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52b8525a3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9cef03116dc94686"/>
    <x:sheet xmlns:r="http://schemas.openxmlformats.org/officeDocument/2006/relationships" name="DECISION_CONTRACT" sheetId="2" r:id="Rd8ec72baf089481f"/>
    <x:sheet xmlns:r="http://schemas.openxmlformats.org/officeDocument/2006/relationships" name="OPPORTUNITIES" sheetId="3" r:id="R2ecb968ffda841a6"/>
    <x:sheet xmlns:r="http://schemas.openxmlformats.org/officeDocument/2006/relationships" name="STATE_ROUTER" sheetId="4" r:id="R3e62d35904644378"/>
    <x:sheet xmlns:r="http://schemas.openxmlformats.org/officeDocument/2006/relationships" name="PORTFOLIO" sheetId="5" r:id="R7f0db99d2c734bca"/>
    <x:sheet xmlns:r="http://schemas.openxmlformats.org/officeDocument/2006/relationships" name="HANDOFF" sheetId="6" r:id="Rc14b0be3099b4803"/>
    <x:sheet xmlns:r="http://schemas.openxmlformats.org/officeDocument/2006/relationships" name="EXAMPLE" sheetId="7" r:id="R38d7787626e743c3"/>
    <x:sheet xmlns:r="http://schemas.openxmlformats.org/officeDocument/2006/relationships" name="SOURCE_GUIDE" sheetId="8" r:id="R8c65081d17524e39"/>
    <x:sheet xmlns:r="http://schemas.openxmlformats.org/officeDocument/2006/relationships" name="CHANGE_LOG" sheetId="9" r:id="R8d020dada4e24d10"/>
    <x:sheet xmlns:r="http://schemas.openxmlformats.org/officeDocument/2006/relationships" name="LISTS" sheetId="10" r:id="R858a0502b5134d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sz val="10"/>
      <x:color rgb="FFEAF2F8"/>
      <x:name val="Aptos"/>
    </x:font>
    <x:font>
      <x:b/>
      <x:sz val="15"/>
      <x:color rgb="FFF4F8FB"/>
      <x:name val="Aptos Display"/>
    </x:font>
    <x:font>
      <x:b/>
      <x:sz val="10"/>
      <x:color rgb="FFF4F8FB"/>
      <x:name val="Aptos"/>
    </x:font>
    <x:font>
      <x:b/>
      <x:sz val="11"/>
      <x:color rgb="FFF4F8FB"/>
      <x:name val="Carlito"/>
    </x:font>
    <x:font>
      <x:b/>
      <x:sz val="10"/>
      <x:color rgb="FFFFFFFF"/>
      <x:name val="Aptos"/>
    </x:font>
    <x:font>
      <x:b/>
      <x:sz val="11"/>
      <x:color rgb="FFFFFFFF"/>
      <x:name val="Carlito"/>
    </x:font>
    <x:font>
      <x:b/>
      <x:sz val="10"/>
      <x:color rgb="FFEAF2F8"/>
      <x:name val="Aptos"/>
    </x:font>
    <x:font>
      <x:b/>
      <x:sz val="15"/>
      <x:color rgb="FFFFFFFF"/>
      <x:name val="Aptos Display"/>
    </x:font>
  </x:fonts>
  <x:fills count="11">
    <x:fill>
      <x:patternFill patternType="none"/>
    </x:fill>
    <x:fill>
      <x:patternFill patternType="gray125"/>
    </x:fill>
    <x:fill>
      <x:patternFill patternType="solid">
        <x:fgColor rgb="FF071523"/>
      </x:patternFill>
    </x:fill>
    <x:fill>
      <x:patternFill patternType="solid">
        <x:fgColor rgb="FF0B263B"/>
      </x:patternFill>
    </x:fill>
    <x:fill>
      <x:patternFill patternType="solid">
        <x:fgColor rgb="FF12344A"/>
      </x:patternFill>
    </x:fill>
    <x:fill>
      <x:patternFill patternType="solid">
        <x:fgColor rgb="FF0D2233"/>
      </x:patternFill>
    </x:fill>
    <x:fill>
      <x:patternFill patternType="solid">
        <x:fgColor rgb="FF12344A"/>
      </x:patternFill>
    </x:fill>
    <x:fill>
      <x:patternFill patternType="solid">
        <x:fgColor rgb="FF071523"/>
      </x:patternFill>
    </x:fill>
    <x:fill>
      <x:patternFill patternType="solid">
        <x:fgColor rgb="FF0B263B"/>
      </x:patternFill>
    </x:fill>
    <x:fill>
      <x:patternFill patternType="solid">
        <x:fgColor rgb="FF0D2233"/>
      </x:patternFill>
    </x:fill>
    <x:fill>
      <x:patternFill patternType="solid">
        <x:fgColor rgb="FF12344A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200" fontId="1" fillId="2" borderId="1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200" fontId="1" fillId="5" borderId="0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wrapText="1"/>
    </x:xf>
    <x:xf numFmtId="200" fontId="1" fillId="5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0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200" fontId="1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</x:font>
      <x:fill>
        <x:patternFill>
          <x:bgColor rgb="FF153527"/>
        </x:patternFill>
      </x:fill>
    </x:dxf>
    <x:dxf>
      <x:font>
        <x:b/>
      </x:font>
      <x:fill>
        <x:patternFill>
          <x:bgColor rgb="FF3A3012"/>
        </x:patternFill>
      </x:fill>
    </x:dxf>
    <x:dxf>
      <x:font>
        <x:b/>
      </x:font>
      <x:fill>
        <x:patternFill>
          <x:bgColor rgb="FF3A1720"/>
        </x:patternFill>
      </x:fill>
    </x:dxf>
    <x:dxf>
      <x:fill>
        <x:patternFill>
          <x:bgColor rgb="FF153527"/>
        </x:patternFill>
      </x:fill>
    </x:dxf>
    <x:dxf>
      <x:font>
        <x:b/>
      </x:font>
      <x:fill>
        <x:patternFill>
          <x:bgColor rgb="FF3A1720"/>
        </x:patternFill>
      </x:fill>
    </x:dxf>
    <x:dxf>
      <x:fill>
        <x:patternFill>
          <x:bgColor rgb="FF3A3012"/>
        </x:patternFill>
      </x:fill>
    </x:dxf>
    <x:dxf>
      <x:font>
        <x:b/>
      </x:font>
      <x:fill>
        <x:patternFill>
          <x:bgColor rgb="FF153527"/>
        </x:patternFill>
      </x:fill>
    </x:dxf>
    <x:dxf>
      <x:font>
        <x:b/>
      </x:font>
      <x:fill>
        <x:patternFill>
          <x:bgColor rgb="FF3A1720"/>
        </x:patternFill>
      </x:fill>
    </x:dxf>
    <x:dxf>
      <x:fill>
        <x:patternFill>
          <x:bgColor rgb="FF3A301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9da165914470e" /><Relationship Type="http://schemas.openxmlformats.org/officeDocument/2006/relationships/theme" Target="/xl/theme/theme1.xml" Id="R189a6daddf6a432c" /><Relationship Type="http://schemas.openxmlformats.org/officeDocument/2006/relationships/sharedStrings" Target="/xl/sharedStrings.xml" Id="R3784811758da4d53" /><Relationship Type="http://schemas.openxmlformats.org/officeDocument/2006/relationships/worksheet" Target="/xl/worksheets/sheet1.xml" Id="R9cef03116dc94686" /><Relationship Type="http://schemas.openxmlformats.org/officeDocument/2006/relationships/worksheet" Target="/xl/worksheets/sheet2.xml" Id="Rd8ec72baf089481f" /><Relationship Type="http://schemas.openxmlformats.org/officeDocument/2006/relationships/worksheet" Target="/xl/worksheets/sheet3.xml" Id="R2ecb968ffda841a6" /><Relationship Type="http://schemas.openxmlformats.org/officeDocument/2006/relationships/worksheet" Target="/xl/worksheets/sheet4.xml" Id="R3e62d35904644378" /><Relationship Type="http://schemas.openxmlformats.org/officeDocument/2006/relationships/worksheet" Target="/xl/worksheets/sheet5.xml" Id="R7f0db99d2c734bca" /><Relationship Type="http://schemas.openxmlformats.org/officeDocument/2006/relationships/worksheet" Target="/xl/worksheets/sheet6.xml" Id="Rc14b0be3099b4803" /><Relationship Type="http://schemas.openxmlformats.org/officeDocument/2006/relationships/worksheet" Target="/xl/worksheets/sheet7.xml" Id="R38d7787626e743c3" /><Relationship Type="http://schemas.openxmlformats.org/officeDocument/2006/relationships/worksheet" Target="/xl/worksheets/sheet8.xml" Id="R8c65081d17524e39" /><Relationship Type="http://schemas.openxmlformats.org/officeDocument/2006/relationships/worksheet" Target="/xl/worksheets/sheet9.xml" Id="R8d020dada4e24d10" /><Relationship Type="http://schemas.openxmlformats.org/officeDocument/2006/relationships/worksheet" Target="/xl/worksheets/sheet10.xml" Id="R858a0502b5134d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58" hidden="0" customWidth="1"/>
    <x:col min="3" max="3" width="22" hidden="0" customWidth="1"/>
    <x:col min="4" max="4" width="48" hidden="0" customWidth="1"/>
    <x:col min="5" max="5" width="28" hidden="0" customWidth="1"/>
    <x:col min="6" max="6" width="20" hidden="0" customWidth="1"/>
  </x:cols>
  <x:sheetData>
    <x:row r="1">
      <x:c r="A1" s="10" t="str">
        <x:v>SERPIFAI A66 Opportunity Matrix Interpreter - V1.0.2 PRE_NATIVE</x:v>
      </x:c>
      <x:c r="B1" s="10"/>
      <x:c r="C1" s="10"/>
      <x:c r="D1" s="10"/>
      <x:c r="E1" s="10"/>
      <x:c r="F1" s="10"/>
    </x:row>
    <x:row r="2">
      <x:c r="A2" s="6"/>
      <x:c r="B2" s="6"/>
      <x:c r="C2" s="6"/>
      <x:c r="D2" s="6"/>
      <x:c r="E2" s="6"/>
      <x:c r="F2" s="6"/>
    </x:row>
    <x:row r="3">
      <x:c r="A3" s="6" t="str">
        <x:v>Teaching contract</x:v>
      </x:c>
      <x:c r="B3" s="6" t="str">
        <x:v>The matrix is a decision-state interpreter, not a traffic or effort score. Every example row is synthetic training data.</x:v>
      </x:c>
      <x:c r="C3" s="6"/>
      <x:c r="D3" s="6"/>
      <x:c r="E3" s="6"/>
      <x:c r="F3" s="6"/>
    </x:row>
    <x:row r="4">
      <x:c r="A4" s="6" t="str">
        <x:v>Core rule</x:v>
      </x:c>
      <x:c r="B4" s="6" t="str">
        <x:v>Quadrant ≠ Action. A visually attractive cell does not authorize funding when evidence, defensibility, measurement or reversibility creates a blocking constraint.</x:v>
      </x:c>
      <x:c r="C4" s="6"/>
      <x:c r="D4" s="6"/>
      <x:c r="E4" s="6"/>
      <x:c r="F4" s="6"/>
    </x:row>
    <x:row r="5">
      <x:c r="A5" s="6" t="str">
        <x:v>Primary outcome</x:v>
      </x:c>
      <x:c r="B5" s="6" t="str">
        <x:v>FUND | PREPARE | DEFER | IGNORE, with VERIFY BEFORE CLASSIFYING and REFUSE - OUTSIDE DECISION as fail-closed states.</x:v>
      </x:c>
      <x:c r="C5" s="6"/>
      <x:c r="D5" s="6"/>
      <x:c r="E5" s="6"/>
      <x:c r="F5" s="6"/>
    </x:row>
    <x:row r="6">
      <x:c r="A6" s="6" t="str">
        <x:v>How to use</x:v>
      </x:c>
      <x:c r="B6" s="6" t="str">
        <x:v>Decision Contract -&gt; Opportunity Register -&gt; State Router -&gt; Portfolio -&gt; Handoff.</x:v>
      </x:c>
      <x:c r="C6" s="6"/>
      <x:c r="D6" s="6"/>
      <x:c r="E6" s="6"/>
      <x:c r="F6" s="6"/>
    </x:row>
    <x:row r="7">
      <x:c r="A7" s="6" t="str">
        <x:v>Evidence mode</x:v>
      </x:c>
      <x:c r="B7" s="6" t="str">
        <x:v>SYNTHETIC TRAINING FIXTURE ONLY</x:v>
      </x:c>
      <x:c r="C7" s="6"/>
      <x:c r="D7" s="6"/>
      <x:c r="E7" s="6"/>
      <x:c r="F7" s="6"/>
    </x:row>
    <x:row r="8">
      <x:c r="A8" s="6" t="str">
        <x:v>Authority</x:v>
      </x:c>
      <x:c r="B8" s="6" t="str">
        <x:v>READY TO SHARE means the frozen portfolio state is internally consistent; it is not approval or a real-world investment recommendation.</x:v>
      </x:c>
      <x:c r="C8" s="6"/>
      <x:c r="D8" s="6"/>
      <x:c r="E8" s="6"/>
      <x:c r="F8" s="6"/>
    </x:row>
    <x:row r="9">
      <x:c r="A9" s="6" t="str">
        <x:v>Native Excel</x:v>
      </x:c>
      <x:c r="B9" s="6" t="str">
        <x:v>PRE_NATIVE until desktop Microsoft Excel clean-open/recalculate/save/close/reopen acceptance.</x:v>
      </x:c>
      <x:c r="C9" s="6"/>
      <x:c r="D9" s="6"/>
      <x:c r="E9" s="6"/>
      <x:c r="F9" s="6"/>
    </x:row>
    <x:row r="10">
      <x:c r="A10" s="6" t="str">
        <x:v>Reopen rule</x:v>
      </x:c>
      <x:c r="B10" s="6" t="str">
        <x:v>Any material change to scope, evidence, readiness, defensibility, measurement, reversibility or a decision-bearing version requires re-interpretation.</x:v>
      </x:c>
      <x:c r="C10" s="6"/>
      <x:c r="D10" s="6"/>
      <x:c r="E10" s="6"/>
      <x:c r="F10" s="6"/>
    </x:row>
    <x:row r="11">
      <x:c r="A11" s="6"/>
      <x:c r="B11" s="6"/>
      <x:c r="C11" s="6"/>
      <x:c r="D11" s="6"/>
      <x:c r="E11" s="6"/>
      <x:c r="F11" s="6"/>
    </x:row>
    <x:row r="12">
      <x:c r="A12" s="14" t="str">
        <x:v>Surface</x:v>
      </x:c>
      <x:c r="B12" s="14" t="str">
        <x:v>Role</x:v>
      </x:c>
      <x:c r="C12" s="14" t="str">
        <x:v>Canonical object</x:v>
      </x:c>
      <x:c r="D12" s="14" t="str">
        <x:v>What it teaches</x:v>
      </x:c>
      <x:c r="E12" s="14" t="str">
        <x:v>Authority</x:v>
      </x:c>
      <x:c r="F12" s="14" t="str">
        <x:v>Status</x:v>
      </x:c>
    </x:row>
    <x:row r="13">
      <x:c r="A13" s="6" t="str">
        <x:v>Article</x:v>
      </x:c>
      <x:c r="B13" s="6" t="str">
        <x:v>Explain interpretation after placement</x:v>
      </x:c>
      <x:c r="C13" s="6" t="str">
        <x:v>DEC-OM-001</x:v>
      </x:c>
      <x:c r="D13" s="6" t="str">
        <x:v>Why quadrant is not the final action</x:v>
      </x:c>
      <x:c r="E13" s="6" t="str">
        <x:v>Educational</x:v>
      </x:c>
      <x:c r="F13" s="6" t="str">
        <x:v>PUBLIC CANDIDATE</x:v>
      </x:c>
    </x:row>
    <x:row r="14">
      <x:c r="A14" s="6" t="str">
        <x:v>Browser interpreter</x:v>
      </x:c>
      <x:c r="B14" s="6" t="str">
        <x:v>Fast Action</x:v>
      </x:c>
      <x:c r="C14" s="6" t="str">
        <x:v>State-router rule</x:v>
      </x:c>
      <x:c r="D14" s="6" t="str">
        <x:v>Base quadrant vs governed final state</x:v>
      </x:c>
      <x:c r="E14" s="6" t="str">
        <x:v>Teaching only</x:v>
      </x:c>
      <x:c r="F14" s="6" t="str">
        <x:v>PUBLIC CANDIDATE</x:v>
      </x:c>
    </x:row>
    <x:row r="15">
      <x:c r="A15" s="6" t="str">
        <x:v>Workbook</x:v>
      </x:c>
      <x:c r="B15" s="6" t="str">
        <x:v>Deep Work</x:v>
      </x:c>
      <x:c r="C15" s="6" t="str">
        <x:v>OPP-OM-* records</x:v>
      </x:c>
      <x:c r="D15" s="6" t="str">
        <x:v>Exact controls + version-sensitive state routing</x:v>
      </x:c>
      <x:c r="E15" s="6" t="str">
        <x:v>Canonical worked tool</x:v>
      </x:c>
      <x:c r="F15" s="6" t="str">
        <x:v>PRE_NATIVE</x:v>
      </x:c>
    </x:row>
    <x:row r="16">
      <x:c r="A16" s="6" t="str">
        <x:v>Portfolio</x:v>
      </x:c>
      <x:c r="B16" s="6" t="str">
        <x:v>Decision queue</x:v>
      </x:c>
      <x:c r="C16" s="6" t="str">
        <x:v>PORT-OM-001</x:v>
      </x:c>
      <x:c r="D16" s="6" t="str">
        <x:v>Fund / Prepare / Defer / Ignore with reasons</x:v>
      </x:c>
      <x:c r="E16" s="6" t="str">
        <x:v>Review input</x:v>
      </x:c>
      <x:c r="F16" s="6" t="str">
        <x:v>PRE_NATIVE</x:v>
      </x:c>
    </x:row>
    <x:row r="17">
      <x:c r="A17" s="6" t="str">
        <x:v>Handoff</x:v>
      </x:c>
      <x:c r="B17" s="6" t="str">
        <x:v>Portable snapshot</x:v>
      </x:c>
      <x:c r="C17" s="6" t="str">
        <x:v>SNAP-OM-*</x:v>
      </x:c>
      <x:c r="D17" s="6" t="str">
        <x:v>Frozen states + drift</x:v>
      </x:c>
      <x:c r="E17" s="6" t="str">
        <x:v>Shareable only when exact</x:v>
      </x:c>
      <x:c r="F17" s="6" t="str">
        <x:v>PRE_NATIVE</x:v>
      </x:c>
    </x:row>
    <x:row r="18">
      <x:c r="A18" s="6" t="str">
        <x:v>PDF</x:v>
      </x:c>
      <x:c r="B18" s="6" t="str">
        <x:v>Meeting/reference packet</x:v>
      </x:c>
      <x:c r="C18" s="6" t="str">
        <x:v>DEC-OM-001</x:v>
      </x:c>
      <x:c r="D18" s="6" t="str">
        <x:v>Compressed rules + examples</x:v>
      </x:c>
      <x:c r="E18" s="6" t="str">
        <x:v>Reference only</x:v>
      </x:c>
      <x:c r="F18" s="6" t="str">
        <x:v>PUBLIC CANDIDATE</x:v>
      </x:c>
    </x:row>
    <x:row r="19">
      <x:c r="A19" s="6"/>
      <x:c r="B19" s="6"/>
      <x:c r="C19" s="6"/>
      <x:c r="D19" s="6"/>
      <x:c r="E19" s="6"/>
      <x:c r="F19" s="6"/>
    </x:row>
    <x:row r="20">
      <x:c r="A20" s="6"/>
      <x:c r="B20" s="6"/>
      <x:c r="C20" s="6"/>
      <x:c r="D20" s="6"/>
      <x:c r="E20" s="6"/>
      <x:c r="F20" s="6"/>
    </x:row>
    <x:row r="21">
      <x:c r="A21" s="6"/>
      <x:c r="B21" s="6"/>
      <x:c r="C21" s="6"/>
      <x:c r="D21" s="6"/>
      <x:c r="E21" s="6"/>
      <x:c r="F21" s="6"/>
    </x:row>
    <x:row r="22">
      <x:c r="A22" s="6"/>
      <x:c r="B22" s="6"/>
      <x:c r="C22" s="6"/>
      <x:c r="D22" s="6"/>
      <x:c r="E22" s="6"/>
      <x:c r="F22" s="6"/>
    </x:row>
    <x:row r="23">
      <x:c r="A23" s="6"/>
      <x:c r="B23" s="6"/>
      <x:c r="C23" s="6"/>
      <x:c r="D23" s="6"/>
      <x:c r="E23" s="6"/>
      <x:c r="F23" s="6"/>
    </x:row>
    <x:row r="24">
      <x:c r="A24" s="6"/>
      <x:c r="B24" s="6"/>
      <x:c r="C24" s="6"/>
      <x:c r="D24" s="6"/>
      <x:c r="E24" s="6"/>
      <x:c r="F24" s="6"/>
    </x:row>
    <x:row r="25">
      <x:c r="A25" s="6"/>
      <x:c r="B25" s="6"/>
      <x:c r="C25" s="6"/>
      <x:c r="D25" s="6"/>
      <x:c r="E25" s="6"/>
      <x:c r="F25" s="6"/>
    </x:row>
    <x:row r="26">
      <x:c r="A26" s="6"/>
      <x:c r="B26" s="6"/>
      <x:c r="C26" s="6"/>
      <x:c r="D26" s="6"/>
      <x:c r="E26" s="6"/>
      <x:c r="F26" s="6"/>
    </x:row>
    <x:row r="27">
      <x:c r="A27" s="6"/>
      <x:c r="B27" s="6"/>
      <x:c r="C27" s="6"/>
      <x:c r="D27" s="6"/>
      <x:c r="E27" s="6"/>
      <x:c r="F27" s="6"/>
    </x:row>
    <x:row r="28">
      <x:c r="A28" s="6"/>
      <x:c r="B28" s="6"/>
      <x:c r="C28" s="6"/>
      <x:c r="D28" s="6"/>
      <x:c r="E28" s="6"/>
      <x:c r="F28" s="6"/>
    </x:row>
    <x:row r="29">
      <x:c r="A29" s="6"/>
      <x:c r="B29" s="6"/>
      <x:c r="C29" s="6"/>
      <x:c r="D29" s="6"/>
      <x:c r="E29" s="6"/>
      <x:c r="F29" s="6"/>
    </x:row>
    <x:row r="30">
      <x:c r="A30" s="6"/>
      <x:c r="B30" s="6"/>
      <x:c r="C30" s="6"/>
      <x:c r="D30" s="6"/>
      <x:c r="E30" s="6"/>
      <x:c r="F30" s="6"/>
    </x:row>
    <x:row r="31">
      <x:c r="A31" s="6"/>
      <x:c r="B31" s="6"/>
      <x:c r="C31" s="6"/>
      <x:c r="D31" s="6"/>
      <x:c r="E31" s="6"/>
      <x:c r="F31" s="6"/>
    </x:row>
    <x:row r="32">
      <x:c r="A32" s="6"/>
      <x:c r="B32" s="6"/>
      <x:c r="C32" s="6"/>
      <x:c r="D32" s="6"/>
      <x:c r="E32" s="6"/>
      <x:c r="F32" s="6"/>
    </x:row>
    <x:row r="33">
      <x:c r="A33" s="6"/>
      <x:c r="B33" s="6"/>
      <x:c r="C33" s="6"/>
      <x:c r="D33" s="6"/>
      <x:c r="E33" s="6"/>
      <x:c r="F33" s="6"/>
    </x:row>
    <x:row r="34">
      <x:c r="A34" s="6"/>
      <x:c r="B34" s="6"/>
      <x:c r="C34" s="6"/>
      <x:c r="D34" s="6"/>
      <x:c r="E34" s="6"/>
      <x:c r="F34" s="6"/>
    </x:row>
    <x:row r="35">
      <x:c r="A35" s="6"/>
      <x:c r="B35" s="6"/>
      <x:c r="C35" s="6"/>
      <x:c r="D35" s="6"/>
      <x:c r="E35" s="6"/>
      <x:c r="F35" s="6"/>
    </x:row>
    <x:row r="36">
      <x:c r="A36" s="6"/>
      <x:c r="B36" s="6"/>
      <x:c r="C36" s="6"/>
      <x:c r="D36" s="6"/>
      <x:c r="E36" s="6"/>
      <x:c r="F36" s="6"/>
    </x:row>
    <x:row r="37">
      <x:c r="A37" s="6"/>
      <x:c r="B37" s="6"/>
      <x:c r="C37" s="6"/>
      <x:c r="D37" s="6"/>
      <x:c r="E37" s="6"/>
      <x:c r="F37" s="6"/>
    </x:row>
    <x:row r="38">
      <x:c r="A38" s="6"/>
      <x:c r="B38" s="6"/>
      <x:c r="C38" s="6"/>
      <x:c r="D38" s="6"/>
      <x:c r="E38" s="6"/>
      <x:c r="F38" s="6"/>
    </x:row>
    <x:row r="39">
      <x:c r="A39" s="6"/>
      <x:c r="B39" s="6"/>
      <x:c r="C39" s="6"/>
      <x:c r="D39" s="6"/>
      <x:c r="E39" s="6"/>
      <x:c r="F39" s="6"/>
    </x:row>
    <x:row r="40">
      <x:c r="A40" s="6"/>
      <x:c r="B40" s="6"/>
      <x:c r="C40" s="6"/>
      <x:c r="D40" s="6"/>
      <x:c r="E40" s="6"/>
      <x:c r="F40" s="6"/>
    </x:row>
    <x:row r="41">
      <x:c r="A41" s="6"/>
      <x:c r="B41" s="6"/>
      <x:c r="C41" s="6"/>
      <x:c r="D41" s="6"/>
      <x:c r="E41" s="6"/>
      <x:c r="F41" s="6"/>
    </x:row>
    <x:row r="42">
      <x:c r="A42" s="6"/>
      <x:c r="B42" s="6"/>
      <x:c r="C42" s="6"/>
      <x:c r="D42" s="6"/>
      <x:c r="E42" s="6"/>
      <x:c r="F42" s="6"/>
    </x:row>
    <x:row r="43">
      <x:c r="A43" s="6"/>
      <x:c r="B43" s="6"/>
      <x:c r="C43" s="6"/>
      <x:c r="D43" s="6"/>
      <x:c r="E43" s="6"/>
      <x:c r="F43" s="6"/>
    </x:row>
    <x:row r="44">
      <x:c r="A44" s="6"/>
      <x:c r="B44" s="6"/>
      <x:c r="C44" s="6"/>
      <x:c r="D44" s="6"/>
      <x:c r="E44" s="6"/>
      <x:c r="F44" s="6"/>
    </x:row>
    <x:row r="45">
      <x:c r="A45" s="6"/>
      <x:c r="B45" s="6"/>
      <x:c r="C45" s="6"/>
      <x:c r="D45" s="6"/>
      <x:c r="E45" s="6"/>
      <x:c r="F45" s="6"/>
    </x:row>
    <x:row r="46">
      <x:c r="A46" s="6"/>
      <x:c r="B46" s="6"/>
      <x:c r="C46" s="6"/>
      <x:c r="D46" s="6"/>
      <x:c r="E46" s="6"/>
      <x:c r="F46" s="6"/>
    </x:row>
    <x:row r="47">
      <x:c r="A47" s="6"/>
      <x:c r="B47" s="6"/>
      <x:c r="C47" s="6"/>
      <x:c r="D47" s="6"/>
      <x:c r="E47" s="6"/>
      <x:c r="F47" s="6"/>
    </x:row>
    <x:row r="48">
      <x:c r="A48" s="6"/>
      <x:c r="B48" s="6"/>
      <x:c r="C48" s="6"/>
      <x:c r="D48" s="6"/>
      <x:c r="E48" s="6"/>
      <x:c r="F48" s="6"/>
    </x:row>
    <x:row r="49">
      <x:c r="A49" s="6"/>
      <x:c r="B49" s="6"/>
      <x:c r="C49" s="6"/>
      <x:c r="D49" s="6"/>
      <x:c r="E49" s="6"/>
      <x:c r="F49" s="6"/>
    </x:row>
    <x:row r="50">
      <x:c r="A50" s="6"/>
      <x:c r="B50" s="6"/>
      <x:c r="C50" s="6"/>
      <x:c r="D50" s="6"/>
      <x:c r="E50" s="6"/>
      <x:c r="F50" s="6"/>
    </x:row>
    <x:row r="51">
      <x:c r="A51" s="6"/>
      <x:c r="B51" s="6"/>
      <x:c r="C51" s="6"/>
      <x:c r="D51" s="6"/>
      <x:c r="E51" s="6"/>
      <x:c r="F51" s="6"/>
    </x:row>
    <x:row r="52">
      <x:c r="A52" s="6"/>
      <x:c r="B52" s="6"/>
      <x:c r="C52" s="6"/>
      <x:c r="D52" s="6"/>
      <x:c r="E52" s="6"/>
      <x:c r="F52" s="6"/>
    </x:row>
    <x:row r="53">
      <x:c r="A53" s="6"/>
      <x:c r="B53" s="6"/>
      <x:c r="C53" s="6"/>
      <x:c r="D53" s="6"/>
      <x:c r="E53" s="6"/>
      <x:c r="F53" s="6"/>
    </x:row>
    <x:row r="54">
      <x:c r="A54" s="6"/>
      <x:c r="B54" s="6"/>
      <x:c r="C54" s="6"/>
      <x:c r="D54" s="6"/>
      <x:c r="E54" s="6"/>
      <x:c r="F54" s="6"/>
    </x:row>
    <x:row r="55">
      <x:c r="A55" s="6"/>
      <x:c r="B55" s="6"/>
      <x:c r="C55" s="6"/>
      <x:c r="D55" s="6"/>
      <x:c r="E55" s="6"/>
      <x:c r="F55" s="6"/>
    </x:row>
    <x:row r="56">
      <x:c r="A56" s="6"/>
      <x:c r="B56" s="6"/>
      <x:c r="C56" s="6"/>
      <x:c r="D56" s="6"/>
      <x:c r="E56" s="6"/>
      <x:c r="F56" s="6"/>
    </x:row>
    <x:row r="57">
      <x:c r="A57" s="6"/>
      <x:c r="B57" s="6"/>
      <x:c r="C57" s="6"/>
      <x:c r="D57" s="6"/>
      <x:c r="E57" s="6"/>
      <x:c r="F57" s="6"/>
    </x:row>
    <x:row r="58">
      <x:c r="A58" s="6"/>
      <x:c r="B58" s="6"/>
      <x:c r="C58" s="6"/>
      <x:c r="D58" s="6"/>
      <x:c r="E58" s="6"/>
      <x:c r="F58" s="6"/>
    </x:row>
    <x:row r="59">
      <x:c r="A59" s="6"/>
      <x:c r="B59" s="6"/>
      <x:c r="C59" s="6"/>
      <x:c r="D59" s="6"/>
      <x:c r="E59" s="6"/>
      <x:c r="F59" s="6"/>
    </x:row>
    <x:row r="60">
      <x:c r="A60" s="6"/>
      <x:c r="B60" s="6"/>
      <x:c r="C60" s="6"/>
      <x:c r="D60" s="6"/>
      <x:c r="E60" s="6"/>
      <x:c r="F60" s="6"/>
    </x:row>
    <x:row r="61">
      <x:c r="A61" s="6"/>
      <x:c r="B61" s="6"/>
      <x:c r="C61" s="6"/>
      <x:c r="D61" s="6"/>
      <x:c r="E61" s="6"/>
      <x:c r="F61" s="6"/>
    </x:row>
    <x:row r="62">
      <x:c r="A62" s="6"/>
      <x:c r="B62" s="6"/>
      <x:c r="C62" s="6"/>
      <x:c r="D62" s="6"/>
      <x:c r="E62" s="6"/>
      <x:c r="F62" s="6"/>
    </x:row>
    <x:row r="63">
      <x:c r="A63" s="6"/>
      <x:c r="B63" s="6"/>
      <x:c r="C63" s="6"/>
      <x:c r="D63" s="6"/>
      <x:c r="E63" s="6"/>
      <x:c r="F63" s="6"/>
    </x:row>
    <x:row r="64">
      <x:c r="A64" s="6"/>
      <x:c r="B64" s="6"/>
      <x:c r="C64" s="6"/>
      <x:c r="D64" s="6"/>
      <x:c r="E64" s="6"/>
      <x:c r="F64" s="6"/>
    </x:row>
    <x:row r="65">
      <x:c r="A65" s="6"/>
      <x:c r="B65" s="6"/>
      <x:c r="C65" s="6"/>
      <x:c r="D65" s="6"/>
      <x:c r="E65" s="6"/>
      <x:c r="F65" s="6"/>
    </x:row>
    <x:row r="66">
      <x:c r="A66" s="6"/>
      <x:c r="B66" s="6"/>
      <x:c r="C66" s="6"/>
      <x:c r="D66" s="6"/>
      <x:c r="E66" s="6"/>
      <x:c r="F66" s="6"/>
    </x:row>
    <x:row r="67">
      <x:c r="A67" s="6"/>
      <x:c r="B67" s="6"/>
      <x:c r="C67" s="6"/>
      <x:c r="D67" s="6"/>
      <x:c r="E67" s="6"/>
      <x:c r="F67" s="6"/>
    </x:row>
    <x:row r="68">
      <x:c r="A68" s="6"/>
      <x:c r="B68" s="6"/>
      <x:c r="C68" s="6"/>
      <x:c r="D68" s="6"/>
      <x:c r="E68" s="6"/>
      <x:c r="F68" s="6"/>
    </x:row>
    <x:row r="69">
      <x:c r="A69" s="6"/>
      <x:c r="B69" s="6"/>
      <x:c r="C69" s="6"/>
      <x:c r="D69" s="6"/>
      <x:c r="E69" s="6"/>
      <x:c r="F69" s="6"/>
    </x:row>
    <x:row r="70">
      <x:c r="A70" s="6"/>
      <x:c r="B70" s="6"/>
      <x:c r="C70" s="6"/>
      <x:c r="D70" s="6"/>
      <x:c r="E70" s="6"/>
      <x:c r="F70" s="6"/>
    </x:row>
    <x:row r="71">
      <x:c r="A71" s="6"/>
      <x:c r="B71" s="6"/>
      <x:c r="C71" s="6"/>
      <x:c r="D71" s="6"/>
      <x:c r="E71" s="6"/>
      <x:c r="F71" s="6"/>
    </x:row>
    <x:row r="72">
      <x:c r="A72" s="6"/>
      <x:c r="B72" s="6"/>
      <x:c r="C72" s="6"/>
      <x:c r="D72" s="6"/>
      <x:c r="E72" s="6"/>
      <x:c r="F72" s="6"/>
    </x:row>
    <x:row r="73">
      <x:c r="A73" s="6"/>
      <x:c r="B73" s="6"/>
      <x:c r="C73" s="6"/>
      <x:c r="D73" s="6"/>
      <x:c r="E73" s="6"/>
      <x:c r="F73" s="6"/>
    </x:row>
    <x:row r="74">
      <x:c r="A74" s="6"/>
      <x:c r="B74" s="6"/>
      <x:c r="C74" s="6"/>
      <x:c r="D74" s="6"/>
      <x:c r="E74" s="6"/>
      <x:c r="F74" s="6"/>
    </x:row>
    <x:row r="75">
      <x:c r="A75" s="6"/>
      <x:c r="B75" s="6"/>
      <x:c r="C75" s="6"/>
      <x:c r="D75" s="6"/>
      <x:c r="E75" s="6"/>
      <x:c r="F75" s="6"/>
    </x:row>
    <x:row r="76">
      <x:c r="A76" s="6"/>
      <x:c r="B76" s="6"/>
      <x:c r="C76" s="6"/>
      <x:c r="D76" s="6"/>
      <x:c r="E76" s="6"/>
      <x:c r="F76" s="6"/>
    </x:row>
    <x:row r="77">
      <x:c r="A77" s="6"/>
      <x:c r="B77" s="6"/>
      <x:c r="C77" s="6"/>
      <x:c r="D77" s="6"/>
      <x:c r="E77" s="6"/>
      <x:c r="F77" s="6"/>
    </x:row>
    <x:row r="78">
      <x:c r="A78" s="6"/>
      <x:c r="B78" s="6"/>
      <x:c r="C78" s="6"/>
      <x:c r="D78" s="6"/>
      <x:c r="E78" s="6"/>
      <x:c r="F78" s="6"/>
    </x:row>
    <x:row r="79">
      <x:c r="A79" s="6"/>
      <x:c r="B79" s="6"/>
      <x:c r="C79" s="6"/>
      <x:c r="D79" s="6"/>
      <x:c r="E79" s="6"/>
      <x:c r="F79" s="6"/>
    </x:row>
    <x:row r="80">
      <x:c r="A80" s="6"/>
      <x:c r="B80" s="6"/>
      <x:c r="C80" s="6"/>
      <x:c r="D80" s="6"/>
      <x:c r="E80" s="6"/>
      <x:c r="F80" s="6"/>
    </x:row>
    <x:row r="81">
      <x:c r="A81" s="6"/>
      <x:c r="B81" s="6"/>
      <x:c r="C81" s="6"/>
      <x:c r="D81" s="6"/>
      <x:c r="E81" s="6"/>
      <x:c r="F81" s="6"/>
    </x:row>
    <x:row r="82">
      <x:c r="A82" s="6"/>
      <x:c r="B82" s="6"/>
      <x:c r="C82" s="6"/>
      <x:c r="D82" s="6"/>
      <x:c r="E82" s="6"/>
      <x:c r="F82" s="6"/>
    </x:row>
    <x:row r="83">
      <x:c r="A83" s="6"/>
      <x:c r="B83" s="6"/>
      <x:c r="C83" s="6"/>
      <x:c r="D83" s="6"/>
      <x:c r="E83" s="6"/>
      <x:c r="F83" s="6"/>
    </x:row>
    <x:row r="84">
      <x:c r="A84" s="6"/>
      <x:c r="B84" s="6"/>
      <x:c r="C84" s="6"/>
      <x:c r="D84" s="6"/>
      <x:c r="E84" s="6"/>
      <x:c r="F84" s="6"/>
    </x:row>
    <x:row r="85">
      <x:c r="A85" s="6"/>
      <x:c r="B85" s="6"/>
      <x:c r="C85" s="6"/>
      <x:c r="D85" s="6"/>
      <x:c r="E85" s="6"/>
      <x:c r="F85" s="6"/>
    </x:row>
    <x:row r="86">
      <x:c r="A86" s="6"/>
      <x:c r="B86" s="6"/>
      <x:c r="C86" s="6"/>
      <x:c r="D86" s="6"/>
      <x:c r="E86" s="6"/>
      <x:c r="F86" s="6"/>
    </x:row>
    <x:row r="87">
      <x:c r="A87" s="6"/>
      <x:c r="B87" s="6"/>
      <x:c r="C87" s="6"/>
      <x:c r="D87" s="6"/>
      <x:c r="E87" s="6"/>
      <x:c r="F87" s="6"/>
    </x:row>
    <x:row r="88">
      <x:c r="A88" s="6"/>
      <x:c r="B88" s="6"/>
      <x:c r="C88" s="6"/>
      <x:c r="D88" s="6"/>
      <x:c r="E88" s="6"/>
      <x:c r="F88" s="6"/>
    </x:row>
    <x:row r="89">
      <x:c r="A89" s="6"/>
      <x:c r="B89" s="6"/>
      <x:c r="C89" s="6"/>
      <x:c r="D89" s="6"/>
      <x:c r="E89" s="6"/>
      <x:c r="F89" s="6"/>
    </x:row>
    <x:row r="90">
      <x:c r="A90" s="6"/>
      <x:c r="B90" s="6"/>
      <x:c r="C90" s="6"/>
      <x:c r="D90" s="6"/>
      <x:c r="E90" s="6"/>
      <x:c r="F90" s="6"/>
    </x:row>
    <x:row r="91">
      <x:c r="A91" s="6"/>
      <x:c r="B91" s="6"/>
      <x:c r="C91" s="6"/>
      <x:c r="D91" s="6"/>
      <x:c r="E91" s="6"/>
      <x:c r="F91" s="6"/>
    </x:row>
    <x:row r="92">
      <x:c r="A92" s="6"/>
      <x:c r="B92" s="6"/>
      <x:c r="C92" s="6"/>
      <x:c r="D92" s="6"/>
      <x:c r="E92" s="6"/>
      <x:c r="F92" s="6"/>
    </x:row>
    <x:row r="93">
      <x:c r="A93" s="6"/>
      <x:c r="B93" s="6"/>
      <x:c r="C93" s="6"/>
      <x:c r="D93" s="6"/>
      <x:c r="E93" s="6"/>
      <x:c r="F93" s="6"/>
    </x:row>
    <x:row r="94">
      <x:c r="A94" s="6"/>
      <x:c r="B94" s="6"/>
      <x:c r="C94" s="6"/>
      <x:c r="D94" s="6"/>
      <x:c r="E94" s="6"/>
      <x:c r="F94" s="6"/>
    </x:row>
    <x:row r="95">
      <x:c r="A95" s="6"/>
      <x:c r="B95" s="6"/>
      <x:c r="C95" s="6"/>
      <x:c r="D95" s="6"/>
      <x:c r="E95" s="6"/>
      <x:c r="F95" s="6"/>
    </x:row>
    <x:row r="96">
      <x:c r="A96" s="6"/>
      <x:c r="B96" s="6"/>
      <x:c r="C96" s="6"/>
      <x:c r="D96" s="6"/>
      <x:c r="E96" s="6"/>
      <x:c r="F96" s="6"/>
    </x:row>
    <x:row r="97">
      <x:c r="A97" s="6"/>
      <x:c r="B97" s="6"/>
      <x:c r="C97" s="6"/>
      <x:c r="D97" s="6"/>
      <x:c r="E97" s="6"/>
      <x:c r="F97" s="6"/>
    </x:row>
    <x:row r="98">
      <x:c r="A98" s="6"/>
      <x:c r="B98" s="6"/>
      <x:c r="C98" s="6"/>
      <x:c r="D98" s="6"/>
      <x:c r="E98" s="6"/>
      <x:c r="F98" s="6"/>
    </x:row>
    <x:row r="99">
      <x:c r="A99" s="6"/>
      <x:c r="B99" s="6"/>
      <x:c r="C99" s="6"/>
      <x:c r="D99" s="6"/>
      <x:c r="E99" s="6"/>
      <x:c r="F99" s="6"/>
    </x:row>
    <x:row r="100">
      <x:c r="A100" s="6"/>
      <x:c r="B100" s="6"/>
      <x:c r="C100" s="6"/>
      <x:c r="D100" s="6"/>
      <x:c r="E100" s="6"/>
      <x:c r="F100" s="6"/>
    </x:row>
    <x:row r="101">
      <x:c r="A101" s="6"/>
      <x:c r="B101" s="6"/>
      <x:c r="C101" s="6"/>
      <x:c r="D101" s="6"/>
      <x:c r="E101" s="6"/>
      <x:c r="F101" s="6"/>
    </x:row>
    <x:row r="102">
      <x:c r="A102" s="6"/>
      <x:c r="B102" s="6"/>
      <x:c r="C102" s="6"/>
      <x:c r="D102" s="6"/>
      <x:c r="E102" s="6"/>
      <x:c r="F102" s="6"/>
    </x:row>
    <x:row r="103">
      <x:c r="A103" s="6"/>
      <x:c r="B103" s="6"/>
      <x:c r="C103" s="6"/>
      <x:c r="D103" s="6"/>
      <x:c r="E103" s="6"/>
      <x:c r="F103" s="6"/>
    </x:row>
    <x:row r="104">
      <x:c r="A104" s="6"/>
      <x:c r="B104" s="6"/>
      <x:c r="C104" s="6"/>
      <x:c r="D104" s="6"/>
      <x:c r="E104" s="6"/>
      <x:c r="F104" s="6"/>
    </x:row>
    <x:row r="105">
      <x:c r="A105" s="6"/>
      <x:c r="B105" s="6"/>
      <x:c r="C105" s="6"/>
      <x:c r="D105" s="6"/>
      <x:c r="E105" s="6"/>
      <x:c r="F105" s="6"/>
    </x:row>
    <x:row r="106">
      <x:c r="A106" s="6"/>
      <x:c r="B106" s="6"/>
      <x:c r="C106" s="6"/>
      <x:c r="D106" s="6"/>
      <x:c r="E106" s="6"/>
      <x:c r="F106" s="6"/>
    </x:row>
    <x:row r="107">
      <x:c r="A107" s="6"/>
      <x:c r="B107" s="6"/>
      <x:c r="C107" s="6"/>
      <x:c r="D107" s="6"/>
      <x:c r="E107" s="6"/>
      <x:c r="F107" s="6"/>
    </x:row>
    <x:row r="108">
      <x:c r="A108" s="6"/>
      <x:c r="B108" s="6"/>
      <x:c r="C108" s="6"/>
      <x:c r="D108" s="6"/>
      <x:c r="E108" s="6"/>
      <x:c r="F108" s="6"/>
    </x:row>
    <x:row r="109">
      <x:c r="A109" s="6"/>
      <x:c r="B109" s="6"/>
      <x:c r="C109" s="6"/>
      <x:c r="D109" s="6"/>
      <x:c r="E109" s="6"/>
      <x:c r="F109" s="6"/>
    </x:row>
    <x:row r="110">
      <x:c r="A110" s="6"/>
      <x:c r="B110" s="6"/>
      <x:c r="C110" s="6"/>
      <x:c r="D110" s="6"/>
      <x:c r="E110" s="6"/>
      <x:c r="F110" s="6"/>
    </x:row>
    <x:row r="111">
      <x:c r="A111" s="6"/>
      <x:c r="B111" s="6"/>
      <x:c r="C111" s="6"/>
      <x:c r="D111" s="6"/>
      <x:c r="E111" s="6"/>
      <x:c r="F111" s="6"/>
    </x:row>
    <x:row r="112">
      <x:c r="A112" s="6"/>
      <x:c r="B112" s="6"/>
      <x:c r="C112" s="6"/>
      <x:c r="D112" s="6"/>
      <x:c r="E112" s="6"/>
      <x:c r="F112" s="6"/>
    </x:row>
    <x:row r="113">
      <x:c r="A113" s="6"/>
      <x:c r="B113" s="6"/>
      <x:c r="C113" s="6"/>
      <x:c r="D113" s="6"/>
      <x:c r="E113" s="6"/>
      <x:c r="F113" s="6"/>
    </x:row>
    <x:row r="114">
      <x:c r="A114" s="6"/>
      <x:c r="B114" s="6"/>
      <x:c r="C114" s="6"/>
      <x:c r="D114" s="6"/>
      <x:c r="E114" s="6"/>
      <x:c r="F114" s="6"/>
    </x:row>
    <x:row r="115">
      <x:c r="A115" s="6"/>
      <x:c r="B115" s="6"/>
      <x:c r="C115" s="6"/>
      <x:c r="D115" s="6"/>
      <x:c r="E115" s="6"/>
      <x:c r="F115" s="6"/>
    </x:row>
    <x:row r="116">
      <x:c r="A116" s="6"/>
      <x:c r="B116" s="6"/>
      <x:c r="C116" s="6"/>
      <x:c r="D116" s="6"/>
      <x:c r="E116" s="6"/>
      <x:c r="F116" s="6"/>
    </x:row>
    <x:row r="117">
      <x:c r="A117" s="6"/>
      <x:c r="B117" s="6"/>
      <x:c r="C117" s="6"/>
      <x:c r="D117" s="6"/>
      <x:c r="E117" s="6"/>
      <x:c r="F117" s="6"/>
    </x:row>
    <x:row r="118">
      <x:c r="A118" s="6"/>
      <x:c r="B118" s="6"/>
      <x:c r="C118" s="6"/>
      <x:c r="D118" s="6"/>
      <x:c r="E118" s="6"/>
      <x:c r="F118" s="6"/>
    </x:row>
    <x:row r="119">
      <x:c r="A119" s="6"/>
      <x:c r="B119" s="6"/>
      <x:c r="C119" s="6"/>
      <x:c r="D119" s="6"/>
      <x:c r="E119" s="6"/>
      <x:c r="F119" s="6"/>
    </x:row>
    <x:row r="120">
      <x:c r="A120" s="6"/>
      <x:c r="B120" s="6"/>
      <x:c r="C120" s="6"/>
      <x:c r="D120" s="6"/>
      <x:c r="E120" s="6"/>
      <x:c r="F120" s="6"/>
    </x:row>
    <x:row r="121">
      <x:c r="A121" s="6"/>
      <x:c r="B121" s="6"/>
      <x:c r="C121" s="6"/>
      <x:c r="D121" s="6"/>
      <x:c r="E121" s="6"/>
      <x:c r="F121" s="6"/>
    </x:row>
    <x:row r="122">
      <x:c r="A122" s="6"/>
      <x:c r="B122" s="6"/>
      <x:c r="C122" s="6"/>
      <x:c r="D122" s="6"/>
      <x:c r="E122" s="6"/>
      <x:c r="F122" s="6"/>
    </x:row>
    <x:row r="123">
      <x:c r="A123" s="6"/>
      <x:c r="B123" s="6"/>
      <x:c r="C123" s="6"/>
      <x:c r="D123" s="6"/>
      <x:c r="E123" s="6"/>
      <x:c r="F123" s="6"/>
    </x:row>
    <x:row r="124">
      <x:c r="A124" s="6"/>
      <x:c r="B124" s="6"/>
      <x:c r="C124" s="6"/>
      <x:c r="D124" s="6"/>
      <x:c r="E124" s="6"/>
      <x:c r="F124" s="6"/>
    </x:row>
    <x:row r="125">
      <x:c r="A125" s="6"/>
      <x:c r="B125" s="6"/>
      <x:c r="C125" s="6"/>
      <x:c r="D125" s="6"/>
      <x:c r="E125" s="6"/>
      <x:c r="F125" s="6"/>
    </x:row>
    <x:row r="126">
      <x:c r="A126" s="6"/>
      <x:c r="B126" s="6"/>
      <x:c r="C126" s="6"/>
      <x:c r="D126" s="6"/>
      <x:c r="E126" s="6"/>
      <x:c r="F126" s="6"/>
    </x:row>
    <x:row r="127">
      <x:c r="A127" s="6"/>
      <x:c r="B127" s="6"/>
      <x:c r="C127" s="6"/>
      <x:c r="D127" s="6"/>
      <x:c r="E127" s="6"/>
      <x:c r="F127" s="6"/>
    </x:row>
    <x:row r="128">
      <x:c r="A128" s="6"/>
      <x:c r="B128" s="6"/>
      <x:c r="C128" s="6"/>
      <x:c r="D128" s="6"/>
      <x:c r="E128" s="6"/>
      <x:c r="F128" s="6"/>
    </x:row>
    <x:row r="129">
      <x:c r="A129" s="6"/>
      <x:c r="B129" s="6"/>
      <x:c r="C129" s="6"/>
      <x:c r="D129" s="6"/>
      <x:c r="E129" s="6"/>
      <x:c r="F129" s="6"/>
    </x:row>
    <x:row r="130">
      <x:c r="A130" s="6"/>
      <x:c r="B130" s="6"/>
      <x:c r="C130" s="6"/>
      <x:c r="D130" s="6"/>
      <x:c r="E130" s="6"/>
      <x:c r="F130" s="6"/>
    </x:row>
    <x:row r="131">
      <x:c r="A131" s="6"/>
      <x:c r="B131" s="6"/>
      <x:c r="C131" s="6"/>
      <x:c r="D131" s="6"/>
      <x:c r="E131" s="6"/>
      <x:c r="F131" s="6"/>
    </x:row>
    <x:row r="132">
      <x:c r="A132" s="6"/>
      <x:c r="B132" s="6"/>
      <x:c r="C132" s="6"/>
      <x:c r="D132" s="6"/>
      <x:c r="E132" s="6"/>
      <x:c r="F132" s="6"/>
    </x:row>
    <x:row r="133">
      <x:c r="A133" s="6"/>
      <x:c r="B133" s="6"/>
      <x:c r="C133" s="6"/>
      <x:c r="D133" s="6"/>
      <x:c r="E133" s="6"/>
      <x:c r="F133" s="6"/>
    </x:row>
    <x:row r="134">
      <x:c r="A134" s="6"/>
      <x:c r="B134" s="6"/>
      <x:c r="C134" s="6"/>
      <x:c r="D134" s="6"/>
      <x:c r="E134" s="6"/>
      <x:c r="F134" s="6"/>
    </x:row>
    <x:row r="135">
      <x:c r="A135" s="6"/>
      <x:c r="B135" s="6"/>
      <x:c r="C135" s="6"/>
      <x:c r="D135" s="6"/>
      <x:c r="E135" s="6"/>
      <x:c r="F135" s="6"/>
    </x:row>
    <x:row r="136">
      <x:c r="A136" s="6"/>
      <x:c r="B136" s="6"/>
      <x:c r="C136" s="6"/>
      <x:c r="D136" s="6"/>
      <x:c r="E136" s="6"/>
      <x:c r="F136" s="6"/>
    </x:row>
    <x:row r="137">
      <x:c r="A137" s="6"/>
      <x:c r="B137" s="6"/>
      <x:c r="C137" s="6"/>
      <x:c r="D137" s="6"/>
      <x:c r="E137" s="6"/>
      <x:c r="F137" s="6"/>
    </x:row>
    <x:row r="138">
      <x:c r="A138" s="6"/>
      <x:c r="B138" s="6"/>
      <x:c r="C138" s="6"/>
      <x:c r="D138" s="6"/>
      <x:c r="E138" s="6"/>
      <x:c r="F138" s="6"/>
    </x:row>
    <x:row r="139">
      <x:c r="A139" s="6"/>
      <x:c r="B139" s="6"/>
      <x:c r="C139" s="6"/>
      <x:c r="D139" s="6"/>
      <x:c r="E139" s="6"/>
      <x:c r="F139" s="6"/>
    </x:row>
    <x:row r="140">
      <x:c r="A140" s="6"/>
      <x:c r="B140" s="6"/>
      <x:c r="C140" s="6"/>
      <x:c r="D140" s="6"/>
      <x:c r="E140" s="6"/>
      <x:c r="F140" s="6"/>
    </x:row>
    <x:row r="141">
      <x:c r="A141" s="6"/>
      <x:c r="B141" s="6"/>
      <x:c r="C141" s="6"/>
      <x:c r="D141" s="6"/>
      <x:c r="E141" s="6"/>
      <x:c r="F141" s="6"/>
    </x:row>
    <x:row r="142">
      <x:c r="A142" s="6"/>
      <x:c r="B142" s="6"/>
      <x:c r="C142" s="6"/>
      <x:c r="D142" s="6"/>
      <x:c r="E142" s="6"/>
      <x:c r="F142" s="6"/>
    </x:row>
    <x:row r="143">
      <x:c r="A143" s="6"/>
      <x:c r="B143" s="6"/>
      <x:c r="C143" s="6"/>
      <x:c r="D143" s="6"/>
      <x:c r="E143" s="6"/>
      <x:c r="F143" s="6"/>
    </x:row>
    <x:row r="144">
      <x:c r="A144" s="6"/>
      <x:c r="B144" s="6"/>
      <x:c r="C144" s="6"/>
      <x:c r="D144" s="6"/>
      <x:c r="E144" s="6"/>
      <x:c r="F144" s="6"/>
    </x:row>
    <x:row r="145">
      <x:c r="A145" s="6"/>
      <x:c r="B145" s="6"/>
      <x:c r="C145" s="6"/>
      <x:c r="D145" s="6"/>
      <x:c r="E145" s="6"/>
      <x:c r="F145" s="6"/>
    </x:row>
    <x:row r="146">
      <x:c r="A146" s="6"/>
      <x:c r="B146" s="6"/>
      <x:c r="C146" s="6"/>
      <x:c r="D146" s="6"/>
      <x:c r="E146" s="6"/>
      <x:c r="F146" s="6"/>
    </x:row>
    <x:row r="147">
      <x:c r="A147" s="6"/>
      <x:c r="B147" s="6"/>
      <x:c r="C147" s="6"/>
      <x:c r="D147" s="6"/>
      <x:c r="E147" s="6"/>
      <x:c r="F147" s="6"/>
    </x:row>
    <x:row r="148">
      <x:c r="A148" s="6"/>
      <x:c r="B148" s="6"/>
      <x:c r="C148" s="6"/>
      <x:c r="D148" s="6"/>
      <x:c r="E148" s="6"/>
      <x:c r="F148" s="6"/>
    </x:row>
    <x:row r="149">
      <x:c r="A149" s="6"/>
      <x:c r="B149" s="6"/>
      <x:c r="C149" s="6"/>
      <x:c r="D149" s="6"/>
      <x:c r="E149" s="6"/>
      <x:c r="F149" s="6"/>
    </x:row>
    <x:row r="150">
      <x:c r="A150" s="6"/>
      <x:c r="B150" s="6"/>
      <x:c r="C150" s="6"/>
      <x:c r="D150" s="6"/>
      <x:c r="E150" s="6"/>
      <x:c r="F150" s="6"/>
    </x:row>
    <x:row r="151">
      <x:c r="A151" s="6"/>
      <x:c r="B151" s="6"/>
      <x:c r="C151" s="6"/>
      <x:c r="D151" s="6"/>
      <x:c r="E151" s="6"/>
      <x:c r="F151" s="6"/>
    </x:row>
    <x:row r="152">
      <x:c r="A152" s="6"/>
      <x:c r="B152" s="6"/>
      <x:c r="C152" s="6"/>
      <x:c r="D152" s="6"/>
      <x:c r="E152" s="6"/>
      <x:c r="F152" s="6"/>
    </x:row>
    <x:row r="153">
      <x:c r="A153" s="6"/>
      <x:c r="B153" s="6"/>
      <x:c r="C153" s="6"/>
      <x:c r="D153" s="6"/>
      <x:c r="E153" s="6"/>
      <x:c r="F153" s="6"/>
    </x:row>
    <x:row r="154">
      <x:c r="A154" s="6"/>
      <x:c r="B154" s="6"/>
      <x:c r="C154" s="6"/>
      <x:c r="D154" s="6"/>
      <x:c r="E154" s="6"/>
      <x:c r="F154" s="6"/>
    </x:row>
    <x:row r="155">
      <x:c r="A155" s="6"/>
      <x:c r="B155" s="6"/>
      <x:c r="C155" s="6"/>
      <x:c r="D155" s="6"/>
      <x:c r="E155" s="6"/>
      <x:c r="F155" s="6"/>
    </x:row>
    <x:row r="156">
      <x:c r="A156" s="6"/>
      <x:c r="B156" s="6"/>
      <x:c r="C156" s="6"/>
      <x:c r="D156" s="6"/>
      <x:c r="E156" s="6"/>
      <x:c r="F156" s="6"/>
    </x:row>
    <x:row r="157">
      <x:c r="A157" s="6"/>
      <x:c r="B157" s="6"/>
      <x:c r="C157" s="6"/>
      <x:c r="D157" s="6"/>
      <x:c r="E157" s="6"/>
      <x:c r="F157" s="6"/>
    </x:row>
    <x:row r="158">
      <x:c r="A158" s="6"/>
      <x:c r="B158" s="6"/>
      <x:c r="C158" s="6"/>
      <x:c r="D158" s="6"/>
      <x:c r="E158" s="6"/>
      <x:c r="F158" s="6"/>
    </x:row>
    <x:row r="159">
      <x:c r="A159" s="6"/>
      <x:c r="B159" s="6"/>
      <x:c r="C159" s="6"/>
      <x:c r="D159" s="6"/>
      <x:c r="E159" s="6"/>
      <x:c r="F159" s="6"/>
    </x:row>
    <x:row r="160">
      <x:c r="A160" s="6"/>
      <x:c r="B160" s="6"/>
      <x:c r="C160" s="6"/>
      <x:c r="D160" s="6"/>
      <x:c r="E160" s="6"/>
      <x:c r="F160" s="6"/>
    </x:row>
    <x:row r="161">
      <x:c r="A161" s="6"/>
      <x:c r="B161" s="6"/>
      <x:c r="C161" s="6"/>
      <x:c r="D161" s="6"/>
      <x:c r="E161" s="6"/>
      <x:c r="F161" s="6"/>
    </x:row>
    <x:row r="162">
      <x:c r="A162" s="6"/>
      <x:c r="B162" s="6"/>
      <x:c r="C162" s="6"/>
      <x:c r="D162" s="6"/>
      <x:c r="E162" s="6"/>
      <x:c r="F162" s="6"/>
    </x:row>
    <x:row r="163">
      <x:c r="A163" s="6"/>
      <x:c r="B163" s="6"/>
      <x:c r="C163" s="6"/>
      <x:c r="D163" s="6"/>
      <x:c r="E163" s="6"/>
      <x:c r="F163" s="6"/>
    </x:row>
    <x:row r="164">
      <x:c r="A164" s="6"/>
      <x:c r="B164" s="6"/>
      <x:c r="C164" s="6"/>
      <x:c r="D164" s="6"/>
      <x:c r="E164" s="6"/>
      <x:c r="F164" s="6"/>
    </x:row>
    <x:row r="165">
      <x:c r="A165" s="6"/>
      <x:c r="B165" s="6"/>
      <x:c r="C165" s="6"/>
      <x:c r="D165" s="6"/>
      <x:c r="E165" s="6"/>
      <x:c r="F165" s="6"/>
    </x:row>
    <x:row r="166">
      <x:c r="A166" s="6"/>
      <x:c r="B166" s="6"/>
      <x:c r="C166" s="6"/>
      <x:c r="D166" s="6"/>
      <x:c r="E166" s="6"/>
      <x:c r="F166" s="6"/>
    </x:row>
    <x:row r="167">
      <x:c r="A167" s="6"/>
      <x:c r="B167" s="6"/>
      <x:c r="C167" s="6"/>
      <x:c r="D167" s="6"/>
      <x:c r="E167" s="6"/>
      <x:c r="F167" s="6"/>
    </x:row>
    <x:row r="168">
      <x:c r="A168" s="6"/>
      <x:c r="B168" s="6"/>
      <x:c r="C168" s="6"/>
      <x:c r="D168" s="6"/>
      <x:c r="E168" s="6"/>
      <x:c r="F168" s="6"/>
    </x:row>
    <x:row r="169">
      <x:c r="A169" s="6"/>
      <x:c r="B169" s="6"/>
      <x:c r="C169" s="6"/>
      <x:c r="D169" s="6"/>
      <x:c r="E169" s="6"/>
      <x:c r="F169" s="6"/>
    </x:row>
    <x:row r="170">
      <x:c r="A170" s="6"/>
      <x:c r="B170" s="6"/>
      <x:c r="C170" s="6"/>
      <x:c r="D170" s="6"/>
      <x:c r="E170" s="6"/>
      <x:c r="F170" s="6"/>
    </x:row>
    <x:row r="171">
      <x:c r="A171" s="6"/>
      <x:c r="B171" s="6"/>
      <x:c r="C171" s="6"/>
      <x:c r="D171" s="6"/>
      <x:c r="E171" s="6"/>
      <x:c r="F171" s="6"/>
    </x:row>
    <x:row r="172">
      <x:c r="A172" s="6"/>
      <x:c r="B172" s="6"/>
      <x:c r="C172" s="6"/>
      <x:c r="D172" s="6"/>
      <x:c r="E172" s="6"/>
      <x:c r="F172" s="6"/>
    </x:row>
    <x:row r="173">
      <x:c r="A173" s="6"/>
      <x:c r="B173" s="6"/>
      <x:c r="C173" s="6"/>
      <x:c r="D173" s="6"/>
      <x:c r="E173" s="6"/>
      <x:c r="F173" s="6"/>
    </x:row>
    <x:row r="174">
      <x:c r="A174" s="6"/>
      <x:c r="B174" s="6"/>
      <x:c r="C174" s="6"/>
      <x:c r="D174" s="6"/>
      <x:c r="E174" s="6"/>
      <x:c r="F174" s="6"/>
    </x:row>
    <x:row r="175">
      <x:c r="A175" s="6"/>
      <x:c r="B175" s="6"/>
      <x:c r="C175" s="6"/>
      <x:c r="D175" s="6"/>
      <x:c r="E175" s="6"/>
      <x:c r="F175" s="6"/>
    </x:row>
    <x:row r="176">
      <x:c r="A176" s="6"/>
      <x:c r="B176" s="6"/>
      <x:c r="C176" s="6"/>
      <x:c r="D176" s="6"/>
      <x:c r="E176" s="6"/>
      <x:c r="F176" s="6"/>
    </x:row>
    <x:row r="177">
      <x:c r="A177" s="6"/>
      <x:c r="B177" s="6"/>
      <x:c r="C177" s="6"/>
      <x:c r="D177" s="6"/>
      <x:c r="E177" s="6"/>
      <x:c r="F177" s="6"/>
    </x:row>
    <x:row r="178">
      <x:c r="A178" s="6"/>
      <x:c r="B178" s="6"/>
      <x:c r="C178" s="6"/>
      <x:c r="D178" s="6"/>
      <x:c r="E178" s="6"/>
      <x:c r="F178" s="6"/>
    </x:row>
    <x:row r="179">
      <x:c r="A179" s="6"/>
      <x:c r="B179" s="6"/>
      <x:c r="C179" s="6"/>
      <x:c r="D179" s="6"/>
      <x:c r="E179" s="6"/>
      <x:c r="F179" s="6"/>
    </x:row>
    <x:row r="180">
      <x:c r="A180" s="6"/>
      <x:c r="B180" s="6"/>
      <x:c r="C180" s="6"/>
      <x:c r="D180" s="6"/>
      <x:c r="E180" s="6"/>
      <x:c r="F180" s="6"/>
    </x:row>
    <x:row r="181">
      <x:c r="A181" s="6"/>
      <x:c r="B181" s="6"/>
      <x:c r="C181" s="6"/>
      <x:c r="D181" s="6"/>
      <x:c r="E181" s="6"/>
      <x:c r="F181" s="6"/>
    </x:row>
    <x:row r="182">
      <x:c r="A182" s="6"/>
      <x:c r="B182" s="6"/>
      <x:c r="C182" s="6"/>
      <x:c r="D182" s="6"/>
      <x:c r="E182" s="6"/>
      <x:c r="F182" s="6"/>
    </x:row>
    <x:row r="183">
      <x:c r="A183" s="6"/>
      <x:c r="B183" s="6"/>
      <x:c r="C183" s="6"/>
      <x:c r="D183" s="6"/>
      <x:c r="E183" s="6"/>
      <x:c r="F183" s="6"/>
    </x:row>
    <x:row r="184">
      <x:c r="A184" s="6"/>
      <x:c r="B184" s="6"/>
      <x:c r="C184" s="6"/>
      <x:c r="D184" s="6"/>
      <x:c r="E184" s="6"/>
      <x:c r="F184" s="6"/>
    </x:row>
    <x:row r="185">
      <x:c r="A185" s="6"/>
      <x:c r="B185" s="6"/>
      <x:c r="C185" s="6"/>
      <x:c r="D185" s="6"/>
      <x:c r="E185" s="6"/>
      <x:c r="F185" s="6"/>
    </x:row>
    <x:row r="186">
      <x:c r="A186" s="6"/>
      <x:c r="B186" s="6"/>
      <x:c r="C186" s="6"/>
      <x:c r="D186" s="6"/>
      <x:c r="E186" s="6"/>
      <x:c r="F186" s="6"/>
    </x:row>
    <x:row r="187">
      <x:c r="A187" s="6"/>
      <x:c r="B187" s="6"/>
      <x:c r="C187" s="6"/>
      <x:c r="D187" s="6"/>
      <x:c r="E187" s="6"/>
      <x:c r="F187" s="6"/>
    </x:row>
    <x:row r="188">
      <x:c r="A188" s="6"/>
      <x:c r="B188" s="6"/>
      <x:c r="C188" s="6"/>
      <x:c r="D188" s="6"/>
      <x:c r="E188" s="6"/>
      <x:c r="F188" s="6"/>
    </x:row>
    <x:row r="189">
      <x:c r="A189" s="6"/>
      <x:c r="B189" s="6"/>
      <x:c r="C189" s="6"/>
      <x:c r="D189" s="6"/>
      <x:c r="E189" s="6"/>
      <x:c r="F189" s="6"/>
    </x:row>
    <x:row r="190">
      <x:c r="A190" s="6"/>
      <x:c r="B190" s="6"/>
      <x:c r="C190" s="6"/>
      <x:c r="D190" s="6"/>
      <x:c r="E190" s="6"/>
      <x:c r="F190" s="6"/>
    </x:row>
    <x:row r="191">
      <x:c r="A191" s="6"/>
      <x:c r="B191" s="6"/>
      <x:c r="C191" s="6"/>
      <x:c r="D191" s="6"/>
      <x:c r="E191" s="6"/>
      <x:c r="F191" s="6"/>
    </x:row>
    <x:row r="192">
      <x:c r="A192" s="6"/>
      <x:c r="B192" s="6"/>
      <x:c r="C192" s="6"/>
      <x:c r="D192" s="6"/>
      <x:c r="E192" s="6"/>
      <x:c r="F192" s="6"/>
    </x:row>
    <x:row r="193">
      <x:c r="A193" s="6"/>
      <x:c r="B193" s="6"/>
      <x:c r="C193" s="6"/>
      <x:c r="D193" s="6"/>
      <x:c r="E193" s="6"/>
      <x:c r="F193" s="6"/>
    </x:row>
    <x:row r="194">
      <x:c r="A194" s="6"/>
      <x:c r="B194" s="6"/>
      <x:c r="C194" s="6"/>
      <x:c r="D194" s="6"/>
      <x:c r="E194" s="6"/>
      <x:c r="F194" s="6"/>
    </x:row>
    <x:row r="195">
      <x:c r="A195" s="6"/>
      <x:c r="B195" s="6"/>
      <x:c r="C195" s="6"/>
      <x:c r="D195" s="6"/>
      <x:c r="E195" s="6"/>
      <x:c r="F195" s="6"/>
    </x:row>
    <x:row r="196">
      <x:c r="A196" s="6"/>
      <x:c r="B196" s="6"/>
      <x:c r="C196" s="6"/>
      <x:c r="D196" s="6"/>
      <x:c r="E196" s="6"/>
      <x:c r="F196" s="6"/>
    </x:row>
    <x:row r="197">
      <x:c r="A197" s="6"/>
      <x:c r="B197" s="6"/>
      <x:c r="C197" s="6"/>
      <x:c r="D197" s="6"/>
      <x:c r="E197" s="6"/>
      <x:c r="F197" s="6"/>
    </x:row>
    <x:row r="198">
      <x:c r="A198" s="6"/>
      <x:c r="B198" s="6"/>
      <x:c r="C198" s="6"/>
      <x:c r="D198" s="6"/>
      <x:c r="E198" s="6"/>
      <x:c r="F198" s="6"/>
    </x:row>
    <x:row r="199">
      <x:c r="A199" s="6"/>
      <x:c r="B199" s="6"/>
      <x:c r="C199" s="6"/>
      <x:c r="D199" s="6"/>
      <x:c r="E199" s="6"/>
      <x:c r="F199" s="6"/>
    </x:row>
    <x:row r="200">
      <x:c r="A200" s="6"/>
      <x:c r="B200" s="6"/>
      <x:c r="C200" s="6"/>
      <x:c r="D200" s="6"/>
      <x:c r="E200" s="6"/>
      <x:c r="F200" s="6"/>
    </x:row>
    <x:row r="201">
      <x:c r="A201" s="6"/>
      <x:c r="B201" s="6"/>
      <x:c r="C201" s="6"/>
      <x:c r="D201" s="6"/>
      <x:c r="E201" s="6"/>
      <x:c r="F201" s="6"/>
    </x:row>
    <x:row r="202">
      <x:c r="A202" s="6"/>
      <x:c r="B202" s="6"/>
      <x:c r="C202" s="6"/>
      <x:c r="D202" s="6"/>
      <x:c r="E202" s="6"/>
      <x:c r="F202" s="6"/>
    </x:row>
    <x:row r="203">
      <x:c r="A203" s="6"/>
      <x:c r="B203" s="6"/>
      <x:c r="C203" s="6"/>
      <x:c r="D203" s="6"/>
      <x:c r="E203" s="6"/>
      <x:c r="F203" s="6"/>
    </x:row>
    <x:row r="204">
      <x:c r="A204" s="6"/>
      <x:c r="B204" s="6"/>
      <x:c r="C204" s="6"/>
      <x:c r="D204" s="6"/>
      <x:c r="E204" s="6"/>
      <x:c r="F204" s="6"/>
    </x:row>
    <x:row r="205">
      <x:c r="A205" s="6"/>
      <x:c r="B205" s="6"/>
      <x:c r="C205" s="6"/>
      <x:c r="D205" s="6"/>
      <x:c r="E205" s="6"/>
      <x:c r="F205" s="6"/>
    </x:row>
    <x:row r="206">
      <x:c r="A206" s="6"/>
      <x:c r="B206" s="6"/>
      <x:c r="C206" s="6"/>
      <x:c r="D206" s="6"/>
      <x:c r="E206" s="6"/>
      <x:c r="F206" s="6"/>
    </x:row>
    <x:row r="207">
      <x:c r="A207" s="6"/>
      <x:c r="B207" s="6"/>
      <x:c r="C207" s="6"/>
      <x:c r="D207" s="6"/>
      <x:c r="E207" s="6"/>
      <x:c r="F207" s="6"/>
    </x:row>
    <x:row r="208">
      <x:c r="A208" s="6"/>
      <x:c r="B208" s="6"/>
      <x:c r="C208" s="6"/>
      <x:c r="D208" s="6"/>
      <x:c r="E208" s="6"/>
      <x:c r="F208" s="6"/>
    </x:row>
    <x:row r="209">
      <x:c r="A209" s="6"/>
      <x:c r="B209" s="6"/>
      <x:c r="C209" s="6"/>
      <x:c r="D209" s="6"/>
      <x:c r="E209" s="6"/>
      <x:c r="F209" s="6"/>
    </x:row>
    <x:row r="210">
      <x:c r="A210" s="6"/>
      <x:c r="B210" s="6"/>
      <x:c r="C210" s="6"/>
      <x:c r="D210" s="6"/>
      <x:c r="E210" s="6"/>
      <x:c r="F210" s="6"/>
    </x:row>
    <x:row r="211">
      <x:c r="A211" s="6"/>
      <x:c r="B211" s="6"/>
      <x:c r="C211" s="6"/>
      <x:c r="D211" s="6"/>
      <x:c r="E211" s="6"/>
      <x:c r="F211" s="6"/>
    </x:row>
    <x:row r="212">
      <x:c r="A212" s="6"/>
      <x:c r="B212" s="6"/>
      <x:c r="C212" s="6"/>
      <x:c r="D212" s="6"/>
      <x:c r="E212" s="6"/>
      <x:c r="F212" s="6"/>
    </x:row>
    <x:row r="213">
      <x:c r="A213" s="6"/>
      <x:c r="B213" s="6"/>
      <x:c r="C213" s="6"/>
      <x:c r="D213" s="6"/>
      <x:c r="E213" s="6"/>
      <x:c r="F213" s="6"/>
    </x:row>
    <x:row r="214">
      <x:c r="A214" s="6"/>
      <x:c r="B214" s="6"/>
      <x:c r="C214" s="6"/>
      <x:c r="D214" s="6"/>
      <x:c r="E214" s="6"/>
      <x:c r="F214" s="6"/>
    </x:row>
    <x:row r="215">
      <x:c r="A215" s="6"/>
      <x:c r="B215" s="6"/>
      <x:c r="C215" s="6"/>
      <x:c r="D215" s="6"/>
      <x:c r="E215" s="6"/>
      <x:c r="F215" s="6"/>
    </x:row>
    <x:row r="216">
      <x:c r="A216" s="6"/>
      <x:c r="B216" s="6"/>
      <x:c r="C216" s="6"/>
      <x:c r="D216" s="6"/>
      <x:c r="E216" s="6"/>
      <x:c r="F216" s="6"/>
    </x:row>
    <x:row r="217">
      <x:c r="A217" s="6"/>
      <x:c r="B217" s="6"/>
      <x:c r="C217" s="6"/>
      <x:c r="D217" s="6"/>
      <x:c r="E217" s="6"/>
      <x:c r="F217" s="6"/>
    </x:row>
    <x:row r="218">
      <x:c r="A218" s="6"/>
      <x:c r="B218" s="6"/>
      <x:c r="C218" s="6"/>
      <x:c r="D218" s="6"/>
      <x:c r="E218" s="6"/>
      <x:c r="F218" s="6"/>
    </x:row>
    <x:row r="219">
      <x:c r="A219" s="6"/>
      <x:c r="B219" s="6"/>
      <x:c r="C219" s="6"/>
      <x:c r="D219" s="6"/>
      <x:c r="E219" s="6"/>
      <x:c r="F219" s="6"/>
    </x:row>
    <x:row r="220">
      <x:c r="A220" s="6"/>
      <x:c r="B220" s="6"/>
      <x:c r="C220" s="6"/>
      <x:c r="D220" s="6"/>
      <x:c r="E220" s="6"/>
      <x:c r="F220" s="6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2" hidden="0" customWidth="1"/>
    <x:col min="3" max="3" width="22" hidden="0" customWidth="1"/>
    <x:col min="4" max="4" width="32" hidden="0" customWidth="1"/>
  </x:cols>
  <x:sheetData>
    <x:row r="1">
      <x:c r="A1" s="10" t="str">
        <x:v>Decision Contract - DEC-OM-001</x:v>
      </x:c>
      <x:c r="B1" s="10"/>
      <x:c r="C1" s="10"/>
      <x:c r="D1" s="10"/>
    </x:row>
    <x:row r="2">
      <x:c r="A2" s="6"/>
      <x:c r="B2" s="6"/>
      <x:c r="C2" s="6"/>
      <x:c r="D2" s="6"/>
    </x:row>
    <x:row r="3">
      <x:c r="A3" s="14" t="str">
        <x:v>Field</x:v>
      </x:c>
      <x:c r="B3" s="14" t="str">
        <x:v>Value</x:v>
      </x:c>
      <x:c r="C3" s="14" t="str">
        <x:v>Record Version ID</x:v>
      </x:c>
      <x:c r="D3" s="14" t="str">
        <x:v>Control</x:v>
      </x:c>
    </x:row>
    <x:row r="4">
      <x:c r="A4" s="6" t="str">
        <x:v>Decision ID</x:v>
      </x:c>
      <x:c r="B4" s="6" t="str">
        <x:v>DEC-OM-001</x:v>
      </x:c>
      <x:c r="C4" s="6" t="str">
        <x:v>DEC-OM-001-V1</x:v>
      </x:c>
      <x:c r="D4" s="6" t="str">
        <x:f>IF(B4="","INVALID - REQUIRED","VALID")</x:f>
        <x:v>VALID</x:v>
      </x:c>
    </x:row>
    <x:row r="5">
      <x:c r="A5" s="6" t="str">
        <x:v>Decision question</x:v>
      </x:c>
      <x:c r="B5" s="6" t="str">
        <x:v>Which qualified opportunities should we FUND, PREPARE, DEFER or IGNORE in this 90-day portfolio?</x:v>
      </x:c>
      <x:c r="C5" s="6" t="str">
        <x:v>DEC-OM-001-V1</x:v>
      </x:c>
      <x:c r="D5" s="6" t="str">
        <x:f>IF(B5="","INVALID - REQUIRED","VALID")</x:f>
        <x:v>VALID</x:v>
      </x:c>
    </x:row>
    <x:row r="6">
      <x:c r="A6" s="6" t="str">
        <x:v>Buyer / owner</x:v>
      </x:c>
      <x:c r="B6" s="6" t="str">
        <x:v>Head of Growth - fictional role</x:v>
      </x:c>
      <x:c r="C6" s="6" t="str">
        <x:v>DEC-OM-001-V1</x:v>
      </x:c>
      <x:c r="D6" s="6" t="str">
        <x:f>IF(B6="","INVALID - REQUIRED","VALID")</x:f>
        <x:v>VALID</x:v>
      </x:c>
    </x:row>
    <x:row r="7">
      <x:c r="A7" s="6" t="str">
        <x:v>Market</x:v>
      </x:c>
      <x:c r="B7" s="6" t="str">
        <x:v>United Kingdom - fictional teaching scope</x:v>
      </x:c>
      <x:c r="C7" s="6" t="str">
        <x:v>DEC-OM-001-V1</x:v>
      </x:c>
      <x:c r="D7" s="6" t="str">
        <x:f>IF(B7="","INVALID - REQUIRED","VALID")</x:f>
        <x:v>VALID</x:v>
      </x:c>
    </x:row>
    <x:row r="8">
      <x:c r="A8" s="6" t="str">
        <x:v>Time horizon</x:v>
      </x:c>
      <x:c r="B8" s="6" t="str">
        <x:v>90 days</x:v>
      </x:c>
      <x:c r="C8" s="6" t="str">
        <x:v>DEC-OM-001-V1</x:v>
      </x:c>
      <x:c r="D8" s="6" t="str">
        <x:f>IF(B8="","INVALID - REQUIRED","VALID")</x:f>
        <x:v>VALID</x:v>
      </x:c>
    </x:row>
    <x:row r="9">
      <x:c r="A9" s="6" t="str">
        <x:v>Evidence mode</x:v>
      </x:c>
      <x:c r="B9" s="6" t="str">
        <x:v>SYNTHETIC TRAINING FIXTURE ONLY</x:v>
      </x:c>
      <x:c r="C9" s="6" t="str">
        <x:v>DEC-OM-001-V1</x:v>
      </x:c>
      <x:c r="D9" s="6" t="str">
        <x:f>IF(EXACT(B9,"SYNTHETIC TRAINING FIXTURE ONLY"),"VALID","INVALID - EVIDENCE MODE")</x:f>
        <x:v>VALID</x:v>
      </x:c>
    </x:row>
    <x:row r="10">
      <x:c r="A10" s="6" t="str">
        <x:v>Decision state</x:v>
      </x:c>
      <x:c r="B10" s="6" t="str">
        <x:v>FROZEN FOR EXAMPLE</x:v>
      </x:c>
      <x:c r="C10" s="6" t="str">
        <x:v>DEC-OM-001-V1</x:v>
      </x:c>
      <x:c r="D10" s="6" t="str">
        <x:f>IF(OR(EXACT(B10,"FROZEN FOR EXAMPLE"),EXACT(B10,"REOPEN REQUIRED")),"VALID","INVALID - DECISION STATE")</x:f>
        <x:v>VALID</x:v>
      </x:c>
    </x:row>
    <x:row r="11">
      <x:c r="A11" s="6" t="str">
        <x:v>Versioned content snapshot</x:v>
      </x:c>
      <x:c r="B11" s="6" t="str">
        <x:v>DEC-OM-001|Which qualified opportunities should we FUND, PREPARE, DEFER or IGNORE in this 90-day portfolio?|Head of Growth - fictional role|United Kingdom - fictional teaching scope|90 days|SYNTHETIC TRAINING FIXTURE ONLY|FROZEN FOR EXAMPLE|Pricing strategy; global market sizing; product roadmap|Scope, evidence, readiness, defensibility, measurement, reversibility or version identity materially changes</x:v>
      </x:c>
      <x:c r="C11" s="6" t="str">
        <x:v>DEC-OM-001-V1</x:v>
      </x:c>
      <x:c r="D11" s="6" t="str">
        <x:f>IF(B11="","INVALID - SNAPSHOT","VALID")</x:f>
        <x:v>VALID</x:v>
      </x:c>
    </x:row>
    <x:row r="12">
      <x:c r="A12" s="6" t="str">
        <x:v>Version control</x:v>
      </x:c>
      <x:c r="B12" s="6" t="str">
        <x:f>IF(B11="","INVALID - SNAPSHOT",IF(B11=B4&amp;"|"&amp;B5&amp;"|"&amp;B6&amp;"|"&amp;B7&amp;"|"&amp;B8&amp;"|"&amp;B9&amp;"|"&amp;B10&amp;"|"&amp;B14&amp;"|"&amp;B15,"VALID","VERSION UPDATE REQUIRED"))</x:f>
        <x:v>VALID</x:v>
      </x:c>
      <x:c r="C12" s="6" t="str">
        <x:v>DEC-OM-001-V1</x:v>
      </x:c>
      <x:c r="D12" s="6" t="str">
        <x:f>B12</x:f>
        <x:v>VALID</x:v>
      </x:c>
    </x:row>
    <x:row r="13">
      <x:c r="A13" s="6" t="str">
        <x:v>Downstream readiness</x:v>
      </x:c>
      <x:c r="B13" s="6" t="str">
        <x:f>IF(EXACT(B10,"REOPEN REQUIRED"),"REOPEN REQUIRED - DOWNSTREAM BLOCKED",IF(OR(D4&lt;&gt;"VALID",D5&lt;&gt;"VALID",D6&lt;&gt;"VALID",D7&lt;&gt;"VALID",D8&lt;&gt;"VALID",D9&lt;&gt;"VALID",D10&lt;&gt;"VALID",D14&lt;&gt;"VALID",D15&lt;&gt;"VALID"),"REPAIR DECISION CONTRACT",IF(B12&lt;&gt;"VALID","REPAIR DECISION VERSION",IF(EXACT(B10,"FROZEN FOR EXAMPLE"),"READY FOR DOWNSTREAM","REPAIR DECISION STATE"))))</x:f>
        <x:v>READY FOR DOWNSTREAM</x:v>
      </x:c>
      <x:c r="C13" s="6" t="str">
        <x:v>DEC-OM-001-V1</x:v>
      </x:c>
      <x:c r="D13" s="6" t="str">
        <x:f>B13</x:f>
        <x:v>READY FOR DOWNSTREAM</x:v>
      </x:c>
    </x:row>
    <x:row r="14">
      <x:c r="A14" s="6" t="str">
        <x:v>Excluded decisions</x:v>
      </x:c>
      <x:c r="B14" s="6" t="str">
        <x:v>Pricing strategy; global market sizing; product roadmap</x:v>
      </x:c>
      <x:c r="C14" s="6" t="str">
        <x:v>DEC-OM-001-V1</x:v>
      </x:c>
      <x:c r="D14" s="6" t="str">
        <x:f>IF(B14="","INVALID - REQUIRED","VALID")</x:f>
        <x:v>VALID</x:v>
      </x:c>
    </x:row>
    <x:row r="15">
      <x:c r="A15" s="6" t="str">
        <x:v>Reopen if</x:v>
      </x:c>
      <x:c r="B15" s="6" t="str">
        <x:v>Scope, evidence, readiness, defensibility, measurement, reversibility or version identity materially changes</x:v>
      </x:c>
      <x:c r="C15" s="6" t="str">
        <x:v>DEC-OM-001-V1</x:v>
      </x:c>
      <x:c r="D15" s="6" t="str">
        <x:f>IF(B15="","INVALID - REQUIRED","VALID")</x:f>
        <x:v>VALID</x:v>
      </x:c>
    </x:row>
    <x:row r="16">
      <x:c r="A16" s="6"/>
      <x:c r="B16" s="6"/>
      <x:c r="C16" s="6"/>
      <x:c r="D16" s="6"/>
    </x:row>
    <x:row r="17">
      <x:c r="A17" s="6"/>
      <x:c r="B17" s="6"/>
      <x:c r="C17" s="6"/>
      <x:c r="D17" s="6"/>
    </x:row>
    <x:row r="18">
      <x:c r="A18" s="6"/>
      <x:c r="B18" s="6"/>
      <x:c r="C18" s="6"/>
      <x:c r="D18" s="6"/>
    </x:row>
    <x:row r="19">
      <x:c r="A19" s="6"/>
      <x:c r="B19" s="6"/>
      <x:c r="C19" s="6"/>
      <x:c r="D19" s="6"/>
    </x:row>
    <x:row r="20">
      <x:c r="A20" s="6"/>
      <x:c r="B20" s="6"/>
      <x:c r="C20" s="6"/>
      <x:c r="D20" s="6"/>
    </x:row>
    <x:row r="21">
      <x:c r="A21" s="6"/>
      <x:c r="B21" s="6"/>
      <x:c r="C21" s="6"/>
      <x:c r="D21" s="6"/>
    </x:row>
    <x:row r="22">
      <x:c r="A22" s="6"/>
      <x:c r="B22" s="6"/>
      <x:c r="C22" s="6"/>
      <x:c r="D22" s="6"/>
    </x:row>
    <x:row r="23">
      <x:c r="A23" s="6"/>
      <x:c r="B23" s="6"/>
      <x:c r="C23" s="6"/>
      <x:c r="D23" s="6"/>
    </x:row>
    <x:row r="24">
      <x:c r="A24" s="6"/>
      <x:c r="B24" s="6"/>
      <x:c r="C24" s="6"/>
      <x:c r="D24" s="6"/>
    </x:row>
    <x:row r="25">
      <x:c r="A25" s="6"/>
      <x:c r="B25" s="6"/>
      <x:c r="C25" s="6"/>
      <x:c r="D25" s="6"/>
    </x:row>
    <x:row r="26">
      <x:c r="A26" s="6"/>
      <x:c r="B26" s="6"/>
      <x:c r="C26" s="6"/>
      <x:c r="D26" s="6"/>
    </x:row>
    <x:row r="27">
      <x:c r="A27" s="6"/>
      <x:c r="B27" s="6"/>
      <x:c r="C27" s="6"/>
      <x:c r="D27" s="6"/>
    </x:row>
    <x:row r="28">
      <x:c r="A28" s="6"/>
      <x:c r="B28" s="6"/>
      <x:c r="C28" s="6"/>
      <x:c r="D28" s="6"/>
    </x:row>
    <x:row r="29">
      <x:c r="A29" s="6"/>
      <x:c r="B29" s="6"/>
      <x:c r="C29" s="6"/>
      <x:c r="D29" s="6"/>
    </x:row>
    <x:row r="30">
      <x:c r="A30" s="6"/>
      <x:c r="B30" s="6"/>
      <x:c r="C30" s="6"/>
      <x:c r="D30" s="6"/>
    </x:row>
    <x:row r="31">
      <x:c r="A31" s="6"/>
      <x:c r="B31" s="6"/>
      <x:c r="C31" s="6"/>
      <x:c r="D31" s="6"/>
    </x:row>
    <x:row r="32">
      <x:c r="A32" s="6"/>
      <x:c r="B32" s="6"/>
      <x:c r="C32" s="6"/>
      <x:c r="D32" s="6"/>
    </x:row>
    <x:row r="33">
      <x:c r="A33" s="6"/>
      <x:c r="B33" s="6"/>
      <x:c r="C33" s="6"/>
      <x:c r="D33" s="6"/>
    </x:row>
    <x:row r="34">
      <x:c r="A34" s="6"/>
      <x:c r="B34" s="6"/>
      <x:c r="C34" s="6"/>
      <x:c r="D34" s="6"/>
    </x:row>
    <x:row r="35">
      <x:c r="A35" s="6"/>
      <x:c r="B35" s="6"/>
      <x:c r="C35" s="6"/>
      <x:c r="D35" s="6"/>
    </x:row>
    <x:row r="36">
      <x:c r="A36" s="6"/>
      <x:c r="B36" s="6"/>
      <x:c r="C36" s="6"/>
      <x:c r="D36" s="6"/>
    </x:row>
    <x:row r="37">
      <x:c r="A37" s="6"/>
      <x:c r="B37" s="6"/>
      <x:c r="C37" s="6"/>
      <x:c r="D37" s="6"/>
    </x:row>
    <x:row r="38">
      <x:c r="A38" s="6"/>
      <x:c r="B38" s="6"/>
      <x:c r="C38" s="6"/>
      <x:c r="D38" s="6"/>
    </x:row>
    <x:row r="39">
      <x:c r="A39" s="6"/>
      <x:c r="B39" s="6"/>
      <x:c r="C39" s="6"/>
      <x:c r="D39" s="6"/>
    </x:row>
    <x:row r="40">
      <x:c r="A40" s="6"/>
      <x:c r="B40" s="6"/>
      <x:c r="C40" s="6"/>
      <x:c r="D40" s="6"/>
    </x:row>
    <x:row r="41">
      <x:c r="A41" s="6"/>
      <x:c r="B41" s="6"/>
      <x:c r="C41" s="6"/>
      <x:c r="D41" s="6"/>
    </x:row>
    <x:row r="42">
      <x:c r="A42" s="6"/>
      <x:c r="B42" s="6"/>
      <x:c r="C42" s="6"/>
      <x:c r="D42" s="6"/>
    </x:row>
    <x:row r="43">
      <x:c r="A43" s="6"/>
      <x:c r="B43" s="6"/>
      <x:c r="C43" s="6"/>
      <x:c r="D43" s="6"/>
    </x:row>
    <x:row r="44">
      <x:c r="A44" s="6"/>
      <x:c r="B44" s="6"/>
      <x:c r="C44" s="6"/>
      <x:c r="D44" s="6"/>
    </x:row>
    <x:row r="45">
      <x:c r="A45" s="6"/>
      <x:c r="B45" s="6"/>
      <x:c r="C45" s="6"/>
      <x:c r="D45" s="6"/>
    </x:row>
    <x:row r="46">
      <x:c r="A46" s="6"/>
      <x:c r="B46" s="6"/>
      <x:c r="C46" s="6"/>
      <x:c r="D46" s="6"/>
    </x:row>
    <x:row r="47">
      <x:c r="A47" s="6"/>
      <x:c r="B47" s="6"/>
      <x:c r="C47" s="6"/>
      <x:c r="D47" s="6"/>
    </x:row>
    <x:row r="48">
      <x:c r="A48" s="6"/>
      <x:c r="B48" s="6"/>
      <x:c r="C48" s="6"/>
      <x:c r="D48" s="6"/>
    </x:row>
    <x:row r="49">
      <x:c r="A49" s="6"/>
      <x:c r="B49" s="6"/>
      <x:c r="C49" s="6"/>
      <x:c r="D49" s="6"/>
    </x:row>
    <x:row r="50">
      <x:c r="A50" s="6"/>
      <x:c r="B50" s="6"/>
      <x:c r="C50" s="6"/>
      <x:c r="D50" s="6"/>
    </x:row>
    <x:row r="51">
      <x:c r="A51" s="6"/>
      <x:c r="B51" s="6"/>
      <x:c r="C51" s="6"/>
      <x:c r="D51" s="6"/>
    </x:row>
    <x:row r="52">
      <x:c r="A52" s="6"/>
      <x:c r="B52" s="6"/>
      <x:c r="C52" s="6"/>
      <x:c r="D52" s="6"/>
    </x:row>
    <x:row r="53">
      <x:c r="A53" s="6"/>
      <x:c r="B53" s="6"/>
      <x:c r="C53" s="6"/>
      <x:c r="D53" s="6"/>
    </x:row>
    <x:row r="54">
      <x:c r="A54" s="6"/>
      <x:c r="B54" s="6"/>
      <x:c r="C54" s="6"/>
      <x:c r="D54" s="6"/>
    </x:row>
    <x:row r="55">
      <x:c r="A55" s="6"/>
      <x:c r="B55" s="6"/>
      <x:c r="C55" s="6"/>
      <x:c r="D55" s="6"/>
    </x:row>
    <x:row r="56">
      <x:c r="A56" s="6"/>
      <x:c r="B56" s="6"/>
      <x:c r="C56" s="6"/>
      <x:c r="D56" s="6"/>
    </x:row>
    <x:row r="57">
      <x:c r="A57" s="6"/>
      <x:c r="B57" s="6"/>
      <x:c r="C57" s="6"/>
      <x:c r="D57" s="6"/>
    </x:row>
    <x:row r="58">
      <x:c r="A58" s="6"/>
      <x:c r="B58" s="6"/>
      <x:c r="C58" s="6"/>
      <x:c r="D58" s="6"/>
    </x:row>
    <x:row r="59">
      <x:c r="A59" s="6"/>
      <x:c r="B59" s="6"/>
      <x:c r="C59" s="6"/>
      <x:c r="D59" s="6"/>
    </x:row>
    <x:row r="60">
      <x:c r="A60" s="6"/>
      <x:c r="B60" s="6"/>
      <x:c r="C60" s="6"/>
      <x:c r="D60" s="6"/>
    </x:row>
    <x:row r="61">
      <x:c r="A61" s="6"/>
      <x:c r="B61" s="6"/>
      <x:c r="C61" s="6"/>
      <x:c r="D61" s="6"/>
    </x:row>
    <x:row r="62">
      <x:c r="A62" s="6"/>
      <x:c r="B62" s="6"/>
      <x:c r="C62" s="6"/>
      <x:c r="D62" s="6"/>
    </x:row>
    <x:row r="63">
      <x:c r="A63" s="6"/>
      <x:c r="B63" s="6"/>
      <x:c r="C63" s="6"/>
      <x:c r="D63" s="6"/>
    </x:row>
    <x:row r="64">
      <x:c r="A64" s="6"/>
      <x:c r="B64" s="6"/>
      <x:c r="C64" s="6"/>
      <x:c r="D64" s="6"/>
    </x:row>
    <x:row r="65">
      <x:c r="A65" s="6"/>
      <x:c r="B65" s="6"/>
      <x:c r="C65" s="6"/>
      <x:c r="D65" s="6"/>
    </x:row>
    <x:row r="66">
      <x:c r="A66" s="6"/>
      <x:c r="B66" s="6"/>
      <x:c r="C66" s="6"/>
      <x:c r="D66" s="6"/>
    </x:row>
    <x:row r="67">
      <x:c r="A67" s="6"/>
      <x:c r="B67" s="6"/>
      <x:c r="C67" s="6"/>
      <x:c r="D67" s="6"/>
    </x:row>
    <x:row r="68">
      <x:c r="A68" s="6"/>
      <x:c r="B68" s="6"/>
      <x:c r="C68" s="6"/>
      <x:c r="D68" s="6"/>
    </x:row>
    <x:row r="69">
      <x:c r="A69" s="6"/>
      <x:c r="B69" s="6"/>
      <x:c r="C69" s="6"/>
      <x:c r="D69" s="6"/>
    </x:row>
    <x:row r="70">
      <x:c r="A70" s="6"/>
      <x:c r="B70" s="6"/>
      <x:c r="C70" s="6"/>
      <x:c r="D70" s="6"/>
    </x:row>
    <x:row r="71">
      <x:c r="A71" s="6"/>
      <x:c r="B71" s="6"/>
      <x:c r="C71" s="6"/>
      <x:c r="D71" s="6"/>
    </x:row>
    <x:row r="72">
      <x:c r="A72" s="6"/>
      <x:c r="B72" s="6"/>
      <x:c r="C72" s="6"/>
      <x:c r="D72" s="6"/>
    </x:row>
    <x:row r="73">
      <x:c r="A73" s="6"/>
      <x:c r="B73" s="6"/>
      <x:c r="C73" s="6"/>
      <x:c r="D73" s="6"/>
    </x:row>
    <x:row r="74">
      <x:c r="A74" s="6"/>
      <x:c r="B74" s="6"/>
      <x:c r="C74" s="6"/>
      <x:c r="D74" s="6"/>
    </x:row>
    <x:row r="75">
      <x:c r="A75" s="6"/>
      <x:c r="B75" s="6"/>
      <x:c r="C75" s="6"/>
      <x:c r="D75" s="6"/>
    </x:row>
    <x:row r="76">
      <x:c r="A76" s="6"/>
      <x:c r="B76" s="6"/>
      <x:c r="C76" s="6"/>
      <x:c r="D76" s="6"/>
    </x:row>
    <x:row r="77">
      <x:c r="A77" s="6"/>
      <x:c r="B77" s="6"/>
      <x:c r="C77" s="6"/>
      <x:c r="D77" s="6"/>
    </x:row>
    <x:row r="78">
      <x:c r="A78" s="6"/>
      <x:c r="B78" s="6"/>
      <x:c r="C78" s="6"/>
      <x:c r="D78" s="6"/>
    </x:row>
    <x:row r="79">
      <x:c r="A79" s="6"/>
      <x:c r="B79" s="6"/>
      <x:c r="C79" s="6"/>
      <x:c r="D79" s="6"/>
    </x:row>
    <x:row r="80">
      <x:c r="A80" s="6"/>
      <x:c r="B80" s="6"/>
      <x:c r="C80" s="6"/>
      <x:c r="D80" s="6"/>
    </x:row>
    <x:row r="81">
      <x:c r="A81" s="6"/>
      <x:c r="B81" s="6"/>
      <x:c r="C81" s="6"/>
      <x:c r="D81" s="6"/>
    </x:row>
    <x:row r="82">
      <x:c r="A82" s="6"/>
      <x:c r="B82" s="6"/>
      <x:c r="C82" s="6"/>
      <x:c r="D82" s="6"/>
    </x:row>
    <x:row r="83">
      <x:c r="A83" s="6"/>
      <x:c r="B83" s="6"/>
      <x:c r="C83" s="6"/>
      <x:c r="D83" s="6"/>
    </x:row>
    <x:row r="84">
      <x:c r="A84" s="6"/>
      <x:c r="B84" s="6"/>
      <x:c r="C84" s="6"/>
      <x:c r="D84" s="6"/>
    </x:row>
    <x:row r="85">
      <x:c r="A85" s="6"/>
      <x:c r="B85" s="6"/>
      <x:c r="C85" s="6"/>
      <x:c r="D85" s="6"/>
    </x:row>
    <x:row r="86">
      <x:c r="A86" s="6"/>
      <x:c r="B86" s="6"/>
      <x:c r="C86" s="6"/>
      <x:c r="D86" s="6"/>
    </x:row>
    <x:row r="87">
      <x:c r="A87" s="6"/>
      <x:c r="B87" s="6"/>
      <x:c r="C87" s="6"/>
      <x:c r="D87" s="6"/>
    </x:row>
    <x:row r="88">
      <x:c r="A88" s="6"/>
      <x:c r="B88" s="6"/>
      <x:c r="C88" s="6"/>
      <x:c r="D88" s="6"/>
    </x:row>
    <x:row r="89">
      <x:c r="A89" s="6"/>
      <x:c r="B89" s="6"/>
      <x:c r="C89" s="6"/>
      <x:c r="D89" s="6"/>
    </x:row>
    <x:row r="90">
      <x:c r="A90" s="6"/>
      <x:c r="B90" s="6"/>
      <x:c r="C90" s="6"/>
      <x:c r="D90" s="6"/>
    </x:row>
    <x:row r="91">
      <x:c r="A91" s="6"/>
      <x:c r="B91" s="6"/>
      <x:c r="C91" s="6"/>
      <x:c r="D91" s="6"/>
    </x:row>
    <x:row r="92">
      <x:c r="A92" s="6"/>
      <x:c r="B92" s="6"/>
      <x:c r="C92" s="6"/>
      <x:c r="D92" s="6"/>
    </x:row>
    <x:row r="93">
      <x:c r="A93" s="6"/>
      <x:c r="B93" s="6"/>
      <x:c r="C93" s="6"/>
      <x:c r="D93" s="6"/>
    </x:row>
    <x:row r="94">
      <x:c r="A94" s="6"/>
      <x:c r="B94" s="6"/>
      <x:c r="C94" s="6"/>
      <x:c r="D94" s="6"/>
    </x:row>
    <x:row r="95">
      <x:c r="A95" s="6"/>
      <x:c r="B95" s="6"/>
      <x:c r="C95" s="6"/>
      <x:c r="D95" s="6"/>
    </x:row>
    <x:row r="96">
      <x:c r="A96" s="6"/>
      <x:c r="B96" s="6"/>
      <x:c r="C96" s="6"/>
      <x:c r="D96" s="6"/>
    </x:row>
    <x:row r="97">
      <x:c r="A97" s="6"/>
      <x:c r="B97" s="6"/>
      <x:c r="C97" s="6"/>
      <x:c r="D97" s="6"/>
    </x:row>
    <x:row r="98">
      <x:c r="A98" s="6"/>
      <x:c r="B98" s="6"/>
      <x:c r="C98" s="6"/>
      <x:c r="D98" s="6"/>
    </x:row>
    <x:row r="99">
      <x:c r="A99" s="6"/>
      <x:c r="B99" s="6"/>
      <x:c r="C99" s="6"/>
      <x:c r="D99" s="6"/>
    </x:row>
    <x:row r="100">
      <x:c r="A100" s="6"/>
      <x:c r="B100" s="6"/>
      <x:c r="C100" s="6"/>
      <x:c r="D100" s="6"/>
    </x:row>
    <x:row r="101">
      <x:c r="A101" s="6"/>
      <x:c r="B101" s="6"/>
      <x:c r="C101" s="6"/>
      <x:c r="D101" s="6"/>
    </x:row>
    <x:row r="102">
      <x:c r="A102" s="6"/>
      <x:c r="B102" s="6"/>
      <x:c r="C102" s="6"/>
      <x:c r="D102" s="6"/>
    </x:row>
    <x:row r="103">
      <x:c r="A103" s="6"/>
      <x:c r="B103" s="6"/>
      <x:c r="C103" s="6"/>
      <x:c r="D103" s="6"/>
    </x:row>
    <x:row r="104">
      <x:c r="A104" s="6"/>
      <x:c r="B104" s="6"/>
      <x:c r="C104" s="6"/>
      <x:c r="D104" s="6"/>
    </x:row>
    <x:row r="105">
      <x:c r="A105" s="6"/>
      <x:c r="B105" s="6"/>
      <x:c r="C105" s="6"/>
      <x:c r="D105" s="6"/>
    </x:row>
    <x:row r="106">
      <x:c r="A106" s="6"/>
      <x:c r="B106" s="6"/>
      <x:c r="C106" s="6"/>
      <x:c r="D106" s="6"/>
    </x:row>
    <x:row r="107">
      <x:c r="A107" s="6"/>
      <x:c r="B107" s="6"/>
      <x:c r="C107" s="6"/>
      <x:c r="D107" s="6"/>
    </x:row>
    <x:row r="108">
      <x:c r="A108" s="6"/>
      <x:c r="B108" s="6"/>
      <x:c r="C108" s="6"/>
      <x:c r="D108" s="6"/>
    </x:row>
    <x:row r="109">
      <x:c r="A109" s="6"/>
      <x:c r="B109" s="6"/>
      <x:c r="C109" s="6"/>
      <x:c r="D109" s="6"/>
    </x:row>
    <x:row r="110">
      <x:c r="A110" s="6"/>
      <x:c r="B110" s="6"/>
      <x:c r="C110" s="6"/>
      <x:c r="D110" s="6"/>
    </x:row>
    <x:row r="111">
      <x:c r="A111" s="6"/>
      <x:c r="B111" s="6"/>
      <x:c r="C111" s="6"/>
      <x:c r="D111" s="6"/>
    </x:row>
    <x:row r="112">
      <x:c r="A112" s="6"/>
      <x:c r="B112" s="6"/>
      <x:c r="C112" s="6"/>
      <x:c r="D112" s="6"/>
    </x:row>
    <x:row r="113">
      <x:c r="A113" s="6"/>
      <x:c r="B113" s="6"/>
      <x:c r="C113" s="6"/>
      <x:c r="D113" s="6"/>
    </x:row>
    <x:row r="114">
      <x:c r="A114" s="6"/>
      <x:c r="B114" s="6"/>
      <x:c r="C114" s="6"/>
      <x:c r="D114" s="6"/>
    </x:row>
    <x:row r="115">
      <x:c r="A115" s="6"/>
      <x:c r="B115" s="6"/>
      <x:c r="C115" s="6"/>
      <x:c r="D115" s="6"/>
    </x:row>
    <x:row r="116">
      <x:c r="A116" s="6"/>
      <x:c r="B116" s="6"/>
      <x:c r="C116" s="6"/>
      <x:c r="D116" s="6"/>
    </x:row>
    <x:row r="117">
      <x:c r="A117" s="6"/>
      <x:c r="B117" s="6"/>
      <x:c r="C117" s="6"/>
      <x:c r="D117" s="6"/>
    </x:row>
    <x:row r="118">
      <x:c r="A118" s="6"/>
      <x:c r="B118" s="6"/>
      <x:c r="C118" s="6"/>
      <x:c r="D118" s="6"/>
    </x:row>
    <x:row r="119">
      <x:c r="A119" s="6"/>
      <x:c r="B119" s="6"/>
      <x:c r="C119" s="6"/>
      <x:c r="D119" s="6"/>
    </x:row>
    <x:row r="120">
      <x:c r="A120" s="6"/>
      <x:c r="B120" s="6"/>
      <x:c r="C120" s="6"/>
      <x:c r="D120" s="6"/>
    </x:row>
    <x:row r="121">
      <x:c r="A121" s="6"/>
      <x:c r="B121" s="6"/>
      <x:c r="C121" s="6"/>
      <x:c r="D121" s="6"/>
    </x:row>
    <x:row r="122">
      <x:c r="A122" s="6"/>
      <x:c r="B122" s="6"/>
      <x:c r="C122" s="6"/>
      <x:c r="D122" s="6"/>
    </x:row>
    <x:row r="123">
      <x:c r="A123" s="6"/>
      <x:c r="B123" s="6"/>
      <x:c r="C123" s="6"/>
      <x:c r="D123" s="6"/>
    </x:row>
    <x:row r="124">
      <x:c r="A124" s="6"/>
      <x:c r="B124" s="6"/>
      <x:c r="C124" s="6"/>
      <x:c r="D124" s="6"/>
    </x:row>
    <x:row r="125">
      <x:c r="A125" s="6"/>
      <x:c r="B125" s="6"/>
      <x:c r="C125" s="6"/>
      <x:c r="D125" s="6"/>
    </x:row>
    <x:row r="126">
      <x:c r="A126" s="6"/>
      <x:c r="B126" s="6"/>
      <x:c r="C126" s="6"/>
      <x:c r="D126" s="6"/>
    </x:row>
    <x:row r="127">
      <x:c r="A127" s="6"/>
      <x:c r="B127" s="6"/>
      <x:c r="C127" s="6"/>
      <x:c r="D127" s="6"/>
    </x:row>
    <x:row r="128">
      <x:c r="A128" s="6"/>
      <x:c r="B128" s="6"/>
      <x:c r="C128" s="6"/>
      <x:c r="D128" s="6"/>
    </x:row>
    <x:row r="129">
      <x:c r="A129" s="6"/>
      <x:c r="B129" s="6"/>
      <x:c r="C129" s="6"/>
      <x:c r="D129" s="6"/>
    </x:row>
    <x:row r="130">
      <x:c r="A130" s="6"/>
      <x:c r="B130" s="6"/>
      <x:c r="C130" s="6"/>
      <x:c r="D130" s="6"/>
    </x:row>
    <x:row r="131">
      <x:c r="A131" s="6"/>
      <x:c r="B131" s="6"/>
      <x:c r="C131" s="6"/>
      <x:c r="D131" s="6"/>
    </x:row>
    <x:row r="132">
      <x:c r="A132" s="6"/>
      <x:c r="B132" s="6"/>
      <x:c r="C132" s="6"/>
      <x:c r="D132" s="6"/>
    </x:row>
    <x:row r="133">
      <x:c r="A133" s="6"/>
      <x:c r="B133" s="6"/>
      <x:c r="C133" s="6"/>
      <x:c r="D133" s="6"/>
    </x:row>
    <x:row r="134">
      <x:c r="A134" s="6"/>
      <x:c r="B134" s="6"/>
      <x:c r="C134" s="6"/>
      <x:c r="D134" s="6"/>
    </x:row>
    <x:row r="135">
      <x:c r="A135" s="6"/>
      <x:c r="B135" s="6"/>
      <x:c r="C135" s="6"/>
      <x:c r="D135" s="6"/>
    </x:row>
    <x:row r="136">
      <x:c r="A136" s="6"/>
      <x:c r="B136" s="6"/>
      <x:c r="C136" s="6"/>
      <x:c r="D136" s="6"/>
    </x:row>
    <x:row r="137">
      <x:c r="A137" s="6"/>
      <x:c r="B137" s="6"/>
      <x:c r="C137" s="6"/>
      <x:c r="D137" s="6"/>
    </x:row>
    <x:row r="138">
      <x:c r="A138" s="6"/>
      <x:c r="B138" s="6"/>
      <x:c r="C138" s="6"/>
      <x:c r="D138" s="6"/>
    </x:row>
    <x:row r="139">
      <x:c r="A139" s="6"/>
      <x:c r="B139" s="6"/>
      <x:c r="C139" s="6"/>
      <x:c r="D139" s="6"/>
    </x:row>
    <x:row r="140">
      <x:c r="A140" s="6"/>
      <x:c r="B140" s="6"/>
      <x:c r="C140" s="6"/>
      <x:c r="D140" s="6"/>
    </x:row>
    <x:row r="141">
      <x:c r="A141" s="6"/>
      <x:c r="B141" s="6"/>
      <x:c r="C141" s="6"/>
      <x:c r="D141" s="6"/>
    </x:row>
    <x:row r="142">
      <x:c r="A142" s="6"/>
      <x:c r="B142" s="6"/>
      <x:c r="C142" s="6"/>
      <x:c r="D142" s="6"/>
    </x:row>
    <x:row r="143">
      <x:c r="A143" s="6"/>
      <x:c r="B143" s="6"/>
      <x:c r="C143" s="6"/>
      <x:c r="D143" s="6"/>
    </x:row>
    <x:row r="144">
      <x:c r="A144" s="6"/>
      <x:c r="B144" s="6"/>
      <x:c r="C144" s="6"/>
      <x:c r="D144" s="6"/>
    </x:row>
    <x:row r="145">
      <x:c r="A145" s="6"/>
      <x:c r="B145" s="6"/>
      <x:c r="C145" s="6"/>
      <x:c r="D145" s="6"/>
    </x:row>
    <x:row r="146">
      <x:c r="A146" s="6"/>
      <x:c r="B146" s="6"/>
      <x:c r="C146" s="6"/>
      <x:c r="D146" s="6"/>
    </x:row>
    <x:row r="147">
      <x:c r="A147" s="6"/>
      <x:c r="B147" s="6"/>
      <x:c r="C147" s="6"/>
      <x:c r="D147" s="6"/>
    </x:row>
    <x:row r="148">
      <x:c r="A148" s="6"/>
      <x:c r="B148" s="6"/>
      <x:c r="C148" s="6"/>
      <x:c r="D148" s="6"/>
    </x:row>
    <x:row r="149">
      <x:c r="A149" s="6"/>
      <x:c r="B149" s="6"/>
      <x:c r="C149" s="6"/>
      <x:c r="D149" s="6"/>
    </x:row>
    <x:row r="150">
      <x:c r="A150" s="6"/>
      <x:c r="B150" s="6"/>
      <x:c r="C150" s="6"/>
      <x:c r="D150" s="6"/>
    </x:row>
    <x:row r="151">
      <x:c r="A151" s="6"/>
      <x:c r="B151" s="6"/>
      <x:c r="C151" s="6"/>
      <x:c r="D151" s="6"/>
    </x:row>
    <x:row r="152">
      <x:c r="A152" s="6"/>
      <x:c r="B152" s="6"/>
      <x:c r="C152" s="6"/>
      <x:c r="D152" s="6"/>
    </x:row>
    <x:row r="153">
      <x:c r="A153" s="6"/>
      <x:c r="B153" s="6"/>
      <x:c r="C153" s="6"/>
      <x:c r="D153" s="6"/>
    </x:row>
    <x:row r="154">
      <x:c r="A154" s="6"/>
      <x:c r="B154" s="6"/>
      <x:c r="C154" s="6"/>
      <x:c r="D154" s="6"/>
    </x:row>
    <x:row r="155">
      <x:c r="A155" s="6"/>
      <x:c r="B155" s="6"/>
      <x:c r="C155" s="6"/>
      <x:c r="D155" s="6"/>
    </x:row>
    <x:row r="156">
      <x:c r="A156" s="6"/>
      <x:c r="B156" s="6"/>
      <x:c r="C156" s="6"/>
      <x:c r="D156" s="6"/>
    </x:row>
    <x:row r="157">
      <x:c r="A157" s="6"/>
      <x:c r="B157" s="6"/>
      <x:c r="C157" s="6"/>
      <x:c r="D157" s="6"/>
    </x:row>
    <x:row r="158">
      <x:c r="A158" s="6"/>
      <x:c r="B158" s="6"/>
      <x:c r="C158" s="6"/>
      <x:c r="D158" s="6"/>
    </x:row>
    <x:row r="159">
      <x:c r="A159" s="6"/>
      <x:c r="B159" s="6"/>
      <x:c r="C159" s="6"/>
      <x:c r="D159" s="6"/>
    </x:row>
    <x:row r="160">
      <x:c r="A160" s="6"/>
      <x:c r="B160" s="6"/>
      <x:c r="C160" s="6"/>
      <x:c r="D160" s="6"/>
    </x:row>
    <x:row r="161">
      <x:c r="A161" s="6"/>
      <x:c r="B161" s="6"/>
      <x:c r="C161" s="6"/>
      <x:c r="D161" s="6"/>
    </x:row>
    <x:row r="162">
      <x:c r="A162" s="6"/>
      <x:c r="B162" s="6"/>
      <x:c r="C162" s="6"/>
      <x:c r="D162" s="6"/>
    </x:row>
    <x:row r="163">
      <x:c r="A163" s="6"/>
      <x:c r="B163" s="6"/>
      <x:c r="C163" s="6"/>
      <x:c r="D163" s="6"/>
    </x:row>
    <x:row r="164">
      <x:c r="A164" s="6"/>
      <x:c r="B164" s="6"/>
      <x:c r="C164" s="6"/>
      <x:c r="D164" s="6"/>
    </x:row>
    <x:row r="165">
      <x:c r="A165" s="6"/>
      <x:c r="B165" s="6"/>
      <x:c r="C165" s="6"/>
      <x:c r="D165" s="6"/>
    </x:row>
    <x:row r="166">
      <x:c r="A166" s="6"/>
      <x:c r="B166" s="6"/>
      <x:c r="C166" s="6"/>
      <x:c r="D166" s="6"/>
    </x:row>
    <x:row r="167">
      <x:c r="A167" s="6"/>
      <x:c r="B167" s="6"/>
      <x:c r="C167" s="6"/>
      <x:c r="D167" s="6"/>
    </x:row>
    <x:row r="168">
      <x:c r="A168" s="6"/>
      <x:c r="B168" s="6"/>
      <x:c r="C168" s="6"/>
      <x:c r="D168" s="6"/>
    </x:row>
    <x:row r="169">
      <x:c r="A169" s="6"/>
      <x:c r="B169" s="6"/>
      <x:c r="C169" s="6"/>
      <x:c r="D169" s="6"/>
    </x:row>
    <x:row r="170">
      <x:c r="A170" s="6"/>
      <x:c r="B170" s="6"/>
      <x:c r="C170" s="6"/>
      <x:c r="D170" s="6"/>
    </x:row>
    <x:row r="171">
      <x:c r="A171" s="6"/>
      <x:c r="B171" s="6"/>
      <x:c r="C171" s="6"/>
      <x:c r="D171" s="6"/>
    </x:row>
    <x:row r="172">
      <x:c r="A172" s="6"/>
      <x:c r="B172" s="6"/>
      <x:c r="C172" s="6"/>
      <x:c r="D172" s="6"/>
    </x:row>
    <x:row r="173">
      <x:c r="A173" s="6"/>
      <x:c r="B173" s="6"/>
      <x:c r="C173" s="6"/>
      <x:c r="D173" s="6"/>
    </x:row>
    <x:row r="174">
      <x:c r="A174" s="6"/>
      <x:c r="B174" s="6"/>
      <x:c r="C174" s="6"/>
      <x:c r="D174" s="6"/>
    </x:row>
    <x:row r="175">
      <x:c r="A175" s="6"/>
      <x:c r="B175" s="6"/>
      <x:c r="C175" s="6"/>
      <x:c r="D175" s="6"/>
    </x:row>
    <x:row r="176">
      <x:c r="A176" s="6"/>
      <x:c r="B176" s="6"/>
      <x:c r="C176" s="6"/>
      <x:c r="D176" s="6"/>
    </x:row>
    <x:row r="177">
      <x:c r="A177" s="6"/>
      <x:c r="B177" s="6"/>
      <x:c r="C177" s="6"/>
      <x:c r="D177" s="6"/>
    </x:row>
    <x:row r="178">
      <x:c r="A178" s="6"/>
      <x:c r="B178" s="6"/>
      <x:c r="C178" s="6"/>
      <x:c r="D178" s="6"/>
    </x:row>
    <x:row r="179">
      <x:c r="A179" s="6"/>
      <x:c r="B179" s="6"/>
      <x:c r="C179" s="6"/>
      <x:c r="D179" s="6"/>
    </x:row>
    <x:row r="180">
      <x:c r="A180" s="6"/>
      <x:c r="B180" s="6"/>
      <x:c r="C180" s="6"/>
      <x:c r="D180" s="6"/>
    </x:row>
    <x:row r="181">
      <x:c r="A181" s="6"/>
      <x:c r="B181" s="6"/>
      <x:c r="C181" s="6"/>
      <x:c r="D181" s="6"/>
    </x:row>
    <x:row r="182">
      <x:c r="A182" s="6"/>
      <x:c r="B182" s="6"/>
      <x:c r="C182" s="6"/>
      <x:c r="D182" s="6"/>
    </x:row>
    <x:row r="183">
      <x:c r="A183" s="6"/>
      <x:c r="B183" s="6"/>
      <x:c r="C183" s="6"/>
      <x:c r="D183" s="6"/>
    </x:row>
    <x:row r="184">
      <x:c r="A184" s="6"/>
      <x:c r="B184" s="6"/>
      <x:c r="C184" s="6"/>
      <x:c r="D184" s="6"/>
    </x:row>
    <x:row r="185">
      <x:c r="A185" s="6"/>
      <x:c r="B185" s="6"/>
      <x:c r="C185" s="6"/>
      <x:c r="D185" s="6"/>
    </x:row>
    <x:row r="186">
      <x:c r="A186" s="6"/>
      <x:c r="B186" s="6"/>
      <x:c r="C186" s="6"/>
      <x:c r="D186" s="6"/>
    </x:row>
    <x:row r="187">
      <x:c r="A187" s="6"/>
      <x:c r="B187" s="6"/>
      <x:c r="C187" s="6"/>
      <x:c r="D187" s="6"/>
    </x:row>
    <x:row r="188">
      <x:c r="A188" s="6"/>
      <x:c r="B188" s="6"/>
      <x:c r="C188" s="6"/>
      <x:c r="D188" s="6"/>
    </x:row>
    <x:row r="189">
      <x:c r="A189" s="6"/>
      <x:c r="B189" s="6"/>
      <x:c r="C189" s="6"/>
      <x:c r="D189" s="6"/>
    </x:row>
    <x:row r="190">
      <x:c r="A190" s="6"/>
      <x:c r="B190" s="6"/>
      <x:c r="C190" s="6"/>
      <x:c r="D190" s="6"/>
    </x:row>
    <x:row r="191">
      <x:c r="A191" s="6"/>
      <x:c r="B191" s="6"/>
      <x:c r="C191" s="6"/>
      <x:c r="D191" s="6"/>
    </x:row>
    <x:row r="192">
      <x:c r="A192" s="6"/>
      <x:c r="B192" s="6"/>
      <x:c r="C192" s="6"/>
      <x:c r="D192" s="6"/>
    </x:row>
    <x:row r="193">
      <x:c r="A193" s="6"/>
      <x:c r="B193" s="6"/>
      <x:c r="C193" s="6"/>
      <x:c r="D193" s="6"/>
    </x:row>
    <x:row r="194">
      <x:c r="A194" s="6"/>
      <x:c r="B194" s="6"/>
      <x:c r="C194" s="6"/>
      <x:c r="D194" s="6"/>
    </x:row>
    <x:row r="195">
      <x:c r="A195" s="6"/>
      <x:c r="B195" s="6"/>
      <x:c r="C195" s="6"/>
      <x:c r="D195" s="6"/>
    </x:row>
    <x:row r="196">
      <x:c r="A196" s="6"/>
      <x:c r="B196" s="6"/>
      <x:c r="C196" s="6"/>
      <x:c r="D196" s="6"/>
    </x:row>
    <x:row r="197">
      <x:c r="A197" s="6"/>
      <x:c r="B197" s="6"/>
      <x:c r="C197" s="6"/>
      <x:c r="D197" s="6"/>
    </x:row>
    <x:row r="198">
      <x:c r="A198" s="6"/>
      <x:c r="B198" s="6"/>
      <x:c r="C198" s="6"/>
      <x:c r="D198" s="6"/>
    </x:row>
    <x:row r="199">
      <x:c r="A199" s="6"/>
      <x:c r="B199" s="6"/>
      <x:c r="C199" s="6"/>
      <x:c r="D199" s="6"/>
    </x:row>
    <x:row r="200">
      <x:c r="A200" s="6"/>
      <x:c r="B200" s="6"/>
      <x:c r="C200" s="6"/>
      <x:c r="D200" s="6"/>
    </x:row>
    <x:row r="201">
      <x:c r="A201" s="6"/>
      <x:c r="B201" s="6"/>
      <x:c r="C201" s="6"/>
      <x:c r="D201" s="6"/>
    </x:row>
    <x:row r="202">
      <x:c r="A202" s="6"/>
      <x:c r="B202" s="6"/>
      <x:c r="C202" s="6"/>
      <x:c r="D202" s="6"/>
    </x:row>
    <x:row r="203">
      <x:c r="A203" s="6"/>
      <x:c r="B203" s="6"/>
      <x:c r="C203" s="6"/>
      <x:c r="D203" s="6"/>
    </x:row>
    <x:row r="204">
      <x:c r="A204" s="6"/>
      <x:c r="B204" s="6"/>
      <x:c r="C204" s="6"/>
      <x:c r="D204" s="6"/>
    </x:row>
    <x:row r="205">
      <x:c r="A205" s="6"/>
      <x:c r="B205" s="6"/>
      <x:c r="C205" s="6"/>
      <x:c r="D205" s="6"/>
    </x:row>
    <x:row r="206">
      <x:c r="A206" s="6"/>
      <x:c r="B206" s="6"/>
      <x:c r="C206" s="6"/>
      <x:c r="D206" s="6"/>
    </x:row>
    <x:row r="207">
      <x:c r="A207" s="6"/>
      <x:c r="B207" s="6"/>
      <x:c r="C207" s="6"/>
      <x:c r="D207" s="6"/>
    </x:row>
    <x:row r="208">
      <x:c r="A208" s="6"/>
      <x:c r="B208" s="6"/>
      <x:c r="C208" s="6"/>
      <x:c r="D208" s="6"/>
    </x:row>
    <x:row r="209">
      <x:c r="A209" s="6"/>
      <x:c r="B209" s="6"/>
      <x:c r="C209" s="6"/>
      <x:c r="D209" s="6"/>
    </x:row>
    <x:row r="210">
      <x:c r="A210" s="6"/>
      <x:c r="B210" s="6"/>
      <x:c r="C210" s="6"/>
      <x:c r="D210" s="6"/>
    </x:row>
    <x:row r="211">
      <x:c r="A211" s="6"/>
      <x:c r="B211" s="6"/>
      <x:c r="C211" s="6"/>
      <x:c r="D211" s="6"/>
    </x:row>
    <x:row r="212">
      <x:c r="A212" s="6"/>
      <x:c r="B212" s="6"/>
      <x:c r="C212" s="6"/>
      <x:c r="D212" s="6"/>
    </x:row>
    <x:row r="213">
      <x:c r="A213" s="6"/>
      <x:c r="B213" s="6"/>
      <x:c r="C213" s="6"/>
      <x:c r="D213" s="6"/>
    </x:row>
    <x:row r="214">
      <x:c r="A214" s="6"/>
      <x:c r="B214" s="6"/>
      <x:c r="C214" s="6"/>
      <x:c r="D214" s="6"/>
    </x:row>
    <x:row r="215">
      <x:c r="A215" s="6"/>
      <x:c r="B215" s="6"/>
      <x:c r="C215" s="6"/>
      <x:c r="D215" s="6"/>
    </x:row>
    <x:row r="216">
      <x:c r="A216" s="6"/>
      <x:c r="B216" s="6"/>
      <x:c r="C216" s="6"/>
      <x:c r="D216" s="6"/>
    </x:row>
    <x:row r="217">
      <x:c r="A217" s="6"/>
      <x:c r="B217" s="6"/>
      <x:c r="C217" s="6"/>
      <x:c r="D217" s="6"/>
    </x:row>
    <x:row r="218">
      <x:c r="A218" s="6"/>
      <x:c r="B218" s="6"/>
      <x:c r="C218" s="6"/>
      <x:c r="D218" s="6"/>
    </x:row>
    <x:row r="219">
      <x:c r="A219" s="6"/>
      <x:c r="B219" s="6"/>
      <x:c r="C219" s="6"/>
      <x:c r="D219" s="6"/>
    </x:row>
    <x:row r="220">
      <x:c r="A220" s="6"/>
      <x:c r="B220" s="6"/>
      <x:c r="C220" s="6"/>
      <x:c r="D220" s="6"/>
    </x:row>
  </x:sheetData>
  <x:mergeCells>
    <x:mergeCell ref="A1:D1"/>
  </x:mergeCells>
  <x:dataValidations count="2">
    <x:dataValidation type="list" sqref="B9">
      <x:formula1>"SYNTHETIC TRAINING FIXTURE ONLY"</x:formula1>
    </x:dataValidation>
    <x:dataValidation type="list" sqref="B10">
      <x:formula1>"FROZEN FOR EXAMPLE,REOPEN REQUIRED"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18" hidden="0" customWidth="1"/>
    <x:col min="4" max="4" width="34" hidden="0" customWidth="1"/>
    <x:col min="5" max="5" width="20" hidden="0" customWidth="1"/>
    <x:col min="6" max="6" width="16" hidden="0" customWidth="1"/>
    <x:col min="7" max="7" width="15" hidden="0" customWidth="1"/>
    <x:col min="8" max="8" width="19" hidden="0" customWidth="1"/>
    <x:col min="9" max="9" width="18" hidden="0" customWidth="1"/>
    <x:col min="10" max="10" width="17" hidden="0" customWidth="1"/>
    <x:col min="11" max="11" width="17" hidden="0" customWidth="1"/>
    <x:col min="12" max="12" width="28" hidden="0" customWidth="1"/>
    <x:col min="13" max="13" width="42" hidden="0" customWidth="1"/>
    <x:col min="14" max="14" width="70" hidden="0" customWidth="1"/>
    <x:col min="15" max="15" width="24" hidden="0" customWidth="1"/>
    <x:col min="16" max="16" width="30" hidden="0" customWidth="1"/>
    <x:col min="17" max="17" width="32" hidden="0" customWidth="1"/>
    <x:col min="18" max="18" width="28" hidden="0" customWidth="1"/>
    <x:col min="19" max="19" width="27" hidden="0" customWidth="1"/>
    <x:col min="20" max="20" width="65" hidden="0" customWidth="1"/>
    <x:col min="21" max="21" width="8" hidden="0" customWidth="1"/>
    <x:col min="22" max="22" width="14" hidden="0" customWidth="1"/>
    <x:col min="23" max="23" width="38" hidden="0" customWidth="1"/>
    <x:col min="24" max="24" width="28" hidden="0" customWidth="1"/>
    <x:col min="25" max="25" width="30" hidden="0" customWidth="1"/>
    <x:col min="26" max="26" width="32" hidden="0" customWidth="1"/>
    <x:col min="27" max="27" width="32" hidden="0" customWidth="1"/>
    <x:col min="28" max="28" width="30" hidden="0" customWidth="1"/>
    <x:col min="29" max="29" width="24" hidden="0" customWidth="1"/>
  </x:cols>
  <x:sheetData>
    <x:row r="1">
      <x:c r="A1" s="10" t="str">
        <x:v>Opportunity Register - placement + decision-state controls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  <x:c r="T1" s="10"/>
      <x:c r="U1" s="10"/>
      <x:c r="V1" s="10"/>
      <x:c r="W1" s="10"/>
    </x:row>
    <x:row r="2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</x:row>
    <x:row r="3">
      <x:c r="A3" s="14" t="str">
        <x:v>Opportunity ID</x:v>
      </x:c>
      <x:c r="B3" s="14" t="str">
        <x:v>Decision ID</x:v>
      </x:c>
      <x:c r="C3" s="14" t="str">
        <x:v>Record Version ID</x:v>
      </x:c>
      <x:c r="D3" s="14" t="str">
        <x:v>Opportunity</x:v>
      </x:c>
      <x:c r="E3" s="14" t="str">
        <x:v>Scope</x:v>
      </x:c>
      <x:c r="F3" s="14" t="str">
        <x:v>Opportunity level</x:v>
      </x:c>
      <x:c r="G3" s="14" t="str">
        <x:v>Readiness</x:v>
      </x:c>
      <x:c r="H3" s="14" t="str">
        <x:v>Evidence</x:v>
      </x:c>
      <x:c r="I3" s="14" t="str">
        <x:v>Defensibility</x:v>
      </x:c>
      <x:c r="J3" s="14" t="str">
        <x:v>Measurement</x:v>
      </x:c>
      <x:c r="K3" s="14" t="str">
        <x:v>Reversibility</x:v>
      </x:c>
      <x:c r="L3" s="14" t="str">
        <x:v>Owner</x:v>
      </x:c>
      <x:c r="M3" s="14" t="str">
        <x:v>Reopen trigger</x:v>
      </x:c>
      <x:c r="N3" s="14" t="str">
        <x:v>Versioned content snapshot</x:v>
      </x:c>
      <x:c r="O3" s="14" t="str">
        <x:v>Version control</x:v>
      </x:c>
      <x:c r="P3" s="14" t="str">
        <x:v>Record control</x:v>
      </x:c>
      <x:c r="Q3" s="14" t="str">
        <x:v>Base quadrant</x:v>
      </x:c>
      <x:c r="R3" s="14" t="str">
        <x:v>Constraint override</x:v>
      </x:c>
      <x:c r="S3" s="14" t="str">
        <x:v>Final state</x:v>
      </x:c>
      <x:c r="T3" s="14" t="str">
        <x:v>Decision reason</x:v>
      </x:c>
      <x:c r="U3" s="14" t="str">
        <x:v>Order</x:v>
      </x:c>
      <x:c r="V3" s="14" t="str">
        <x:v>As-of date (required)</x:v>
      </x:c>
      <x:c r="W3" s="14" t="str">
        <x:v>Freeze key</x:v>
      </x:c>
      <x:c r="X3" s="24" t="str">
        <x:v>Token control</x:v>
      </x:c>
      <x:c r="Y3" s="24" t="str">
        <x:v>Identity / required control</x:v>
      </x:c>
      <x:c r="Z3" s="24" t="str">
        <x:v>Lifecycle / version control</x:v>
      </x:c>
      <x:c r="AA3" s="24" t="str">
        <x:v>Scope / uncertainty state</x:v>
      </x:c>
      <x:c r="AB3" s="24" t="str">
        <x:v>Learning / preparation state</x:v>
      </x:c>
      <x:c r="AC3" s="24" t="str">
        <x:v>Base action</x:v>
      </x:c>
    </x:row>
    <x:row r="4">
      <x:c r="A4" s="6" t="str">
        <x:v>OPP-OM-001</x:v>
      </x:c>
      <x:c r="B4" s="6" t="str">
        <x:v>DEC-OM-001</x:v>
      </x:c>
      <x:c r="C4" s="6" t="str">
        <x:v>OPP-OM-001-V1</x:v>
      </x:c>
      <x:c r="D4" s="6" t="str">
        <x:v>Integration comparison cluster</x:v>
      </x:c>
      <x:c r="E4" s="6" t="str">
        <x:v>IN SCOPE</x:v>
      </x:c>
      <x:c r="F4" s="6" t="str">
        <x:v>HIGH</x:v>
      </x:c>
      <x:c r="G4" s="6" t="str">
        <x:v>HIGH</x:v>
      </x:c>
      <x:c r="H4" s="6" t="str">
        <x:v>SUFFICIENT</x:v>
      </x:c>
      <x:c r="I4" s="6" t="str">
        <x:v>STRONG</x:v>
      </x:c>
      <x:c r="J4" s="6" t="str">
        <x:v>FAST</x:v>
      </x:c>
      <x:c r="K4" s="6" t="str">
        <x:v>HIGH</x:v>
      </x:c>
      <x:c r="L4" s="6" t="str">
        <x:v>Head of Growth - fictional role</x:v>
      </x:c>
      <x:c r="M4" s="6" t="str">
        <x:v>Evidence, readiness or defensibility changes</x:v>
      </x:c>
      <x:c r="N4" s="18" t="str">
        <x:v>OPP-OM-001|DEC-OM-001|OPP-OM-001-V1|Integration comparison cluster|IN SCOPE|HIGH|HIGH|SUFFICIENT|STRONG|FAST|HIGH|Head of Growth - fictional role|Evidence, readiness or defensibility changes|46256</x:v>
      </x:c>
      <x:c r="O4" s="18" t="str">
        <x:f>IF(A4="","",IF(N4="","INVALID - SNAPSHOT",IF(N4=A4&amp;"|"&amp;B4&amp;"|"&amp;C4&amp;"|"&amp;D4&amp;"|"&amp;E4&amp;"|"&amp;F4&amp;"|"&amp;G4&amp;"|"&amp;H4&amp;"|"&amp;I4&amp;"|"&amp;J4&amp;"|"&amp;K4&amp;"|"&amp;L4&amp;"|"&amp;M4&amp;"|"&amp;V4,"VALID","VERSION UPDATE REQUIRED")))</x:f>
        <x:v>VALID</x:v>
      </x:c>
      <x:c r="P4" s="18" t="str">
        <x:f>IF(A4="","",IF(Z4&lt;&gt;"VALID",Z4,IF(X4&lt;&gt;"VALID",X4,IF(Y4&lt;&gt;"VALID",Y4,"VALID"))))</x:f>
        <x:v>VALID</x:v>
      </x:c>
      <x:c r="Q4" s="18" t="str">
        <x:f>IF(A4="","",IF(OR(EXACT(F4,"UNKNOWN / VERIFY"),EXACT(G4,"UNKNOWN / VERIFY")),"UNCLASSIFIED",IF(AND(EXACT(F4,"HIGH"),EXACT(G4,"HIGH")),"HIGH OPPORTUNITY / HIGH READINESS",IF(AND(EXACT(F4,"HIGH"),EXACT(G4,"LOW")),"HIGH OPPORTUNITY / LOW READINESS",IF(AND(EXACT(F4,"LOW"),EXACT(G4,"HIGH")),"LOW OPPORTUNITY / HIGH READINESS","LOW OPPORTUNITY / LOW READINESS")))))</x:f>
        <x:v>HIGH OPPORTUNITY / HIGH READINESS</x:v>
      </x:c>
      <x:c r="R4" s="18" t="str">
        <x:f>IF(A4="","",IF(P4&lt;&gt;"VALID","REPAIR RECORD",IF(AA4="REFUSE - OUTSIDE DECISION","SCOPE OVERRIDE",IF(AA4="VERIFY BEFORE CLASSIFYING","EVIDENCE / UNCERTAINTY OVERRIDE",IF(AB4="DEFER","LEARNING-RISK OVERRIDE",IF(AB4&lt;&gt;"VALID","PREPARATION OVERRIDE","NONE"))))))</x:f>
        <x:v>NONE</x:v>
      </x:c>
      <x:c r="S4" s="18" t="str">
        <x:f>IF(A4="","",IF(P4&lt;&gt;"VALID",IF(OR(P4="BLOCKED - DECISION REOPEN REQUIRED",P4="BLOCKED - DECISION CONTRACT REPAIR REQUIRED",P4="VERSION UPDATE REQUIRED"),P4,"REPAIR OPPORTUNITY RECORD"),IF(AA4&lt;&gt;"VALID",AA4,IF(AB4&lt;&gt;"VALID",AB4,AC4))))</x:f>
        <x:v>FUND</x:v>
      </x:c>
      <x:c r="T4" s="18" t="str">
        <x:f>IF(A4="","",R4&amp;" | "&amp;Q4)</x:f>
        <x:v>NONE | HIGH OPPORTUNITY / HIGH READINESS</x:v>
      </x:c>
      <x:c r="U4" s="18" t="n">
        <x:v>1</x:v>
      </x:c>
      <x:c r="V4" s="19" t="n">
        <x:v>46256</x:v>
      </x:c>
      <x:c r="W4" s="18" t="str">
        <x:f>IF(A4="","",C4&amp;"|"&amp;V4&amp;"|"&amp;S4&amp;"|"&amp;O4&amp;"|"&amp;P4)</x:f>
        <x:v>OPP-OM-001-V1|46256|FUND|VALID|VALID</x:v>
      </x:c>
      <x:c r="X4" s="26" t="str">
        <x:f>IF(A4="","",IF(AND(OR(EXACT(E4,"IN SCOPE"),EXACT(E4,"OUTSIDE DECISION"),EXACT(E4,"UNKNOWN / VERIFY")),OR(EXACT(F4,"HIGH"),EXACT(F4,"LOW"),EXACT(F4,"UNKNOWN / VERIFY")),OR(EXACT(G4,"HIGH"),EXACT(G4,"LOW"),EXACT(G4,"UNKNOWN / VERIFY")),OR(EXACT(H4,"SUFFICIENT"),EXACT(H4,"LIMITED"),EXACT(H4,"CONTRADICTORY"),EXACT(H4,"UNKNOWN / VERIFY")),OR(EXACT(I4,"STRONG"),EXACT(I4,"MODERATE"),EXACT(I4,"WEAK"),EXACT(I4,"UNKNOWN / VERIFY")),OR(EXACT(J4,"FAST"),EXACT(J4,"SLOW"),EXACT(J4,"UNMEASURABLE"),EXACT(J4,"UNKNOWN / VERIFY")),OR(EXACT(K4,"HIGH"),EXACT(K4,"MEDIUM"),EXACT(K4,"LOW"),EXACT(K4,"UNKNOWN / VERIFY"))),"VALID","INVALID - CONTROLLED TOKEN"))</x:f>
        <x:v>VALID</x:v>
      </x:c>
      <x:c r="Y4" s="26" t="str">
        <x:f>IF(A4="","",IF(COUNTIF($A$4:$A$100,A4)&lt;&gt;1,"INVALID - DUPLICATE ID",IF(NOT(EXACT(B4,DECISION_CONTRACT!$B$4)),"INVALID - DECISION ID",IF(OR(C4="",D4="",L4="",M4="",V4=""),"INVALID - REQUIRED","VALID"))))</x:f>
        <x:v>VALID</x:v>
      </x:c>
      <x:c r="Z4" s="26" t="str">
        <x:f>IF(A4="","",IF(DECISION_CONTRACT!$B$13="REOPEN REQUIRED - DOWNSTREAM BLOCKED","BLOCKED - DECISION REOPEN REQUIRED",IF(DECISION_CONTRACT!$B$13&lt;&gt;"READY FOR DOWNSTREAM","BLOCKED - DECISION CONTRACT REPAIR REQUIRED",IF(O4&lt;&gt;"VALID",O4,"VALID"))))</x:f>
        <x:v>VALID</x:v>
      </x:c>
      <x:c r="AA4" s="26" t="str">
        <x:f>IF(A4="","",IF(EXACT(E4,"OUTSIDE DECISION"),"REFUSE - OUTSIDE DECISION",IF(OR(EXACT(E4,"UNKNOWN / VERIFY"),EXACT(F4,"UNKNOWN / VERIFY"),EXACT(G4,"UNKNOWN / VERIFY"),EXACT(H4,"UNKNOWN / VERIFY"),EXACT(I4,"UNKNOWN / VERIFY"),EXACT(J4,"UNKNOWN / VERIFY"),EXACT(K4,"UNKNOWN / VERIFY"),EXACT(H4,"CONTRADICTORY"),EXACT(J4,"UNMEASURABLE")),"VERIFY BEFORE CLASSIFYING","VALID")))</x:f>
        <x:v>VALID</x:v>
      </x:c>
      <x:c r="AB4" s="26" t="str">
        <x:f>IF(A4="","",IF(AND(EXACT(J4,"SLOW"),EXACT(K4,"LOW")),"DEFER",IF(OR(EXACT(H4,"LIMITED"),EXACT(I4,"WEAK")),IF(EXACT(F4,"HIGH"),"PREPARE",IF(EXACT(G4,"HIGH"),"DEFER","IGNORE")),"VALID")))</x:f>
        <x:v>VALID</x:v>
      </x:c>
      <x:c r="AC4" s="26" t="str">
        <x:f>IF(A4="","",IF(AND(EXACT(F4,"HIGH"),EXACT(G4,"HIGH")),"FUND",IF(EXACT(F4,"HIGH"),"PREPARE",IF(EXACT(G4,"HIGH"),"DEFER","IGNORE"))))</x:f>
        <x:v>FUND</x:v>
      </x:c>
    </x:row>
    <x:row r="5">
      <x:c r="A5" s="6" t="str">
        <x:v>OPP-OM-002</x:v>
      </x:c>
      <x:c r="B5" s="6" t="str">
        <x:v>DEC-OM-001</x:v>
      </x:c>
      <x:c r="C5" s="6" t="str">
        <x:v>OPP-OM-002-V1</x:v>
      </x:c>
      <x:c r="D5" s="6" t="str">
        <x:v>Regulated compliance topic cluster</x:v>
      </x:c>
      <x:c r="E5" s="6" t="str">
        <x:v>IN SCOPE</x:v>
      </x:c>
      <x:c r="F5" s="6" t="str">
        <x:v>HIGH</x:v>
      </x:c>
      <x:c r="G5" s="6" t="str">
        <x:v>LOW</x:v>
      </x:c>
      <x:c r="H5" s="6" t="str">
        <x:v>SUFFICIENT</x:v>
      </x:c>
      <x:c r="I5" s="6" t="str">
        <x:v>STRONG</x:v>
      </x:c>
      <x:c r="J5" s="6" t="str">
        <x:v>SLOW</x:v>
      </x:c>
      <x:c r="K5" s="6" t="str">
        <x:v>MEDIUM</x:v>
      </x:c>
      <x:c r="L5" s="6" t="str">
        <x:v>Head of Growth - fictional role</x:v>
      </x:c>
      <x:c r="M5" s="6" t="str">
        <x:v>Reviewer becomes available or readiness changes</x:v>
      </x:c>
      <x:c r="N5" s="18" t="str">
        <x:v>OPP-OM-002|DEC-OM-001|OPP-OM-002-V1|Regulated compliance topic cluster|IN SCOPE|HIGH|LOW|SUFFICIENT|STRONG|SLOW|MEDIUM|Head of Growth - fictional role|Reviewer becomes available or readiness changes|46256</x:v>
      </x:c>
      <x:c r="O5" s="18" t="str">
        <x:f>IF(A5="","",IF(N5="","INVALID - SNAPSHOT",IF(N5=A5&amp;"|"&amp;B5&amp;"|"&amp;C5&amp;"|"&amp;D5&amp;"|"&amp;E5&amp;"|"&amp;F5&amp;"|"&amp;G5&amp;"|"&amp;H5&amp;"|"&amp;I5&amp;"|"&amp;J5&amp;"|"&amp;K5&amp;"|"&amp;L5&amp;"|"&amp;M5&amp;"|"&amp;V5,"VALID","VERSION UPDATE REQUIRED")))</x:f>
        <x:v>VALID</x:v>
      </x:c>
      <x:c r="P5" s="18" t="str">
        <x:f>IF(A5="","",IF(Z5&lt;&gt;"VALID",Z5,IF(X5&lt;&gt;"VALID",X5,IF(Y5&lt;&gt;"VALID",Y5,"VALID"))))</x:f>
        <x:v>VALID</x:v>
      </x:c>
      <x:c r="Q5" s="18" t="str">
        <x:f>IF(A5="","",IF(OR(EXACT(F5,"UNKNOWN / VERIFY"),EXACT(G5,"UNKNOWN / VERIFY")),"UNCLASSIFIED",IF(AND(EXACT(F5,"HIGH"),EXACT(G5,"HIGH")),"HIGH OPPORTUNITY / HIGH READINESS",IF(AND(EXACT(F5,"HIGH"),EXACT(G5,"LOW")),"HIGH OPPORTUNITY / LOW READINESS",IF(AND(EXACT(F5,"LOW"),EXACT(G5,"HIGH")),"LOW OPPORTUNITY / HIGH READINESS","LOW OPPORTUNITY / LOW READINESS")))))</x:f>
        <x:v>HIGH OPPORTUNITY / LOW READINESS</x:v>
      </x:c>
      <x:c r="R5" s="18" t="str">
        <x:f>IF(A5="","",IF(P5&lt;&gt;"VALID","REPAIR RECORD",IF(AA5="REFUSE - OUTSIDE DECISION","SCOPE OVERRIDE",IF(AA5="VERIFY BEFORE CLASSIFYING","EVIDENCE / UNCERTAINTY OVERRIDE",IF(AB5="DEFER","LEARNING-RISK OVERRIDE",IF(AB5&lt;&gt;"VALID","PREPARATION OVERRIDE","NONE"))))))</x:f>
        <x:v>NONE</x:v>
      </x:c>
      <x:c r="S5" s="18" t="str">
        <x:f>IF(A5="","",IF(P5&lt;&gt;"VALID",IF(OR(P5="BLOCKED - DECISION REOPEN REQUIRED",P5="BLOCKED - DECISION CONTRACT REPAIR REQUIRED",P5="VERSION UPDATE REQUIRED"),P5,"REPAIR OPPORTUNITY RECORD"),IF(AA5&lt;&gt;"VALID",AA5,IF(AB5&lt;&gt;"VALID",AB5,AC5))))</x:f>
        <x:v>PREPARE</x:v>
      </x:c>
      <x:c r="T5" s="18" t="str">
        <x:f>IF(A5="","",R5&amp;" | "&amp;Q5)</x:f>
        <x:v>NONE | HIGH OPPORTUNITY / LOW READINESS</x:v>
      </x:c>
      <x:c r="U5" s="18" t="n">
        <x:v>2</x:v>
      </x:c>
      <x:c r="V5" s="19" t="n">
        <x:v>46256</x:v>
      </x:c>
      <x:c r="W5" s="18" t="str">
        <x:f>IF(A5="","",C5&amp;"|"&amp;V5&amp;"|"&amp;S5&amp;"|"&amp;O5&amp;"|"&amp;P5)</x:f>
        <x:v>OPP-OM-002-V1|46256|PREPARE|VALID|VALID</x:v>
      </x:c>
      <x:c r="X5" s="26" t="str">
        <x:f>IF(A5="","",IF(AND(OR(EXACT(E5,"IN SCOPE"),EXACT(E5,"OUTSIDE DECISION"),EXACT(E5,"UNKNOWN / VERIFY")),OR(EXACT(F5,"HIGH"),EXACT(F5,"LOW"),EXACT(F5,"UNKNOWN / VERIFY")),OR(EXACT(G5,"HIGH"),EXACT(G5,"LOW"),EXACT(G5,"UNKNOWN / VERIFY")),OR(EXACT(H5,"SUFFICIENT"),EXACT(H5,"LIMITED"),EXACT(H5,"CONTRADICTORY"),EXACT(H5,"UNKNOWN / VERIFY")),OR(EXACT(I5,"STRONG"),EXACT(I5,"MODERATE"),EXACT(I5,"WEAK"),EXACT(I5,"UNKNOWN / VERIFY")),OR(EXACT(J5,"FAST"),EXACT(J5,"SLOW"),EXACT(J5,"UNMEASURABLE"),EXACT(J5,"UNKNOWN / VERIFY")),OR(EXACT(K5,"HIGH"),EXACT(K5,"MEDIUM"),EXACT(K5,"LOW"),EXACT(K5,"UNKNOWN / VERIFY"))),"VALID","INVALID - CONTROLLED TOKEN"))</x:f>
        <x:v>VALID</x:v>
      </x:c>
      <x:c r="Y5" s="26" t="str">
        <x:f>IF(A5="","",IF(COUNTIF($A$4:$A$100,A5)&lt;&gt;1,"INVALID - DUPLICATE ID",IF(NOT(EXACT(B5,DECISION_CONTRACT!$B$4)),"INVALID - DECISION ID",IF(OR(C5="",D5="",L5="",M5="",V5=""),"INVALID - REQUIRED","VALID"))))</x:f>
        <x:v>VALID</x:v>
      </x:c>
      <x:c r="Z5" s="26" t="str">
        <x:f>IF(A5="","",IF(DECISION_CONTRACT!$B$13="REOPEN REQUIRED - DOWNSTREAM BLOCKED","BLOCKED - DECISION REOPEN REQUIRED",IF(DECISION_CONTRACT!$B$13&lt;&gt;"READY FOR DOWNSTREAM","BLOCKED - DECISION CONTRACT REPAIR REQUIRED",IF(O5&lt;&gt;"VALID",O5,"VALID"))))</x:f>
        <x:v>VALID</x:v>
      </x:c>
      <x:c r="AA5" s="26" t="str">
        <x:f>IF(A5="","",IF(EXACT(E5,"OUTSIDE DECISION"),"REFUSE - OUTSIDE DECISION",IF(OR(EXACT(E5,"UNKNOWN / VERIFY"),EXACT(F5,"UNKNOWN / VERIFY"),EXACT(G5,"UNKNOWN / VERIFY"),EXACT(H5,"UNKNOWN / VERIFY"),EXACT(I5,"UNKNOWN / VERIFY"),EXACT(J5,"UNKNOWN / VERIFY"),EXACT(K5,"UNKNOWN / VERIFY"),EXACT(H5,"CONTRADICTORY"),EXACT(J5,"UNMEASURABLE")),"VERIFY BEFORE CLASSIFYING","VALID")))</x:f>
        <x:v>VALID</x:v>
      </x:c>
      <x:c r="AB5" s="26" t="str">
        <x:f>IF(A5="","",IF(AND(EXACT(J5,"SLOW"),EXACT(K5,"LOW")),"DEFER",IF(OR(EXACT(H5,"LIMITED"),EXACT(I5,"WEAK")),IF(EXACT(F5,"HIGH"),"PREPARE",IF(EXACT(G5,"HIGH"),"DEFER","IGNORE")),"VALID")))</x:f>
        <x:v>VALID</x:v>
      </x:c>
      <x:c r="AC5" s="26" t="str">
        <x:f>IF(A5="","",IF(AND(EXACT(F5,"HIGH"),EXACT(G5,"HIGH")),"FUND",IF(EXACT(F5,"HIGH"),"PREPARE",IF(EXACT(G5,"HIGH"),"DEFER","IGNORE"))))</x:f>
        <x:v>PREPARE</x:v>
      </x:c>
    </x:row>
    <x:row r="6">
      <x:c r="A6" s="6" t="str">
        <x:v>OPP-OM-003</x:v>
      </x:c>
      <x:c r="B6" s="6" t="str">
        <x:v>DEC-OM-001</x:v>
      </x:c>
      <x:c r="C6" s="6" t="str">
        <x:v>OPP-OM-003-V1</x:v>
      </x:c>
      <x:c r="D6" s="6" t="str">
        <x:v>Niche support content</x:v>
      </x:c>
      <x:c r="E6" s="6" t="str">
        <x:v>IN SCOPE</x:v>
      </x:c>
      <x:c r="F6" s="6" t="str">
        <x:v>LOW</x:v>
      </x:c>
      <x:c r="G6" s="6" t="str">
        <x:v>HIGH</x:v>
      </x:c>
      <x:c r="H6" s="6" t="str">
        <x:v>SUFFICIENT</x:v>
      </x:c>
      <x:c r="I6" s="6" t="str">
        <x:v>MODERATE</x:v>
      </x:c>
      <x:c r="J6" s="6" t="str">
        <x:v>FAST</x:v>
      </x:c>
      <x:c r="K6" s="6" t="str">
        <x:v>HIGH</x:v>
      </x:c>
      <x:c r="L6" s="6" t="str">
        <x:v>Head of Growth - fictional role</x:v>
      </x:c>
      <x:c r="M6" s="6" t="str">
        <x:v>Commercial relevance rises or portfolio capacity changes</x:v>
      </x:c>
      <x:c r="N6" s="18" t="str">
        <x:v>OPP-OM-003|DEC-OM-001|OPP-OM-003-V1|Niche support content|IN SCOPE|LOW|HIGH|SUFFICIENT|MODERATE|FAST|HIGH|Head of Growth - fictional role|Commercial relevance rises or portfolio capacity changes|46256</x:v>
      </x:c>
      <x:c r="O6" s="18" t="str">
        <x:f>IF(A6="","",IF(N6="","INVALID - SNAPSHOT",IF(N6=A6&amp;"|"&amp;B6&amp;"|"&amp;C6&amp;"|"&amp;D6&amp;"|"&amp;E6&amp;"|"&amp;F6&amp;"|"&amp;G6&amp;"|"&amp;H6&amp;"|"&amp;I6&amp;"|"&amp;J6&amp;"|"&amp;K6&amp;"|"&amp;L6&amp;"|"&amp;M6&amp;"|"&amp;V6,"VALID","VERSION UPDATE REQUIRED")))</x:f>
        <x:v>VALID</x:v>
      </x:c>
      <x:c r="P6" s="18" t="str">
        <x:f>IF(A6="","",IF(Z6&lt;&gt;"VALID",Z6,IF(X6&lt;&gt;"VALID",X6,IF(Y6&lt;&gt;"VALID",Y6,"VALID"))))</x:f>
        <x:v>VALID</x:v>
      </x:c>
      <x:c r="Q6" s="18" t="str">
        <x:f>IF(A6="","",IF(OR(EXACT(F6,"UNKNOWN / VERIFY"),EXACT(G6,"UNKNOWN / VERIFY")),"UNCLASSIFIED",IF(AND(EXACT(F6,"HIGH"),EXACT(G6,"HIGH")),"HIGH OPPORTUNITY / HIGH READINESS",IF(AND(EXACT(F6,"HIGH"),EXACT(G6,"LOW")),"HIGH OPPORTUNITY / LOW READINESS",IF(AND(EXACT(F6,"LOW"),EXACT(G6,"HIGH")),"LOW OPPORTUNITY / HIGH READINESS","LOW OPPORTUNITY / LOW READINESS")))))</x:f>
        <x:v>LOW OPPORTUNITY / HIGH READINESS</x:v>
      </x:c>
      <x:c r="R6" s="18" t="str">
        <x:f>IF(A6="","",IF(P6&lt;&gt;"VALID","REPAIR RECORD",IF(AA6="REFUSE - OUTSIDE DECISION","SCOPE OVERRIDE",IF(AA6="VERIFY BEFORE CLASSIFYING","EVIDENCE / UNCERTAINTY OVERRIDE",IF(AB6="DEFER","LEARNING-RISK OVERRIDE",IF(AB6&lt;&gt;"VALID","PREPARATION OVERRIDE","NONE"))))))</x:f>
        <x:v>NONE</x:v>
      </x:c>
      <x:c r="S6" s="18" t="str">
        <x:f>IF(A6="","",IF(P6&lt;&gt;"VALID",IF(OR(P6="BLOCKED - DECISION REOPEN REQUIRED",P6="BLOCKED - DECISION CONTRACT REPAIR REQUIRED",P6="VERSION UPDATE REQUIRED"),P6,"REPAIR OPPORTUNITY RECORD"),IF(AA6&lt;&gt;"VALID",AA6,IF(AB6&lt;&gt;"VALID",AB6,AC6))))</x:f>
        <x:v>DEFER</x:v>
      </x:c>
      <x:c r="T6" s="18" t="str">
        <x:f>IF(A6="","",R6&amp;" | "&amp;Q6)</x:f>
        <x:v>NONE | LOW OPPORTUNITY / HIGH READINESS</x:v>
      </x:c>
      <x:c r="U6" s="18" t="n">
        <x:v>3</x:v>
      </x:c>
      <x:c r="V6" s="19" t="n">
        <x:v>46256</x:v>
      </x:c>
      <x:c r="W6" s="18" t="str">
        <x:f>IF(A6="","",C6&amp;"|"&amp;V6&amp;"|"&amp;S6&amp;"|"&amp;O6&amp;"|"&amp;P6)</x:f>
        <x:v>OPP-OM-003-V1|46256|DEFER|VALID|VALID</x:v>
      </x:c>
      <x:c r="X6" s="26" t="str">
        <x:f>IF(A6="","",IF(AND(OR(EXACT(E6,"IN SCOPE"),EXACT(E6,"OUTSIDE DECISION"),EXACT(E6,"UNKNOWN / VERIFY")),OR(EXACT(F6,"HIGH"),EXACT(F6,"LOW"),EXACT(F6,"UNKNOWN / VERIFY")),OR(EXACT(G6,"HIGH"),EXACT(G6,"LOW"),EXACT(G6,"UNKNOWN / VERIFY")),OR(EXACT(H6,"SUFFICIENT"),EXACT(H6,"LIMITED"),EXACT(H6,"CONTRADICTORY"),EXACT(H6,"UNKNOWN / VERIFY")),OR(EXACT(I6,"STRONG"),EXACT(I6,"MODERATE"),EXACT(I6,"WEAK"),EXACT(I6,"UNKNOWN / VERIFY")),OR(EXACT(J6,"FAST"),EXACT(J6,"SLOW"),EXACT(J6,"UNMEASURABLE"),EXACT(J6,"UNKNOWN / VERIFY")),OR(EXACT(K6,"HIGH"),EXACT(K6,"MEDIUM"),EXACT(K6,"LOW"),EXACT(K6,"UNKNOWN / VERIFY"))),"VALID","INVALID - CONTROLLED TOKEN"))</x:f>
        <x:v>VALID</x:v>
      </x:c>
      <x:c r="Y6" s="26" t="str">
        <x:f>IF(A6="","",IF(COUNTIF($A$4:$A$100,A6)&lt;&gt;1,"INVALID - DUPLICATE ID",IF(NOT(EXACT(B6,DECISION_CONTRACT!$B$4)),"INVALID - DECISION ID",IF(OR(C6="",D6="",L6="",M6="",V6=""),"INVALID - REQUIRED","VALID"))))</x:f>
        <x:v>VALID</x:v>
      </x:c>
      <x:c r="Z6" s="26" t="str">
        <x:f>IF(A6="","",IF(DECISION_CONTRACT!$B$13="REOPEN REQUIRED - DOWNSTREAM BLOCKED","BLOCKED - DECISION REOPEN REQUIRED",IF(DECISION_CONTRACT!$B$13&lt;&gt;"READY FOR DOWNSTREAM","BLOCKED - DECISION CONTRACT REPAIR REQUIRED",IF(O6&lt;&gt;"VALID",O6,"VALID"))))</x:f>
        <x:v>VALID</x:v>
      </x:c>
      <x:c r="AA6" s="26" t="str">
        <x:f>IF(A6="","",IF(EXACT(E6,"OUTSIDE DECISION"),"REFUSE - OUTSIDE DECISION",IF(OR(EXACT(E6,"UNKNOWN / VERIFY"),EXACT(F6,"UNKNOWN / VERIFY"),EXACT(G6,"UNKNOWN / VERIFY"),EXACT(H6,"UNKNOWN / VERIFY"),EXACT(I6,"UNKNOWN / VERIFY"),EXACT(J6,"UNKNOWN / VERIFY"),EXACT(K6,"UNKNOWN / VERIFY"),EXACT(H6,"CONTRADICTORY"),EXACT(J6,"UNMEASURABLE")),"VERIFY BEFORE CLASSIFYING","VALID")))</x:f>
        <x:v>VALID</x:v>
      </x:c>
      <x:c r="AB6" s="26" t="str">
        <x:f>IF(A6="","",IF(AND(EXACT(J6,"SLOW"),EXACT(K6,"LOW")),"DEFER",IF(OR(EXACT(H6,"LIMITED"),EXACT(I6,"WEAK")),IF(EXACT(F6,"HIGH"),"PREPARE",IF(EXACT(G6,"HIGH"),"DEFER","IGNORE")),"VALID")))</x:f>
        <x:v>VALID</x:v>
      </x:c>
      <x:c r="AC6" s="26" t="str">
        <x:f>IF(A6="","",IF(AND(EXACT(F6,"HIGH"),EXACT(G6,"HIGH")),"FUND",IF(EXACT(F6,"HIGH"),"PREPARE",IF(EXACT(G6,"HIGH"),"DEFER","IGNORE"))))</x:f>
        <x:v>DEFER</x:v>
      </x:c>
    </x:row>
    <x:row r="7">
      <x:c r="A7" s="6" t="str">
        <x:v>OPP-OM-004</x:v>
      </x:c>
      <x:c r="B7" s="6" t="str">
        <x:v>DEC-OM-001</x:v>
      </x:c>
      <x:c r="C7" s="6" t="str">
        <x:v>OPP-OM-004-V1</x:v>
      </x:c>
      <x:c r="D7" s="6" t="str">
        <x:v>Broad unrelated glossary</x:v>
      </x:c>
      <x:c r="E7" s="6" t="str">
        <x:v>IN SCOPE</x:v>
      </x:c>
      <x:c r="F7" s="6" t="str">
        <x:v>LOW</x:v>
      </x:c>
      <x:c r="G7" s="6" t="str">
        <x:v>LOW</x:v>
      </x:c>
      <x:c r="H7" s="6" t="str">
        <x:v>LIMITED</x:v>
      </x:c>
      <x:c r="I7" s="6" t="str">
        <x:v>WEAK</x:v>
      </x:c>
      <x:c r="J7" s="6" t="str">
        <x:v>SLOW</x:v>
      </x:c>
      <x:c r="K7" s="6" t="str">
        <x:v>HIGH</x:v>
      </x:c>
      <x:c r="L7" s="6" t="str">
        <x:v>Head of Growth - fictional role</x:v>
      </x:c>
      <x:c r="M7" s="6" t="str">
        <x:v>Scope/commercial case materially changes</x:v>
      </x:c>
      <x:c r="N7" s="18" t="str">
        <x:v>OPP-OM-004|DEC-OM-001|OPP-OM-004-V1|Broad unrelated glossary|IN SCOPE|LOW|LOW|LIMITED|WEAK|SLOW|HIGH|Head of Growth - fictional role|Scope/commercial case materially changes|46256</x:v>
      </x:c>
      <x:c r="O7" s="18" t="str">
        <x:f>IF(A7="","",IF(N7="","INVALID - SNAPSHOT",IF(N7=A7&amp;"|"&amp;B7&amp;"|"&amp;C7&amp;"|"&amp;D7&amp;"|"&amp;E7&amp;"|"&amp;F7&amp;"|"&amp;G7&amp;"|"&amp;H7&amp;"|"&amp;I7&amp;"|"&amp;J7&amp;"|"&amp;K7&amp;"|"&amp;L7&amp;"|"&amp;M7&amp;"|"&amp;V7,"VALID","VERSION UPDATE REQUIRED")))</x:f>
        <x:v>VALID</x:v>
      </x:c>
      <x:c r="P7" s="18" t="str">
        <x:f>IF(A7="","",IF(Z7&lt;&gt;"VALID",Z7,IF(X7&lt;&gt;"VALID",X7,IF(Y7&lt;&gt;"VALID",Y7,"VALID"))))</x:f>
        <x:v>VALID</x:v>
      </x:c>
      <x:c r="Q7" s="18" t="str">
        <x:f>IF(A7="","",IF(OR(EXACT(F7,"UNKNOWN / VERIFY"),EXACT(G7,"UNKNOWN / VERIFY")),"UNCLASSIFIED",IF(AND(EXACT(F7,"HIGH"),EXACT(G7,"HIGH")),"HIGH OPPORTUNITY / HIGH READINESS",IF(AND(EXACT(F7,"HIGH"),EXACT(G7,"LOW")),"HIGH OPPORTUNITY / LOW READINESS",IF(AND(EXACT(F7,"LOW"),EXACT(G7,"HIGH")),"LOW OPPORTUNITY / HIGH READINESS","LOW OPPORTUNITY / LOW READINESS")))))</x:f>
        <x:v>LOW OPPORTUNITY / LOW READINESS</x:v>
      </x:c>
      <x:c r="R7" s="18" t="str">
        <x:f>IF(A7="","",IF(P7&lt;&gt;"VALID","REPAIR RECORD",IF(AA7="REFUSE - OUTSIDE DECISION","SCOPE OVERRIDE",IF(AA7="VERIFY BEFORE CLASSIFYING","EVIDENCE / UNCERTAINTY OVERRIDE",IF(AB7="DEFER","LEARNING-RISK OVERRIDE",IF(AB7&lt;&gt;"VALID","PREPARATION OVERRIDE","NONE"))))))</x:f>
        <x:v>PREPARATION OVERRIDE</x:v>
      </x:c>
      <x:c r="S7" s="18" t="str">
        <x:f>IF(A7="","",IF(P7&lt;&gt;"VALID",IF(OR(P7="BLOCKED - DECISION REOPEN REQUIRED",P7="BLOCKED - DECISION CONTRACT REPAIR REQUIRED",P7="VERSION UPDATE REQUIRED"),P7,"REPAIR OPPORTUNITY RECORD"),IF(AA7&lt;&gt;"VALID",AA7,IF(AB7&lt;&gt;"VALID",AB7,AC7))))</x:f>
        <x:v>IGNORE</x:v>
      </x:c>
      <x:c r="T7" s="18" t="str">
        <x:f>IF(A7="","",R7&amp;" | "&amp;Q7)</x:f>
        <x:v>PREPARATION OVERRIDE | LOW OPPORTUNITY / LOW READINESS</x:v>
      </x:c>
      <x:c r="U7" s="18" t="n">
        <x:v>4</x:v>
      </x:c>
      <x:c r="V7" s="19" t="n">
        <x:v>46256</x:v>
      </x:c>
      <x:c r="W7" s="18" t="str">
        <x:f>IF(A7="","",C7&amp;"|"&amp;V7&amp;"|"&amp;S7&amp;"|"&amp;O7&amp;"|"&amp;P7)</x:f>
        <x:v>OPP-OM-004-V1|46256|IGNORE|VALID|VALID</x:v>
      </x:c>
      <x:c r="X7" s="26" t="str">
        <x:f>IF(A7="","",IF(AND(OR(EXACT(E7,"IN SCOPE"),EXACT(E7,"OUTSIDE DECISION"),EXACT(E7,"UNKNOWN / VERIFY")),OR(EXACT(F7,"HIGH"),EXACT(F7,"LOW"),EXACT(F7,"UNKNOWN / VERIFY")),OR(EXACT(G7,"HIGH"),EXACT(G7,"LOW"),EXACT(G7,"UNKNOWN / VERIFY")),OR(EXACT(H7,"SUFFICIENT"),EXACT(H7,"LIMITED"),EXACT(H7,"CONTRADICTORY"),EXACT(H7,"UNKNOWN / VERIFY")),OR(EXACT(I7,"STRONG"),EXACT(I7,"MODERATE"),EXACT(I7,"WEAK"),EXACT(I7,"UNKNOWN / VERIFY")),OR(EXACT(J7,"FAST"),EXACT(J7,"SLOW"),EXACT(J7,"UNMEASURABLE"),EXACT(J7,"UNKNOWN / VERIFY")),OR(EXACT(K7,"HIGH"),EXACT(K7,"MEDIUM"),EXACT(K7,"LOW"),EXACT(K7,"UNKNOWN / VERIFY"))),"VALID","INVALID - CONTROLLED TOKEN"))</x:f>
        <x:v>VALID</x:v>
      </x:c>
      <x:c r="Y7" s="26" t="str">
        <x:f>IF(A7="","",IF(COUNTIF($A$4:$A$100,A7)&lt;&gt;1,"INVALID - DUPLICATE ID",IF(NOT(EXACT(B7,DECISION_CONTRACT!$B$4)),"INVALID - DECISION ID",IF(OR(C7="",D7="",L7="",M7="",V7=""),"INVALID - REQUIRED","VALID"))))</x:f>
        <x:v>VALID</x:v>
      </x:c>
      <x:c r="Z7" s="26" t="str">
        <x:f>IF(A7="","",IF(DECISION_CONTRACT!$B$13="REOPEN REQUIRED - DOWNSTREAM BLOCKED","BLOCKED - DECISION REOPEN REQUIRED",IF(DECISION_CONTRACT!$B$13&lt;&gt;"READY FOR DOWNSTREAM","BLOCKED - DECISION CONTRACT REPAIR REQUIRED",IF(O7&lt;&gt;"VALID",O7,"VALID"))))</x:f>
        <x:v>VALID</x:v>
      </x:c>
      <x:c r="AA7" s="26" t="str">
        <x:f>IF(A7="","",IF(EXACT(E7,"OUTSIDE DECISION"),"REFUSE - OUTSIDE DECISION",IF(OR(EXACT(E7,"UNKNOWN / VERIFY"),EXACT(F7,"UNKNOWN / VERIFY"),EXACT(G7,"UNKNOWN / VERIFY"),EXACT(H7,"UNKNOWN / VERIFY"),EXACT(I7,"UNKNOWN / VERIFY"),EXACT(J7,"UNKNOWN / VERIFY"),EXACT(K7,"UNKNOWN / VERIFY"),EXACT(H7,"CONTRADICTORY"),EXACT(J7,"UNMEASURABLE")),"VERIFY BEFORE CLASSIFYING","VALID")))</x:f>
        <x:v>VALID</x:v>
      </x:c>
      <x:c r="AB7" s="26" t="str">
        <x:f>IF(A7="","",IF(AND(EXACT(J7,"SLOW"),EXACT(K7,"LOW")),"DEFER",IF(OR(EXACT(H7,"LIMITED"),EXACT(I7,"WEAK")),IF(EXACT(F7,"HIGH"),"PREPARE",IF(EXACT(G7,"HIGH"),"DEFER","IGNORE")),"VALID")))</x:f>
        <x:v>IGNORE</x:v>
      </x:c>
      <x:c r="AC7" s="26" t="str">
        <x:f>IF(A7="","",IF(AND(EXACT(F7,"HIGH"),EXACT(G7,"HIGH")),"FUND",IF(EXACT(F7,"HIGH"),"PREPARE",IF(EXACT(G7,"HIGH"),"DEFER","IGNORE"))))</x:f>
        <x:v>IGNORE</x:v>
      </x:c>
    </x:row>
    <x:row r="8">
      <x:c r="A8" s="6" t="str">
        <x:v>OPP-OM-005</x:v>
      </x:c>
      <x:c r="B8" s="6" t="str">
        <x:v>DEC-OM-001</x:v>
      </x:c>
      <x:c r="C8" s="6" t="str">
        <x:v>OPP-OM-005-V1</x:v>
      </x:c>
      <x:c r="D8" s="6" t="str">
        <x:v>Competitor AI citation gap</x:v>
      </x:c>
      <x:c r="E8" s="6" t="str">
        <x:v>IN SCOPE</x:v>
      </x:c>
      <x:c r="F8" s="6" t="str">
        <x:v>HIGH</x:v>
      </x:c>
      <x:c r="G8" s="6" t="str">
        <x:v>HIGH</x:v>
      </x:c>
      <x:c r="H8" s="6" t="str">
        <x:v>CONTRADICTORY</x:v>
      </x:c>
      <x:c r="I8" s="6" t="str">
        <x:v>MODERATE</x:v>
      </x:c>
      <x:c r="J8" s="6" t="str">
        <x:v>FAST</x:v>
      </x:c>
      <x:c r="K8" s="6" t="str">
        <x:v>HIGH</x:v>
      </x:c>
      <x:c r="L8" s="6" t="str">
        <x:v>Head of Growth - fictional role</x:v>
      </x:c>
      <x:c r="M8" s="6" t="str">
        <x:v>Contradiction is resolved with attributable evidence</x:v>
      </x:c>
      <x:c r="N8" s="18" t="str">
        <x:v>OPP-OM-005|DEC-OM-001|OPP-OM-005-V1|Competitor AI citation gap|IN SCOPE|HIGH|HIGH|CONTRADICTORY|MODERATE|FAST|HIGH|Head of Growth - fictional role|Contradiction is resolved with attributable evidence|46256</x:v>
      </x:c>
      <x:c r="O8" s="18" t="str">
        <x:f>IF(A8="","",IF(N8="","INVALID - SNAPSHOT",IF(N8=A8&amp;"|"&amp;B8&amp;"|"&amp;C8&amp;"|"&amp;D8&amp;"|"&amp;E8&amp;"|"&amp;F8&amp;"|"&amp;G8&amp;"|"&amp;H8&amp;"|"&amp;I8&amp;"|"&amp;J8&amp;"|"&amp;K8&amp;"|"&amp;L8&amp;"|"&amp;M8&amp;"|"&amp;V8,"VALID","VERSION UPDATE REQUIRED")))</x:f>
        <x:v>VALID</x:v>
      </x:c>
      <x:c r="P8" s="18" t="str">
        <x:f>IF(A8="","",IF(Z8&lt;&gt;"VALID",Z8,IF(X8&lt;&gt;"VALID",X8,IF(Y8&lt;&gt;"VALID",Y8,"VALID"))))</x:f>
        <x:v>VALID</x:v>
      </x:c>
      <x:c r="Q8" s="18" t="str">
        <x:f>IF(A8="","",IF(OR(EXACT(F8,"UNKNOWN / VERIFY"),EXACT(G8,"UNKNOWN / VERIFY")),"UNCLASSIFIED",IF(AND(EXACT(F8,"HIGH"),EXACT(G8,"HIGH")),"HIGH OPPORTUNITY / HIGH READINESS",IF(AND(EXACT(F8,"HIGH"),EXACT(G8,"LOW")),"HIGH OPPORTUNITY / LOW READINESS",IF(AND(EXACT(F8,"LOW"),EXACT(G8,"HIGH")),"LOW OPPORTUNITY / HIGH READINESS","LOW OPPORTUNITY / LOW READINESS")))))</x:f>
        <x:v>HIGH OPPORTUNITY / HIGH READINESS</x:v>
      </x:c>
      <x:c r="R8" s="18" t="str">
        <x:f>IF(A8="","",IF(P8&lt;&gt;"VALID","REPAIR RECORD",IF(AA8="REFUSE - OUTSIDE DECISION","SCOPE OVERRIDE",IF(AA8="VERIFY BEFORE CLASSIFYING","EVIDENCE / UNCERTAINTY OVERRIDE",IF(AB8="DEFER","LEARNING-RISK OVERRIDE",IF(AB8&lt;&gt;"VALID","PREPARATION OVERRIDE","NONE"))))))</x:f>
        <x:v>EVIDENCE / UNCERTAINTY OVERRIDE</x:v>
      </x:c>
      <x:c r="S8" s="18" t="str">
        <x:f>IF(A8="","",IF(P8&lt;&gt;"VALID",IF(OR(P8="BLOCKED - DECISION REOPEN REQUIRED",P8="BLOCKED - DECISION CONTRACT REPAIR REQUIRED",P8="VERSION UPDATE REQUIRED"),P8,"REPAIR OPPORTUNITY RECORD"),IF(AA8&lt;&gt;"VALID",AA8,IF(AB8&lt;&gt;"VALID",AB8,AC8))))</x:f>
        <x:v>VERIFY BEFORE CLASSIFYING</x:v>
      </x:c>
      <x:c r="T8" s="18" t="str">
        <x:f>IF(A8="","",R8&amp;" | "&amp;Q8)</x:f>
        <x:v>EVIDENCE / UNCERTAINTY OVERRIDE | HIGH OPPORTUNITY / HIGH READINESS</x:v>
      </x:c>
      <x:c r="U8" s="18" t="n">
        <x:v>5</x:v>
      </x:c>
      <x:c r="V8" s="19" t="n">
        <x:v>46256</x:v>
      </x:c>
      <x:c r="W8" s="18" t="str">
        <x:f>IF(A8="","",C8&amp;"|"&amp;V8&amp;"|"&amp;S8&amp;"|"&amp;O8&amp;"|"&amp;P8)</x:f>
        <x:v>OPP-OM-005-V1|46256|VERIFY BEFORE CLASSIFYING|VALID|VALID</x:v>
      </x:c>
      <x:c r="X8" s="26" t="str">
        <x:f>IF(A8="","",IF(AND(OR(EXACT(E8,"IN SCOPE"),EXACT(E8,"OUTSIDE DECISION"),EXACT(E8,"UNKNOWN / VERIFY")),OR(EXACT(F8,"HIGH"),EXACT(F8,"LOW"),EXACT(F8,"UNKNOWN / VERIFY")),OR(EXACT(G8,"HIGH"),EXACT(G8,"LOW"),EXACT(G8,"UNKNOWN / VERIFY")),OR(EXACT(H8,"SUFFICIENT"),EXACT(H8,"LIMITED"),EXACT(H8,"CONTRADICTORY"),EXACT(H8,"UNKNOWN / VERIFY")),OR(EXACT(I8,"STRONG"),EXACT(I8,"MODERATE"),EXACT(I8,"WEAK"),EXACT(I8,"UNKNOWN / VERIFY")),OR(EXACT(J8,"FAST"),EXACT(J8,"SLOW"),EXACT(J8,"UNMEASURABLE"),EXACT(J8,"UNKNOWN / VERIFY")),OR(EXACT(K8,"HIGH"),EXACT(K8,"MEDIUM"),EXACT(K8,"LOW"),EXACT(K8,"UNKNOWN / VERIFY"))),"VALID","INVALID - CONTROLLED TOKEN"))</x:f>
        <x:v>VALID</x:v>
      </x:c>
      <x:c r="Y8" s="26" t="str">
        <x:f>IF(A8="","",IF(COUNTIF($A$4:$A$100,A8)&lt;&gt;1,"INVALID - DUPLICATE ID",IF(NOT(EXACT(B8,DECISION_CONTRACT!$B$4)),"INVALID - DECISION ID",IF(OR(C8="",D8="",L8="",M8="",V8=""),"INVALID - REQUIRED","VALID"))))</x:f>
        <x:v>VALID</x:v>
      </x:c>
      <x:c r="Z8" s="26" t="str">
        <x:f>IF(A8="","",IF(DECISION_CONTRACT!$B$13="REOPEN REQUIRED - DOWNSTREAM BLOCKED","BLOCKED - DECISION REOPEN REQUIRED",IF(DECISION_CONTRACT!$B$13&lt;&gt;"READY FOR DOWNSTREAM","BLOCKED - DECISION CONTRACT REPAIR REQUIRED",IF(O8&lt;&gt;"VALID",O8,"VALID"))))</x:f>
        <x:v>VALID</x:v>
      </x:c>
      <x:c r="AA8" s="26" t="str">
        <x:f>IF(A8="","",IF(EXACT(E8,"OUTSIDE DECISION"),"REFUSE - OUTSIDE DECISION",IF(OR(EXACT(E8,"UNKNOWN / VERIFY"),EXACT(F8,"UNKNOWN / VERIFY"),EXACT(G8,"UNKNOWN / VERIFY"),EXACT(H8,"UNKNOWN / VERIFY"),EXACT(I8,"UNKNOWN / VERIFY"),EXACT(J8,"UNKNOWN / VERIFY"),EXACT(K8,"UNKNOWN / VERIFY"),EXACT(H8,"CONTRADICTORY"),EXACT(J8,"UNMEASURABLE")),"VERIFY BEFORE CLASSIFYING","VALID")))</x:f>
        <x:v>VERIFY BEFORE CLASSIFYING</x:v>
      </x:c>
      <x:c r="AB8" s="26" t="str">
        <x:f>IF(A8="","",IF(AND(EXACT(J8,"SLOW"),EXACT(K8,"LOW")),"DEFER",IF(OR(EXACT(H8,"LIMITED"),EXACT(I8,"WEAK")),IF(EXACT(F8,"HIGH"),"PREPARE",IF(EXACT(G8,"HIGH"),"DEFER","IGNORE")),"VALID")))</x:f>
        <x:v>VALID</x:v>
      </x:c>
      <x:c r="AC8" s="26" t="str">
        <x:f>IF(A8="","",IF(AND(EXACT(F8,"HIGH"),EXACT(G8,"HIGH")),"FUND",IF(EXACT(F8,"HIGH"),"PREPARE",IF(EXACT(G8,"HIGH"),"DEFER","IGNORE"))))</x:f>
        <x:v>FUND</x:v>
      </x:c>
    </x:row>
    <x:row r="9">
      <x:c r="A9" s="6" t="str">
        <x:v>OPP-OM-006</x:v>
      </x:c>
      <x:c r="B9" s="6" t="str">
        <x:v>DEC-OM-001</x:v>
      </x:c>
      <x:c r="C9" s="6" t="str">
        <x:v>OPP-OM-006-V1</x:v>
      </x:c>
      <x:c r="D9" s="6" t="str">
        <x:v>Global category expansion</x:v>
      </x:c>
      <x:c r="E9" s="6" t="str">
        <x:v>OUTSIDE DECISION</x:v>
      </x:c>
      <x:c r="F9" s="6" t="str">
        <x:v>HIGH</x:v>
      </x:c>
      <x:c r="G9" s="6" t="str">
        <x:v>HIGH</x:v>
      </x:c>
      <x:c r="H9" s="6" t="str">
        <x:v>SUFFICIENT</x:v>
      </x:c>
      <x:c r="I9" s="6" t="str">
        <x:v>STRONG</x:v>
      </x:c>
      <x:c r="J9" s="6" t="str">
        <x:v>SLOW</x:v>
      </x:c>
      <x:c r="K9" s="6" t="str">
        <x:v>LOW</x:v>
      </x:c>
      <x:c r="L9" s="6" t="str">
        <x:v>Head of Growth - fictional role</x:v>
      </x:c>
      <x:c r="M9" s="6" t="str">
        <x:v>Decision Contract is formally widened</x:v>
      </x:c>
      <x:c r="N9" s="18" t="str">
        <x:v>OPP-OM-006|DEC-OM-001|OPP-OM-006-V1|Global category expansion|OUTSIDE DECISION|HIGH|HIGH|SUFFICIENT|STRONG|SLOW|LOW|Head of Growth - fictional role|Decision Contract is formally widened|46256</x:v>
      </x:c>
      <x:c r="O9" s="18" t="str">
        <x:f>IF(A9="","",IF(N9="","INVALID - SNAPSHOT",IF(N9=A9&amp;"|"&amp;B9&amp;"|"&amp;C9&amp;"|"&amp;D9&amp;"|"&amp;E9&amp;"|"&amp;F9&amp;"|"&amp;G9&amp;"|"&amp;H9&amp;"|"&amp;I9&amp;"|"&amp;J9&amp;"|"&amp;K9&amp;"|"&amp;L9&amp;"|"&amp;M9&amp;"|"&amp;V9,"VALID","VERSION UPDATE REQUIRED")))</x:f>
        <x:v>VALID</x:v>
      </x:c>
      <x:c r="P9" s="18" t="str">
        <x:f>IF(A9="","",IF(Z9&lt;&gt;"VALID",Z9,IF(X9&lt;&gt;"VALID",X9,IF(Y9&lt;&gt;"VALID",Y9,"VALID"))))</x:f>
        <x:v>VALID</x:v>
      </x:c>
      <x:c r="Q9" s="18" t="str">
        <x:f>IF(A9="","",IF(OR(EXACT(F9,"UNKNOWN / VERIFY"),EXACT(G9,"UNKNOWN / VERIFY")),"UNCLASSIFIED",IF(AND(EXACT(F9,"HIGH"),EXACT(G9,"HIGH")),"HIGH OPPORTUNITY / HIGH READINESS",IF(AND(EXACT(F9,"HIGH"),EXACT(G9,"LOW")),"HIGH OPPORTUNITY / LOW READINESS",IF(AND(EXACT(F9,"LOW"),EXACT(G9,"HIGH")),"LOW OPPORTUNITY / HIGH READINESS","LOW OPPORTUNITY / LOW READINESS")))))</x:f>
        <x:v>HIGH OPPORTUNITY / HIGH READINESS</x:v>
      </x:c>
      <x:c r="R9" s="18" t="str">
        <x:f>IF(A9="","",IF(P9&lt;&gt;"VALID","REPAIR RECORD",IF(AA9="REFUSE - OUTSIDE DECISION","SCOPE OVERRIDE",IF(AA9="VERIFY BEFORE CLASSIFYING","EVIDENCE / UNCERTAINTY OVERRIDE",IF(AB9="DEFER","LEARNING-RISK OVERRIDE",IF(AB9&lt;&gt;"VALID","PREPARATION OVERRIDE","NONE"))))))</x:f>
        <x:v>SCOPE OVERRIDE</x:v>
      </x:c>
      <x:c r="S9" s="18" t="str">
        <x:f>IF(A9="","",IF(P9&lt;&gt;"VALID",IF(OR(P9="BLOCKED - DECISION REOPEN REQUIRED",P9="BLOCKED - DECISION CONTRACT REPAIR REQUIRED",P9="VERSION UPDATE REQUIRED"),P9,"REPAIR OPPORTUNITY RECORD"),IF(AA9&lt;&gt;"VALID",AA9,IF(AB9&lt;&gt;"VALID",AB9,AC9))))</x:f>
        <x:v>REFUSE - OUTSIDE DECISION</x:v>
      </x:c>
      <x:c r="T9" s="18" t="str">
        <x:f>IF(A9="","",R9&amp;" | "&amp;Q9)</x:f>
        <x:v>SCOPE OVERRIDE | HIGH OPPORTUNITY / HIGH READINESS</x:v>
      </x:c>
      <x:c r="U9" s="18" t="n">
        <x:v>6</x:v>
      </x:c>
      <x:c r="V9" s="19" t="n">
        <x:v>46256</x:v>
      </x:c>
      <x:c r="W9" s="18" t="str">
        <x:f>IF(A9="","",C9&amp;"|"&amp;V9&amp;"|"&amp;S9&amp;"|"&amp;O9&amp;"|"&amp;P9)</x:f>
        <x:v>OPP-OM-006-V1|46256|REFUSE - OUTSIDE DECISION|VALID|VALID</x:v>
      </x:c>
      <x:c r="X9" s="26" t="str">
        <x:f>IF(A9="","",IF(AND(OR(EXACT(E9,"IN SCOPE"),EXACT(E9,"OUTSIDE DECISION"),EXACT(E9,"UNKNOWN / VERIFY")),OR(EXACT(F9,"HIGH"),EXACT(F9,"LOW"),EXACT(F9,"UNKNOWN / VERIFY")),OR(EXACT(G9,"HIGH"),EXACT(G9,"LOW"),EXACT(G9,"UNKNOWN / VERIFY")),OR(EXACT(H9,"SUFFICIENT"),EXACT(H9,"LIMITED"),EXACT(H9,"CONTRADICTORY"),EXACT(H9,"UNKNOWN / VERIFY")),OR(EXACT(I9,"STRONG"),EXACT(I9,"MODERATE"),EXACT(I9,"WEAK"),EXACT(I9,"UNKNOWN / VERIFY")),OR(EXACT(J9,"FAST"),EXACT(J9,"SLOW"),EXACT(J9,"UNMEASURABLE"),EXACT(J9,"UNKNOWN / VERIFY")),OR(EXACT(K9,"HIGH"),EXACT(K9,"MEDIUM"),EXACT(K9,"LOW"),EXACT(K9,"UNKNOWN / VERIFY"))),"VALID","INVALID - CONTROLLED TOKEN"))</x:f>
        <x:v>VALID</x:v>
      </x:c>
      <x:c r="Y9" s="26" t="str">
        <x:f>IF(A9="","",IF(COUNTIF($A$4:$A$100,A9)&lt;&gt;1,"INVALID - DUPLICATE ID",IF(NOT(EXACT(B9,DECISION_CONTRACT!$B$4)),"INVALID - DECISION ID",IF(OR(C9="",D9="",L9="",M9="",V9=""),"INVALID - REQUIRED","VALID"))))</x:f>
        <x:v>VALID</x:v>
      </x:c>
      <x:c r="Z9" s="26" t="str">
        <x:f>IF(A9="","",IF(DECISION_CONTRACT!$B$13="REOPEN REQUIRED - DOWNSTREAM BLOCKED","BLOCKED - DECISION REOPEN REQUIRED",IF(DECISION_CONTRACT!$B$13&lt;&gt;"READY FOR DOWNSTREAM","BLOCKED - DECISION CONTRACT REPAIR REQUIRED",IF(O9&lt;&gt;"VALID",O9,"VALID"))))</x:f>
        <x:v>VALID</x:v>
      </x:c>
      <x:c r="AA9" s="26" t="str">
        <x:f>IF(A9="","",IF(EXACT(E9,"OUTSIDE DECISION"),"REFUSE - OUTSIDE DECISION",IF(OR(EXACT(E9,"UNKNOWN / VERIFY"),EXACT(F9,"UNKNOWN / VERIFY"),EXACT(G9,"UNKNOWN / VERIFY"),EXACT(H9,"UNKNOWN / VERIFY"),EXACT(I9,"UNKNOWN / VERIFY"),EXACT(J9,"UNKNOWN / VERIFY"),EXACT(K9,"UNKNOWN / VERIFY"),EXACT(H9,"CONTRADICTORY"),EXACT(J9,"UNMEASURABLE")),"VERIFY BEFORE CLASSIFYING","VALID")))</x:f>
        <x:v>REFUSE - OUTSIDE DECISION</x:v>
      </x:c>
      <x:c r="AB9" s="26" t="str">
        <x:f>IF(A9="","",IF(AND(EXACT(J9,"SLOW"),EXACT(K9,"LOW")),"DEFER",IF(OR(EXACT(H9,"LIMITED"),EXACT(I9,"WEAK")),IF(EXACT(F9,"HIGH"),"PREPARE",IF(EXACT(G9,"HIGH"),"DEFER","IGNORE")),"VALID")))</x:f>
        <x:v>DEFER</x:v>
      </x:c>
      <x:c r="AC9" s="26" t="str">
        <x:f>IF(A9="","",IF(AND(EXACT(F9,"HIGH"),EXACT(G9,"HIGH")),"FUND",IF(EXACT(F9,"HIGH"),"PREPARE",IF(EXACT(G9,"HIGH"),"DEFER","IGNORE"))))</x:f>
        <x:v>FUND</x:v>
      </x:c>
    </x:row>
    <x:row r="10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18"/>
      <x:c r="O10" s="18" t="str">
        <x:f>IF(A10="","",IF(N10="","INVALID - SNAPSHOT",IF(N10=A10&amp;"|"&amp;B10&amp;"|"&amp;C10&amp;"|"&amp;D10&amp;"|"&amp;E10&amp;"|"&amp;F10&amp;"|"&amp;G10&amp;"|"&amp;H10&amp;"|"&amp;I10&amp;"|"&amp;J10&amp;"|"&amp;K10&amp;"|"&amp;L10&amp;"|"&amp;M10&amp;"|"&amp;V10,"VALID","VERSION UPDATE REQUIRED")))</x:f>
      </x:c>
      <x:c r="P10" s="18" t="str">
        <x:f>IF(A10="","",IF(Z10&lt;&gt;"VALID",Z10,IF(X10&lt;&gt;"VALID",X10,IF(Y10&lt;&gt;"VALID",Y10,"VALID"))))</x:f>
      </x:c>
      <x:c r="Q10" s="18" t="str">
        <x:f>IF(A10="","",IF(OR(EXACT(F10,"UNKNOWN / VERIFY"),EXACT(G10,"UNKNOWN / VERIFY")),"UNCLASSIFIED",IF(AND(EXACT(F10,"HIGH"),EXACT(G10,"HIGH")),"HIGH OPPORTUNITY / HIGH READINESS",IF(AND(EXACT(F10,"HIGH"),EXACT(G10,"LOW")),"HIGH OPPORTUNITY / LOW READINESS",IF(AND(EXACT(F10,"LOW"),EXACT(G10,"HIGH")),"LOW OPPORTUNITY / HIGH READINESS","LOW OPPORTUNITY / LOW READINESS")))))</x:f>
      </x:c>
      <x:c r="R10" s="18" t="str">
        <x:f>IF(A10="","",IF(P10&lt;&gt;"VALID","REPAIR RECORD",IF(AA10="REFUSE - OUTSIDE DECISION","SCOPE OVERRIDE",IF(AA10="VERIFY BEFORE CLASSIFYING","EVIDENCE / UNCERTAINTY OVERRIDE",IF(AB10="DEFER","LEARNING-RISK OVERRIDE",IF(AB10&lt;&gt;"VALID","PREPARATION OVERRIDE","NONE"))))))</x:f>
      </x:c>
      <x:c r="S10" s="18" t="str">
        <x:f>IF(A10="","",IF(P10&lt;&gt;"VALID",IF(OR(P10="BLOCKED - DECISION REOPEN REQUIRED",P10="BLOCKED - DECISION CONTRACT REPAIR REQUIRED",P10="VERSION UPDATE REQUIRED"),P10,"REPAIR OPPORTUNITY RECORD"),IF(AA10&lt;&gt;"VALID",AA10,IF(AB10&lt;&gt;"VALID",AB10,AC10))))</x:f>
      </x:c>
      <x:c r="T10" s="18" t="str">
        <x:f>IF(A10="","",R10&amp;" | "&amp;Q10)</x:f>
      </x:c>
      <x:c r="U10" s="18"/>
      <x:c r="V10" s="19"/>
      <x:c r="W10" s="18" t="str">
        <x:f>IF(A10="","",C10&amp;"|"&amp;V10&amp;"|"&amp;S10&amp;"|"&amp;O10&amp;"|"&amp;P10)</x:f>
      </x:c>
      <x:c r="X10" s="26" t="str">
        <x:f>IF(A10="","",IF(AND(OR(EXACT(E10,"IN SCOPE"),EXACT(E10,"OUTSIDE DECISION"),EXACT(E10,"UNKNOWN / VERIFY")),OR(EXACT(F10,"HIGH"),EXACT(F10,"LOW"),EXACT(F10,"UNKNOWN / VERIFY")),OR(EXACT(G10,"HIGH"),EXACT(G10,"LOW"),EXACT(G10,"UNKNOWN / VERIFY")),OR(EXACT(H10,"SUFFICIENT"),EXACT(H10,"LIMITED"),EXACT(H10,"CONTRADICTORY"),EXACT(H10,"UNKNOWN / VERIFY")),OR(EXACT(I10,"STRONG"),EXACT(I10,"MODERATE"),EXACT(I10,"WEAK"),EXACT(I10,"UNKNOWN / VERIFY")),OR(EXACT(J10,"FAST"),EXACT(J10,"SLOW"),EXACT(J10,"UNMEASURABLE"),EXACT(J10,"UNKNOWN / VERIFY")),OR(EXACT(K10,"HIGH"),EXACT(K10,"MEDIUM"),EXACT(K10,"LOW"),EXACT(K10,"UNKNOWN / VERIFY"))),"VALID","INVALID - CONTROLLED TOKEN"))</x:f>
      </x:c>
      <x:c r="Y10" s="26" t="str">
        <x:f>IF(A10="","",IF(COUNTIF($A$4:$A$100,A10)&lt;&gt;1,"INVALID - DUPLICATE ID",IF(NOT(EXACT(B10,DECISION_CONTRACT!$B$4)),"INVALID - DECISION ID",IF(OR(C10="",D10="",L10="",M10="",V10=""),"INVALID - REQUIRED","VALID"))))</x:f>
      </x:c>
      <x:c r="Z10" s="26" t="str">
        <x:f>IF(A10="","",IF(DECISION_CONTRACT!$B$13="REOPEN REQUIRED - DOWNSTREAM BLOCKED","BLOCKED - DECISION REOPEN REQUIRED",IF(DECISION_CONTRACT!$B$13&lt;&gt;"READY FOR DOWNSTREAM","BLOCKED - DECISION CONTRACT REPAIR REQUIRED",IF(O10&lt;&gt;"VALID",O10,"VALID"))))</x:f>
      </x:c>
      <x:c r="AA10" s="26" t="str">
        <x:f>IF(A10="","",IF(EXACT(E10,"OUTSIDE DECISION"),"REFUSE - OUTSIDE DECISION",IF(OR(EXACT(E10,"UNKNOWN / VERIFY"),EXACT(F10,"UNKNOWN / VERIFY"),EXACT(G10,"UNKNOWN / VERIFY"),EXACT(H10,"UNKNOWN / VERIFY"),EXACT(I10,"UNKNOWN / VERIFY"),EXACT(J10,"UNKNOWN / VERIFY"),EXACT(K10,"UNKNOWN / VERIFY"),EXACT(H10,"CONTRADICTORY"),EXACT(J10,"UNMEASURABLE")),"VERIFY BEFORE CLASSIFYING","VALID")))</x:f>
      </x:c>
      <x:c r="AB10" s="26" t="str">
        <x:f>IF(A10="","",IF(AND(EXACT(J10,"SLOW"),EXACT(K10,"LOW")),"DEFER",IF(OR(EXACT(H10,"LIMITED"),EXACT(I10,"WEAK")),IF(EXACT(F10,"HIGH"),"PREPARE",IF(EXACT(G10,"HIGH"),"DEFER","IGNORE")),"VALID")))</x:f>
      </x:c>
      <x:c r="AC10" s="26" t="str">
        <x:f>IF(A10="","",IF(AND(EXACT(F10,"HIGH"),EXACT(G10,"HIGH")),"FUND",IF(EXACT(F10,"HIGH"),"PREPARE",IF(EXACT(G10,"HIGH"),"DEFER","IGNORE"))))</x:f>
      </x:c>
    </x:row>
    <x:row r="11">
      <x:c r="A11" s="6"/>
      <x:c r="B11" s="6"/>
      <x:c r="C11" s="6"/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18"/>
      <x:c r="O11" s="18" t="str">
        <x:f>IF(A11="","",IF(N11="","INVALID - SNAPSHOT",IF(N11=A11&amp;"|"&amp;B11&amp;"|"&amp;C11&amp;"|"&amp;D11&amp;"|"&amp;E11&amp;"|"&amp;F11&amp;"|"&amp;G11&amp;"|"&amp;H11&amp;"|"&amp;I11&amp;"|"&amp;J11&amp;"|"&amp;K11&amp;"|"&amp;L11&amp;"|"&amp;M11&amp;"|"&amp;V11,"VALID","VERSION UPDATE REQUIRED")))</x:f>
      </x:c>
      <x:c r="P11" s="18" t="str">
        <x:f>IF(A11="","",IF(Z11&lt;&gt;"VALID",Z11,IF(X11&lt;&gt;"VALID",X11,IF(Y11&lt;&gt;"VALID",Y11,"VALID"))))</x:f>
      </x:c>
      <x:c r="Q11" s="18" t="str">
        <x:f>IF(A11="","",IF(OR(EXACT(F11,"UNKNOWN / VERIFY"),EXACT(G11,"UNKNOWN / VERIFY")),"UNCLASSIFIED",IF(AND(EXACT(F11,"HIGH"),EXACT(G11,"HIGH")),"HIGH OPPORTUNITY / HIGH READINESS",IF(AND(EXACT(F11,"HIGH"),EXACT(G11,"LOW")),"HIGH OPPORTUNITY / LOW READINESS",IF(AND(EXACT(F11,"LOW"),EXACT(G11,"HIGH")),"LOW OPPORTUNITY / HIGH READINESS","LOW OPPORTUNITY / LOW READINESS")))))</x:f>
      </x:c>
      <x:c r="R11" s="18" t="str">
        <x:f>IF(A11="","",IF(P11&lt;&gt;"VALID","REPAIR RECORD",IF(AA11="REFUSE - OUTSIDE DECISION","SCOPE OVERRIDE",IF(AA11="VERIFY BEFORE CLASSIFYING","EVIDENCE / UNCERTAINTY OVERRIDE",IF(AB11="DEFER","LEARNING-RISK OVERRIDE",IF(AB11&lt;&gt;"VALID","PREPARATION OVERRIDE","NONE"))))))</x:f>
      </x:c>
      <x:c r="S11" s="18" t="str">
        <x:f>IF(A11="","",IF(P11&lt;&gt;"VALID",IF(OR(P11="BLOCKED - DECISION REOPEN REQUIRED",P11="BLOCKED - DECISION CONTRACT REPAIR REQUIRED",P11="VERSION UPDATE REQUIRED"),P11,"REPAIR OPPORTUNITY RECORD"),IF(AA11&lt;&gt;"VALID",AA11,IF(AB11&lt;&gt;"VALID",AB11,AC11))))</x:f>
      </x:c>
      <x:c r="T11" s="18" t="str">
        <x:f>IF(A11="","",R11&amp;" | "&amp;Q11)</x:f>
      </x:c>
      <x:c r="U11" s="18"/>
      <x:c r="V11" s="19"/>
      <x:c r="W11" s="18" t="str">
        <x:f>IF(A11="","",C11&amp;"|"&amp;V11&amp;"|"&amp;S11&amp;"|"&amp;O11&amp;"|"&amp;P11)</x:f>
      </x:c>
      <x:c r="X11" s="26" t="str">
        <x:f>IF(A11="","",IF(AND(OR(EXACT(E11,"IN SCOPE"),EXACT(E11,"OUTSIDE DECISION"),EXACT(E11,"UNKNOWN / VERIFY")),OR(EXACT(F11,"HIGH"),EXACT(F11,"LOW"),EXACT(F11,"UNKNOWN / VERIFY")),OR(EXACT(G11,"HIGH"),EXACT(G11,"LOW"),EXACT(G11,"UNKNOWN / VERIFY")),OR(EXACT(H11,"SUFFICIENT"),EXACT(H11,"LIMITED"),EXACT(H11,"CONTRADICTORY"),EXACT(H11,"UNKNOWN / VERIFY")),OR(EXACT(I11,"STRONG"),EXACT(I11,"MODERATE"),EXACT(I11,"WEAK"),EXACT(I11,"UNKNOWN / VERIFY")),OR(EXACT(J11,"FAST"),EXACT(J11,"SLOW"),EXACT(J11,"UNMEASURABLE"),EXACT(J11,"UNKNOWN / VERIFY")),OR(EXACT(K11,"HIGH"),EXACT(K11,"MEDIUM"),EXACT(K11,"LOW"),EXACT(K11,"UNKNOWN / VERIFY"))),"VALID","INVALID - CONTROLLED TOKEN"))</x:f>
      </x:c>
      <x:c r="Y11" s="26" t="str">
        <x:f>IF(A11="","",IF(COUNTIF($A$4:$A$100,A11)&lt;&gt;1,"INVALID - DUPLICATE ID",IF(NOT(EXACT(B11,DECISION_CONTRACT!$B$4)),"INVALID - DECISION ID",IF(OR(C11="",D11="",L11="",M11="",V11=""),"INVALID - REQUIRED","VALID"))))</x:f>
      </x:c>
      <x:c r="Z11" s="26" t="str">
        <x:f>IF(A11="","",IF(DECISION_CONTRACT!$B$13="REOPEN REQUIRED - DOWNSTREAM BLOCKED","BLOCKED - DECISION REOPEN REQUIRED",IF(DECISION_CONTRACT!$B$13&lt;&gt;"READY FOR DOWNSTREAM","BLOCKED - DECISION CONTRACT REPAIR REQUIRED",IF(O11&lt;&gt;"VALID",O11,"VALID"))))</x:f>
      </x:c>
      <x:c r="AA11" s="26" t="str">
        <x:f>IF(A11="","",IF(EXACT(E11,"OUTSIDE DECISION"),"REFUSE - OUTSIDE DECISION",IF(OR(EXACT(E11,"UNKNOWN / VERIFY"),EXACT(F11,"UNKNOWN / VERIFY"),EXACT(G11,"UNKNOWN / VERIFY"),EXACT(H11,"UNKNOWN / VERIFY"),EXACT(I11,"UNKNOWN / VERIFY"),EXACT(J11,"UNKNOWN / VERIFY"),EXACT(K11,"UNKNOWN / VERIFY"),EXACT(H11,"CONTRADICTORY"),EXACT(J11,"UNMEASURABLE")),"VERIFY BEFORE CLASSIFYING","VALID")))</x:f>
      </x:c>
      <x:c r="AB11" s="26" t="str">
        <x:f>IF(A11="","",IF(AND(EXACT(J11,"SLOW"),EXACT(K11,"LOW")),"DEFER",IF(OR(EXACT(H11,"LIMITED"),EXACT(I11,"WEAK")),IF(EXACT(F11,"HIGH"),"PREPARE",IF(EXACT(G11,"HIGH"),"DEFER","IGNORE")),"VALID")))</x:f>
      </x:c>
      <x:c r="AC11" s="26" t="str">
        <x:f>IF(A11="","",IF(AND(EXACT(F11,"HIGH"),EXACT(G11,"HIGH")),"FUND",IF(EXACT(F11,"HIGH"),"PREPARE",IF(EXACT(G11,"HIGH"),"DEFER","IGNORE"))))</x:f>
      </x:c>
    </x:row>
    <x:row r="12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18"/>
      <x:c r="O12" s="18" t="str">
        <x:f>IF(A12="","",IF(N12="","INVALID - SNAPSHOT",IF(N12=A12&amp;"|"&amp;B12&amp;"|"&amp;C12&amp;"|"&amp;D12&amp;"|"&amp;E12&amp;"|"&amp;F12&amp;"|"&amp;G12&amp;"|"&amp;H12&amp;"|"&amp;I12&amp;"|"&amp;J12&amp;"|"&amp;K12&amp;"|"&amp;L12&amp;"|"&amp;M12&amp;"|"&amp;V12,"VALID","VERSION UPDATE REQUIRED")))</x:f>
      </x:c>
      <x:c r="P12" s="18" t="str">
        <x:f>IF(A12="","",IF(Z12&lt;&gt;"VALID",Z12,IF(X12&lt;&gt;"VALID",X12,IF(Y12&lt;&gt;"VALID",Y12,"VALID"))))</x:f>
      </x:c>
      <x:c r="Q12" s="18" t="str">
        <x:f>IF(A12="","",IF(OR(EXACT(F12,"UNKNOWN / VERIFY"),EXACT(G12,"UNKNOWN / VERIFY")),"UNCLASSIFIED",IF(AND(EXACT(F12,"HIGH"),EXACT(G12,"HIGH")),"HIGH OPPORTUNITY / HIGH READINESS",IF(AND(EXACT(F12,"HIGH"),EXACT(G12,"LOW")),"HIGH OPPORTUNITY / LOW READINESS",IF(AND(EXACT(F12,"LOW"),EXACT(G12,"HIGH")),"LOW OPPORTUNITY / HIGH READINESS","LOW OPPORTUNITY / LOW READINESS")))))</x:f>
      </x:c>
      <x:c r="R12" s="18" t="str">
        <x:f>IF(A12="","",IF(P12&lt;&gt;"VALID","REPAIR RECORD",IF(AA12="REFUSE - OUTSIDE DECISION","SCOPE OVERRIDE",IF(AA12="VERIFY BEFORE CLASSIFYING","EVIDENCE / UNCERTAINTY OVERRIDE",IF(AB12="DEFER","LEARNING-RISK OVERRIDE",IF(AB12&lt;&gt;"VALID","PREPARATION OVERRIDE","NONE"))))))</x:f>
      </x:c>
      <x:c r="S12" s="18" t="str">
        <x:f>IF(A12="","",IF(P12&lt;&gt;"VALID",IF(OR(P12="BLOCKED - DECISION REOPEN REQUIRED",P12="BLOCKED - DECISION CONTRACT REPAIR REQUIRED",P12="VERSION UPDATE REQUIRED"),P12,"REPAIR OPPORTUNITY RECORD"),IF(AA12&lt;&gt;"VALID",AA12,IF(AB12&lt;&gt;"VALID",AB12,AC12))))</x:f>
      </x:c>
      <x:c r="T12" s="18" t="str">
        <x:f>IF(A12="","",R12&amp;" | "&amp;Q12)</x:f>
      </x:c>
      <x:c r="U12" s="18"/>
      <x:c r="V12" s="19"/>
      <x:c r="W12" s="18" t="str">
        <x:f>IF(A12="","",C12&amp;"|"&amp;V12&amp;"|"&amp;S12&amp;"|"&amp;O12&amp;"|"&amp;P12)</x:f>
      </x:c>
      <x:c r="X12" s="26" t="str">
        <x:f>IF(A12="","",IF(AND(OR(EXACT(E12,"IN SCOPE"),EXACT(E12,"OUTSIDE DECISION"),EXACT(E12,"UNKNOWN / VERIFY")),OR(EXACT(F12,"HIGH"),EXACT(F12,"LOW"),EXACT(F12,"UNKNOWN / VERIFY")),OR(EXACT(G12,"HIGH"),EXACT(G12,"LOW"),EXACT(G12,"UNKNOWN / VERIFY")),OR(EXACT(H12,"SUFFICIENT"),EXACT(H12,"LIMITED"),EXACT(H12,"CONTRADICTORY"),EXACT(H12,"UNKNOWN / VERIFY")),OR(EXACT(I12,"STRONG"),EXACT(I12,"MODERATE"),EXACT(I12,"WEAK"),EXACT(I12,"UNKNOWN / VERIFY")),OR(EXACT(J12,"FAST"),EXACT(J12,"SLOW"),EXACT(J12,"UNMEASURABLE"),EXACT(J12,"UNKNOWN / VERIFY")),OR(EXACT(K12,"HIGH"),EXACT(K12,"MEDIUM"),EXACT(K12,"LOW"),EXACT(K12,"UNKNOWN / VERIFY"))),"VALID","INVALID - CONTROLLED TOKEN"))</x:f>
      </x:c>
      <x:c r="Y12" s="26" t="str">
        <x:f>IF(A12="","",IF(COUNTIF($A$4:$A$100,A12)&lt;&gt;1,"INVALID - DUPLICATE ID",IF(NOT(EXACT(B12,DECISION_CONTRACT!$B$4)),"INVALID - DECISION ID",IF(OR(C12="",D12="",L12="",M12="",V12=""),"INVALID - REQUIRED","VALID"))))</x:f>
      </x:c>
      <x:c r="Z12" s="26" t="str">
        <x:f>IF(A12="","",IF(DECISION_CONTRACT!$B$13="REOPEN REQUIRED - DOWNSTREAM BLOCKED","BLOCKED - DECISION REOPEN REQUIRED",IF(DECISION_CONTRACT!$B$13&lt;&gt;"READY FOR DOWNSTREAM","BLOCKED - DECISION CONTRACT REPAIR REQUIRED",IF(O12&lt;&gt;"VALID",O12,"VALID"))))</x:f>
      </x:c>
      <x:c r="AA12" s="26" t="str">
        <x:f>IF(A12="","",IF(EXACT(E12,"OUTSIDE DECISION"),"REFUSE - OUTSIDE DECISION",IF(OR(EXACT(E12,"UNKNOWN / VERIFY"),EXACT(F12,"UNKNOWN / VERIFY"),EXACT(G12,"UNKNOWN / VERIFY"),EXACT(H12,"UNKNOWN / VERIFY"),EXACT(I12,"UNKNOWN / VERIFY"),EXACT(J12,"UNKNOWN / VERIFY"),EXACT(K12,"UNKNOWN / VERIFY"),EXACT(H12,"CONTRADICTORY"),EXACT(J12,"UNMEASURABLE")),"VERIFY BEFORE CLASSIFYING","VALID")))</x:f>
      </x:c>
      <x:c r="AB12" s="26" t="str">
        <x:f>IF(A12="","",IF(AND(EXACT(J12,"SLOW"),EXACT(K12,"LOW")),"DEFER",IF(OR(EXACT(H12,"LIMITED"),EXACT(I12,"WEAK")),IF(EXACT(F12,"HIGH"),"PREPARE",IF(EXACT(G12,"HIGH"),"DEFER","IGNORE")),"VALID")))</x:f>
      </x:c>
      <x:c r="AC12" s="26" t="str">
        <x:f>IF(A12="","",IF(AND(EXACT(F12,"HIGH"),EXACT(G12,"HIGH")),"FUND",IF(EXACT(F12,"HIGH"),"PREPARE",IF(EXACT(G12,"HIGH"),"DEFER","IGNORE"))))</x:f>
      </x:c>
    </x:row>
    <x:row r="13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18"/>
      <x:c r="O13" s="18" t="str">
        <x:f>IF(A13="","",IF(N13="","INVALID - SNAPSHOT",IF(N13=A13&amp;"|"&amp;B13&amp;"|"&amp;C13&amp;"|"&amp;D13&amp;"|"&amp;E13&amp;"|"&amp;F13&amp;"|"&amp;G13&amp;"|"&amp;H13&amp;"|"&amp;I13&amp;"|"&amp;J13&amp;"|"&amp;K13&amp;"|"&amp;L13&amp;"|"&amp;M13&amp;"|"&amp;V13,"VALID","VERSION UPDATE REQUIRED")))</x:f>
      </x:c>
      <x:c r="P13" s="18" t="str">
        <x:f>IF(A13="","",IF(Z13&lt;&gt;"VALID",Z13,IF(X13&lt;&gt;"VALID",X13,IF(Y13&lt;&gt;"VALID",Y13,"VALID"))))</x:f>
      </x:c>
      <x:c r="Q13" s="18" t="str">
        <x:f>IF(A13="","",IF(OR(EXACT(F13,"UNKNOWN / VERIFY"),EXACT(G13,"UNKNOWN / VERIFY")),"UNCLASSIFIED",IF(AND(EXACT(F13,"HIGH"),EXACT(G13,"HIGH")),"HIGH OPPORTUNITY / HIGH READINESS",IF(AND(EXACT(F13,"HIGH"),EXACT(G13,"LOW")),"HIGH OPPORTUNITY / LOW READINESS",IF(AND(EXACT(F13,"LOW"),EXACT(G13,"HIGH")),"LOW OPPORTUNITY / HIGH READINESS","LOW OPPORTUNITY / LOW READINESS")))))</x:f>
      </x:c>
      <x:c r="R13" s="18" t="str">
        <x:f>IF(A13="","",IF(P13&lt;&gt;"VALID","REPAIR RECORD",IF(AA13="REFUSE - OUTSIDE DECISION","SCOPE OVERRIDE",IF(AA13="VERIFY BEFORE CLASSIFYING","EVIDENCE / UNCERTAINTY OVERRIDE",IF(AB13="DEFER","LEARNING-RISK OVERRIDE",IF(AB13&lt;&gt;"VALID","PREPARATION OVERRIDE","NONE"))))))</x:f>
      </x:c>
      <x:c r="S13" s="18" t="str">
        <x:f>IF(A13="","",IF(P13&lt;&gt;"VALID",IF(OR(P13="BLOCKED - DECISION REOPEN REQUIRED",P13="BLOCKED - DECISION CONTRACT REPAIR REQUIRED",P13="VERSION UPDATE REQUIRED"),P13,"REPAIR OPPORTUNITY RECORD"),IF(AA13&lt;&gt;"VALID",AA13,IF(AB13&lt;&gt;"VALID",AB13,AC13))))</x:f>
      </x:c>
      <x:c r="T13" s="18" t="str">
        <x:f>IF(A13="","",R13&amp;" | "&amp;Q13)</x:f>
      </x:c>
      <x:c r="U13" s="18"/>
      <x:c r="V13" s="19"/>
      <x:c r="W13" s="18" t="str">
        <x:f>IF(A13="","",C13&amp;"|"&amp;V13&amp;"|"&amp;S13&amp;"|"&amp;O13&amp;"|"&amp;P13)</x:f>
      </x:c>
      <x:c r="X13" s="26" t="str">
        <x:f>IF(A13="","",IF(AND(OR(EXACT(E13,"IN SCOPE"),EXACT(E13,"OUTSIDE DECISION"),EXACT(E13,"UNKNOWN / VERIFY")),OR(EXACT(F13,"HIGH"),EXACT(F13,"LOW"),EXACT(F13,"UNKNOWN / VERIFY")),OR(EXACT(G13,"HIGH"),EXACT(G13,"LOW"),EXACT(G13,"UNKNOWN / VERIFY")),OR(EXACT(H13,"SUFFICIENT"),EXACT(H13,"LIMITED"),EXACT(H13,"CONTRADICTORY"),EXACT(H13,"UNKNOWN / VERIFY")),OR(EXACT(I13,"STRONG"),EXACT(I13,"MODERATE"),EXACT(I13,"WEAK"),EXACT(I13,"UNKNOWN / VERIFY")),OR(EXACT(J13,"FAST"),EXACT(J13,"SLOW"),EXACT(J13,"UNMEASURABLE"),EXACT(J13,"UNKNOWN / VERIFY")),OR(EXACT(K13,"HIGH"),EXACT(K13,"MEDIUM"),EXACT(K13,"LOW"),EXACT(K13,"UNKNOWN / VERIFY"))),"VALID","INVALID - CONTROLLED TOKEN"))</x:f>
      </x:c>
      <x:c r="Y13" s="26" t="str">
        <x:f>IF(A13="","",IF(COUNTIF($A$4:$A$100,A13)&lt;&gt;1,"INVALID - DUPLICATE ID",IF(NOT(EXACT(B13,DECISION_CONTRACT!$B$4)),"INVALID - DECISION ID",IF(OR(C13="",D13="",L13="",M13="",V13=""),"INVALID - REQUIRED","VALID"))))</x:f>
      </x:c>
      <x:c r="Z13" s="26" t="str">
        <x:f>IF(A13="","",IF(DECISION_CONTRACT!$B$13="REOPEN REQUIRED - DOWNSTREAM BLOCKED","BLOCKED - DECISION REOPEN REQUIRED",IF(DECISION_CONTRACT!$B$13&lt;&gt;"READY FOR DOWNSTREAM","BLOCKED - DECISION CONTRACT REPAIR REQUIRED",IF(O13&lt;&gt;"VALID",O13,"VALID"))))</x:f>
      </x:c>
      <x:c r="AA13" s="26" t="str">
        <x:f>IF(A13="","",IF(EXACT(E13,"OUTSIDE DECISION"),"REFUSE - OUTSIDE DECISION",IF(OR(EXACT(E13,"UNKNOWN / VERIFY"),EXACT(F13,"UNKNOWN / VERIFY"),EXACT(G13,"UNKNOWN / VERIFY"),EXACT(H13,"UNKNOWN / VERIFY"),EXACT(I13,"UNKNOWN / VERIFY"),EXACT(J13,"UNKNOWN / VERIFY"),EXACT(K13,"UNKNOWN / VERIFY"),EXACT(H13,"CONTRADICTORY"),EXACT(J13,"UNMEASURABLE")),"VERIFY BEFORE CLASSIFYING","VALID")))</x:f>
      </x:c>
      <x:c r="AB13" s="26" t="str">
        <x:f>IF(A13="","",IF(AND(EXACT(J13,"SLOW"),EXACT(K13,"LOW")),"DEFER",IF(OR(EXACT(H13,"LIMITED"),EXACT(I13,"WEAK")),IF(EXACT(F13,"HIGH"),"PREPARE",IF(EXACT(G13,"HIGH"),"DEFER","IGNORE")),"VALID")))</x:f>
      </x:c>
      <x:c r="AC13" s="26" t="str">
        <x:f>IF(A13="","",IF(AND(EXACT(F13,"HIGH"),EXACT(G13,"HIGH")),"FUND",IF(EXACT(F13,"HIGH"),"PREPARE",IF(EXACT(G13,"HIGH"),"DEFER","IGNORE"))))</x:f>
      </x:c>
    </x:row>
    <x:row r="14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18"/>
      <x:c r="O14" s="18" t="str">
        <x:f>IF(A14="","",IF(N14="","INVALID - SNAPSHOT",IF(N14=A14&amp;"|"&amp;B14&amp;"|"&amp;C14&amp;"|"&amp;D14&amp;"|"&amp;E14&amp;"|"&amp;F14&amp;"|"&amp;G14&amp;"|"&amp;H14&amp;"|"&amp;I14&amp;"|"&amp;J14&amp;"|"&amp;K14&amp;"|"&amp;L14&amp;"|"&amp;M14&amp;"|"&amp;V14,"VALID","VERSION UPDATE REQUIRED")))</x:f>
      </x:c>
      <x:c r="P14" s="18" t="str">
        <x:f>IF(A14="","",IF(Z14&lt;&gt;"VALID",Z14,IF(X14&lt;&gt;"VALID",X14,IF(Y14&lt;&gt;"VALID",Y14,"VALID"))))</x:f>
      </x:c>
      <x:c r="Q14" s="18" t="str">
        <x:f>IF(A14="","",IF(OR(EXACT(F14,"UNKNOWN / VERIFY"),EXACT(G14,"UNKNOWN / VERIFY")),"UNCLASSIFIED",IF(AND(EXACT(F14,"HIGH"),EXACT(G14,"HIGH")),"HIGH OPPORTUNITY / HIGH READINESS",IF(AND(EXACT(F14,"HIGH"),EXACT(G14,"LOW")),"HIGH OPPORTUNITY / LOW READINESS",IF(AND(EXACT(F14,"LOW"),EXACT(G14,"HIGH")),"LOW OPPORTUNITY / HIGH READINESS","LOW OPPORTUNITY / LOW READINESS")))))</x:f>
      </x:c>
      <x:c r="R14" s="18" t="str">
        <x:f>IF(A14="","",IF(P14&lt;&gt;"VALID","REPAIR RECORD",IF(AA14="REFUSE - OUTSIDE DECISION","SCOPE OVERRIDE",IF(AA14="VERIFY BEFORE CLASSIFYING","EVIDENCE / UNCERTAINTY OVERRIDE",IF(AB14="DEFER","LEARNING-RISK OVERRIDE",IF(AB14&lt;&gt;"VALID","PREPARATION OVERRIDE","NONE"))))))</x:f>
      </x:c>
      <x:c r="S14" s="18" t="str">
        <x:f>IF(A14="","",IF(P14&lt;&gt;"VALID",IF(OR(P14="BLOCKED - DECISION REOPEN REQUIRED",P14="BLOCKED - DECISION CONTRACT REPAIR REQUIRED",P14="VERSION UPDATE REQUIRED"),P14,"REPAIR OPPORTUNITY RECORD"),IF(AA14&lt;&gt;"VALID",AA14,IF(AB14&lt;&gt;"VALID",AB14,AC14))))</x:f>
      </x:c>
      <x:c r="T14" s="18" t="str">
        <x:f>IF(A14="","",R14&amp;" | "&amp;Q14)</x:f>
      </x:c>
      <x:c r="U14" s="18"/>
      <x:c r="V14" s="19"/>
      <x:c r="W14" s="18" t="str">
        <x:f>IF(A14="","",C14&amp;"|"&amp;V14&amp;"|"&amp;S14&amp;"|"&amp;O14&amp;"|"&amp;P14)</x:f>
      </x:c>
      <x:c r="X14" s="26" t="str">
        <x:f>IF(A14="","",IF(AND(OR(EXACT(E14,"IN SCOPE"),EXACT(E14,"OUTSIDE DECISION"),EXACT(E14,"UNKNOWN / VERIFY")),OR(EXACT(F14,"HIGH"),EXACT(F14,"LOW"),EXACT(F14,"UNKNOWN / VERIFY")),OR(EXACT(G14,"HIGH"),EXACT(G14,"LOW"),EXACT(G14,"UNKNOWN / VERIFY")),OR(EXACT(H14,"SUFFICIENT"),EXACT(H14,"LIMITED"),EXACT(H14,"CONTRADICTORY"),EXACT(H14,"UNKNOWN / VERIFY")),OR(EXACT(I14,"STRONG"),EXACT(I14,"MODERATE"),EXACT(I14,"WEAK"),EXACT(I14,"UNKNOWN / VERIFY")),OR(EXACT(J14,"FAST"),EXACT(J14,"SLOW"),EXACT(J14,"UNMEASURABLE"),EXACT(J14,"UNKNOWN / VERIFY")),OR(EXACT(K14,"HIGH"),EXACT(K14,"MEDIUM"),EXACT(K14,"LOW"),EXACT(K14,"UNKNOWN / VERIFY"))),"VALID","INVALID - CONTROLLED TOKEN"))</x:f>
      </x:c>
      <x:c r="Y14" s="26" t="str">
        <x:f>IF(A14="","",IF(COUNTIF($A$4:$A$100,A14)&lt;&gt;1,"INVALID - DUPLICATE ID",IF(NOT(EXACT(B14,DECISION_CONTRACT!$B$4)),"INVALID - DECISION ID",IF(OR(C14="",D14="",L14="",M14="",V14=""),"INVALID - REQUIRED","VALID"))))</x:f>
      </x:c>
      <x:c r="Z14" s="26" t="str">
        <x:f>IF(A14="","",IF(DECISION_CONTRACT!$B$13="REOPEN REQUIRED - DOWNSTREAM BLOCKED","BLOCKED - DECISION REOPEN REQUIRED",IF(DECISION_CONTRACT!$B$13&lt;&gt;"READY FOR DOWNSTREAM","BLOCKED - DECISION CONTRACT REPAIR REQUIRED",IF(O14&lt;&gt;"VALID",O14,"VALID"))))</x:f>
      </x:c>
      <x:c r="AA14" s="26" t="str">
        <x:f>IF(A14="","",IF(EXACT(E14,"OUTSIDE DECISION"),"REFUSE - OUTSIDE DECISION",IF(OR(EXACT(E14,"UNKNOWN / VERIFY"),EXACT(F14,"UNKNOWN / VERIFY"),EXACT(G14,"UNKNOWN / VERIFY"),EXACT(H14,"UNKNOWN / VERIFY"),EXACT(I14,"UNKNOWN / VERIFY"),EXACT(J14,"UNKNOWN / VERIFY"),EXACT(K14,"UNKNOWN / VERIFY"),EXACT(H14,"CONTRADICTORY"),EXACT(J14,"UNMEASURABLE")),"VERIFY BEFORE CLASSIFYING","VALID")))</x:f>
      </x:c>
      <x:c r="AB14" s="26" t="str">
        <x:f>IF(A14="","",IF(AND(EXACT(J14,"SLOW"),EXACT(K14,"LOW")),"DEFER",IF(OR(EXACT(H14,"LIMITED"),EXACT(I14,"WEAK")),IF(EXACT(F14,"HIGH"),"PREPARE",IF(EXACT(G14,"HIGH"),"DEFER","IGNORE")),"VALID")))</x:f>
      </x:c>
      <x:c r="AC14" s="26" t="str">
        <x:f>IF(A14="","",IF(AND(EXACT(F14,"HIGH"),EXACT(G14,"HIGH")),"FUND",IF(EXACT(F14,"HIGH"),"PREPARE",IF(EXACT(G14,"HIGH"),"DEFER","IGNORE"))))</x:f>
      </x:c>
    </x:row>
    <x:row r="15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18"/>
      <x:c r="O15" s="18" t="str">
        <x:f>IF(A15="","",IF(N15="","INVALID - SNAPSHOT",IF(N15=A15&amp;"|"&amp;B15&amp;"|"&amp;C15&amp;"|"&amp;D15&amp;"|"&amp;E15&amp;"|"&amp;F15&amp;"|"&amp;G15&amp;"|"&amp;H15&amp;"|"&amp;I15&amp;"|"&amp;J15&amp;"|"&amp;K15&amp;"|"&amp;L15&amp;"|"&amp;M15&amp;"|"&amp;V15,"VALID","VERSION UPDATE REQUIRED")))</x:f>
      </x:c>
      <x:c r="P15" s="18" t="str">
        <x:f>IF(A15="","",IF(Z15&lt;&gt;"VALID",Z15,IF(X15&lt;&gt;"VALID",X15,IF(Y15&lt;&gt;"VALID",Y15,"VALID"))))</x:f>
      </x:c>
      <x:c r="Q15" s="18" t="str">
        <x:f>IF(A15="","",IF(OR(EXACT(F15,"UNKNOWN / VERIFY"),EXACT(G15,"UNKNOWN / VERIFY")),"UNCLASSIFIED",IF(AND(EXACT(F15,"HIGH"),EXACT(G15,"HIGH")),"HIGH OPPORTUNITY / HIGH READINESS",IF(AND(EXACT(F15,"HIGH"),EXACT(G15,"LOW")),"HIGH OPPORTUNITY / LOW READINESS",IF(AND(EXACT(F15,"LOW"),EXACT(G15,"HIGH")),"LOW OPPORTUNITY / HIGH READINESS","LOW OPPORTUNITY / LOW READINESS")))))</x:f>
      </x:c>
      <x:c r="R15" s="18" t="str">
        <x:f>IF(A15="","",IF(P15&lt;&gt;"VALID","REPAIR RECORD",IF(AA15="REFUSE - OUTSIDE DECISION","SCOPE OVERRIDE",IF(AA15="VERIFY BEFORE CLASSIFYING","EVIDENCE / UNCERTAINTY OVERRIDE",IF(AB15="DEFER","LEARNING-RISK OVERRIDE",IF(AB15&lt;&gt;"VALID","PREPARATION OVERRIDE","NONE"))))))</x:f>
      </x:c>
      <x:c r="S15" s="18" t="str">
        <x:f>IF(A15="","",IF(P15&lt;&gt;"VALID",IF(OR(P15="BLOCKED - DECISION REOPEN REQUIRED",P15="BLOCKED - DECISION CONTRACT REPAIR REQUIRED",P15="VERSION UPDATE REQUIRED"),P15,"REPAIR OPPORTUNITY RECORD"),IF(AA15&lt;&gt;"VALID",AA15,IF(AB15&lt;&gt;"VALID",AB15,AC15))))</x:f>
      </x:c>
      <x:c r="T15" s="18" t="str">
        <x:f>IF(A15="","",R15&amp;" | "&amp;Q15)</x:f>
      </x:c>
      <x:c r="U15" s="18"/>
      <x:c r="V15" s="19"/>
      <x:c r="W15" s="18" t="str">
        <x:f>IF(A15="","",C15&amp;"|"&amp;V15&amp;"|"&amp;S15&amp;"|"&amp;O15&amp;"|"&amp;P15)</x:f>
      </x:c>
      <x:c r="X15" s="26" t="str">
        <x:f>IF(A15="","",IF(AND(OR(EXACT(E15,"IN SCOPE"),EXACT(E15,"OUTSIDE DECISION"),EXACT(E15,"UNKNOWN / VERIFY")),OR(EXACT(F15,"HIGH"),EXACT(F15,"LOW"),EXACT(F15,"UNKNOWN / VERIFY")),OR(EXACT(G15,"HIGH"),EXACT(G15,"LOW"),EXACT(G15,"UNKNOWN / VERIFY")),OR(EXACT(H15,"SUFFICIENT"),EXACT(H15,"LIMITED"),EXACT(H15,"CONTRADICTORY"),EXACT(H15,"UNKNOWN / VERIFY")),OR(EXACT(I15,"STRONG"),EXACT(I15,"MODERATE"),EXACT(I15,"WEAK"),EXACT(I15,"UNKNOWN / VERIFY")),OR(EXACT(J15,"FAST"),EXACT(J15,"SLOW"),EXACT(J15,"UNMEASURABLE"),EXACT(J15,"UNKNOWN / VERIFY")),OR(EXACT(K15,"HIGH"),EXACT(K15,"MEDIUM"),EXACT(K15,"LOW"),EXACT(K15,"UNKNOWN / VERIFY"))),"VALID","INVALID - CONTROLLED TOKEN"))</x:f>
      </x:c>
      <x:c r="Y15" s="26" t="str">
        <x:f>IF(A15="","",IF(COUNTIF($A$4:$A$100,A15)&lt;&gt;1,"INVALID - DUPLICATE ID",IF(NOT(EXACT(B15,DECISION_CONTRACT!$B$4)),"INVALID - DECISION ID",IF(OR(C15="",D15="",L15="",M15="",V15=""),"INVALID - REQUIRED","VALID"))))</x:f>
      </x:c>
      <x:c r="Z15" s="26" t="str">
        <x:f>IF(A15="","",IF(DECISION_CONTRACT!$B$13="REOPEN REQUIRED - DOWNSTREAM BLOCKED","BLOCKED - DECISION REOPEN REQUIRED",IF(DECISION_CONTRACT!$B$13&lt;&gt;"READY FOR DOWNSTREAM","BLOCKED - DECISION CONTRACT REPAIR REQUIRED",IF(O15&lt;&gt;"VALID",O15,"VALID"))))</x:f>
      </x:c>
      <x:c r="AA15" s="26" t="str">
        <x:f>IF(A15="","",IF(EXACT(E15,"OUTSIDE DECISION"),"REFUSE - OUTSIDE DECISION",IF(OR(EXACT(E15,"UNKNOWN / VERIFY"),EXACT(F15,"UNKNOWN / VERIFY"),EXACT(G15,"UNKNOWN / VERIFY"),EXACT(H15,"UNKNOWN / VERIFY"),EXACT(I15,"UNKNOWN / VERIFY"),EXACT(J15,"UNKNOWN / VERIFY"),EXACT(K15,"UNKNOWN / VERIFY"),EXACT(H15,"CONTRADICTORY"),EXACT(J15,"UNMEASURABLE")),"VERIFY BEFORE CLASSIFYING","VALID")))</x:f>
      </x:c>
      <x:c r="AB15" s="26" t="str">
        <x:f>IF(A15="","",IF(AND(EXACT(J15,"SLOW"),EXACT(K15,"LOW")),"DEFER",IF(OR(EXACT(H15,"LIMITED"),EXACT(I15,"WEAK")),IF(EXACT(F15,"HIGH"),"PREPARE",IF(EXACT(G15,"HIGH"),"DEFER","IGNORE")),"VALID")))</x:f>
      </x:c>
      <x:c r="AC15" s="26" t="str">
        <x:f>IF(A15="","",IF(AND(EXACT(F15,"HIGH"),EXACT(G15,"HIGH")),"FUND",IF(EXACT(F15,"HIGH"),"PREPARE",IF(EXACT(G15,"HIGH"),"DEFER","IGNORE"))))</x:f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18"/>
      <x:c r="O16" s="18" t="str">
        <x:f>IF(A16="","",IF(N16="","INVALID - SNAPSHOT",IF(N16=A16&amp;"|"&amp;B16&amp;"|"&amp;C16&amp;"|"&amp;D16&amp;"|"&amp;E16&amp;"|"&amp;F16&amp;"|"&amp;G16&amp;"|"&amp;H16&amp;"|"&amp;I16&amp;"|"&amp;J16&amp;"|"&amp;K16&amp;"|"&amp;L16&amp;"|"&amp;M16&amp;"|"&amp;V16,"VALID","VERSION UPDATE REQUIRED")))</x:f>
      </x:c>
      <x:c r="P16" s="18" t="str">
        <x:f>IF(A16="","",IF(Z16&lt;&gt;"VALID",Z16,IF(X16&lt;&gt;"VALID",X16,IF(Y16&lt;&gt;"VALID",Y16,"VALID"))))</x:f>
      </x:c>
      <x:c r="Q16" s="18" t="str">
        <x:f>IF(A16="","",IF(OR(EXACT(F16,"UNKNOWN / VERIFY"),EXACT(G16,"UNKNOWN / VERIFY")),"UNCLASSIFIED",IF(AND(EXACT(F16,"HIGH"),EXACT(G16,"HIGH")),"HIGH OPPORTUNITY / HIGH READINESS",IF(AND(EXACT(F16,"HIGH"),EXACT(G16,"LOW")),"HIGH OPPORTUNITY / LOW READINESS",IF(AND(EXACT(F16,"LOW"),EXACT(G16,"HIGH")),"LOW OPPORTUNITY / HIGH READINESS","LOW OPPORTUNITY / LOW READINESS")))))</x:f>
      </x:c>
      <x:c r="R16" s="18" t="str">
        <x:f>IF(A16="","",IF(P16&lt;&gt;"VALID","REPAIR RECORD",IF(AA16="REFUSE - OUTSIDE DECISION","SCOPE OVERRIDE",IF(AA16="VERIFY BEFORE CLASSIFYING","EVIDENCE / UNCERTAINTY OVERRIDE",IF(AB16="DEFER","LEARNING-RISK OVERRIDE",IF(AB16&lt;&gt;"VALID","PREPARATION OVERRIDE","NONE"))))))</x:f>
      </x:c>
      <x:c r="S16" s="18" t="str">
        <x:f>IF(A16="","",IF(P16&lt;&gt;"VALID",IF(OR(P16="BLOCKED - DECISION REOPEN REQUIRED",P16="BLOCKED - DECISION CONTRACT REPAIR REQUIRED",P16="VERSION UPDATE REQUIRED"),P16,"REPAIR OPPORTUNITY RECORD"),IF(AA16&lt;&gt;"VALID",AA16,IF(AB16&lt;&gt;"VALID",AB16,AC16))))</x:f>
      </x:c>
      <x:c r="T16" s="18" t="str">
        <x:f>IF(A16="","",R16&amp;" | "&amp;Q16)</x:f>
      </x:c>
      <x:c r="U16" s="18"/>
      <x:c r="V16" s="19"/>
      <x:c r="W16" s="18" t="str">
        <x:f>IF(A16="","",C16&amp;"|"&amp;V16&amp;"|"&amp;S16&amp;"|"&amp;O16&amp;"|"&amp;P16)</x:f>
      </x:c>
      <x:c r="X16" s="26" t="str">
        <x:f>IF(A16="","",IF(AND(OR(EXACT(E16,"IN SCOPE"),EXACT(E16,"OUTSIDE DECISION"),EXACT(E16,"UNKNOWN / VERIFY")),OR(EXACT(F16,"HIGH"),EXACT(F16,"LOW"),EXACT(F16,"UNKNOWN / VERIFY")),OR(EXACT(G16,"HIGH"),EXACT(G16,"LOW"),EXACT(G16,"UNKNOWN / VERIFY")),OR(EXACT(H16,"SUFFICIENT"),EXACT(H16,"LIMITED"),EXACT(H16,"CONTRADICTORY"),EXACT(H16,"UNKNOWN / VERIFY")),OR(EXACT(I16,"STRONG"),EXACT(I16,"MODERATE"),EXACT(I16,"WEAK"),EXACT(I16,"UNKNOWN / VERIFY")),OR(EXACT(J16,"FAST"),EXACT(J16,"SLOW"),EXACT(J16,"UNMEASURABLE"),EXACT(J16,"UNKNOWN / VERIFY")),OR(EXACT(K16,"HIGH"),EXACT(K16,"MEDIUM"),EXACT(K16,"LOW"),EXACT(K16,"UNKNOWN / VERIFY"))),"VALID","INVALID - CONTROLLED TOKEN"))</x:f>
      </x:c>
      <x:c r="Y16" s="26" t="str">
        <x:f>IF(A16="","",IF(COUNTIF($A$4:$A$100,A16)&lt;&gt;1,"INVALID - DUPLICATE ID",IF(NOT(EXACT(B16,DECISION_CONTRACT!$B$4)),"INVALID - DECISION ID",IF(OR(C16="",D16="",L16="",M16="",V16=""),"INVALID - REQUIRED","VALID"))))</x:f>
      </x:c>
      <x:c r="Z16" s="26" t="str">
        <x:f>IF(A16="","",IF(DECISION_CONTRACT!$B$13="REOPEN REQUIRED - DOWNSTREAM BLOCKED","BLOCKED - DECISION REOPEN REQUIRED",IF(DECISION_CONTRACT!$B$13&lt;&gt;"READY FOR DOWNSTREAM","BLOCKED - DECISION CONTRACT REPAIR REQUIRED",IF(O16&lt;&gt;"VALID",O16,"VALID"))))</x:f>
      </x:c>
      <x:c r="AA16" s="26" t="str">
        <x:f>IF(A16="","",IF(EXACT(E16,"OUTSIDE DECISION"),"REFUSE - OUTSIDE DECISION",IF(OR(EXACT(E16,"UNKNOWN / VERIFY"),EXACT(F16,"UNKNOWN / VERIFY"),EXACT(G16,"UNKNOWN / VERIFY"),EXACT(H16,"UNKNOWN / VERIFY"),EXACT(I16,"UNKNOWN / VERIFY"),EXACT(J16,"UNKNOWN / VERIFY"),EXACT(K16,"UNKNOWN / VERIFY"),EXACT(H16,"CONTRADICTORY"),EXACT(J16,"UNMEASURABLE")),"VERIFY BEFORE CLASSIFYING","VALID")))</x:f>
      </x:c>
      <x:c r="AB16" s="26" t="str">
        <x:f>IF(A16="","",IF(AND(EXACT(J16,"SLOW"),EXACT(K16,"LOW")),"DEFER",IF(OR(EXACT(H16,"LIMITED"),EXACT(I16,"WEAK")),IF(EXACT(F16,"HIGH"),"PREPARE",IF(EXACT(G16,"HIGH"),"DEFER","IGNORE")),"VALID")))</x:f>
      </x:c>
      <x:c r="AC16" s="26" t="str">
        <x:f>IF(A16="","",IF(AND(EXACT(F16,"HIGH"),EXACT(G16,"HIGH")),"FUND",IF(EXACT(F16,"HIGH"),"PREPARE",IF(EXACT(G16,"HIGH"),"DEFER","IGNORE"))))</x:f>
      </x:c>
    </x:row>
    <x:row r="17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18"/>
      <x:c r="O17" s="18" t="str">
        <x:f>IF(A17="","",IF(N17="","INVALID - SNAPSHOT",IF(N17=A17&amp;"|"&amp;B17&amp;"|"&amp;C17&amp;"|"&amp;D17&amp;"|"&amp;E17&amp;"|"&amp;F17&amp;"|"&amp;G17&amp;"|"&amp;H17&amp;"|"&amp;I17&amp;"|"&amp;J17&amp;"|"&amp;K17&amp;"|"&amp;L17&amp;"|"&amp;M17&amp;"|"&amp;V17,"VALID","VERSION UPDATE REQUIRED")))</x:f>
      </x:c>
      <x:c r="P17" s="18" t="str">
        <x:f>IF(A17="","",IF(Z17&lt;&gt;"VALID",Z17,IF(X17&lt;&gt;"VALID",X17,IF(Y17&lt;&gt;"VALID",Y17,"VALID"))))</x:f>
      </x:c>
      <x:c r="Q17" s="18" t="str">
        <x:f>IF(A17="","",IF(OR(EXACT(F17,"UNKNOWN / VERIFY"),EXACT(G17,"UNKNOWN / VERIFY")),"UNCLASSIFIED",IF(AND(EXACT(F17,"HIGH"),EXACT(G17,"HIGH")),"HIGH OPPORTUNITY / HIGH READINESS",IF(AND(EXACT(F17,"HIGH"),EXACT(G17,"LOW")),"HIGH OPPORTUNITY / LOW READINESS",IF(AND(EXACT(F17,"LOW"),EXACT(G17,"HIGH")),"LOW OPPORTUNITY / HIGH READINESS","LOW OPPORTUNITY / LOW READINESS")))))</x:f>
      </x:c>
      <x:c r="R17" s="18" t="str">
        <x:f>IF(A17="","",IF(P17&lt;&gt;"VALID","REPAIR RECORD",IF(AA17="REFUSE - OUTSIDE DECISION","SCOPE OVERRIDE",IF(AA17="VERIFY BEFORE CLASSIFYING","EVIDENCE / UNCERTAINTY OVERRIDE",IF(AB17="DEFER","LEARNING-RISK OVERRIDE",IF(AB17&lt;&gt;"VALID","PREPARATION OVERRIDE","NONE"))))))</x:f>
      </x:c>
      <x:c r="S17" s="18" t="str">
        <x:f>IF(A17="","",IF(P17&lt;&gt;"VALID",IF(OR(P17="BLOCKED - DECISION REOPEN REQUIRED",P17="BLOCKED - DECISION CONTRACT REPAIR REQUIRED",P17="VERSION UPDATE REQUIRED"),P17,"REPAIR OPPORTUNITY RECORD"),IF(AA17&lt;&gt;"VALID",AA17,IF(AB17&lt;&gt;"VALID",AB17,AC17))))</x:f>
      </x:c>
      <x:c r="T17" s="18" t="str">
        <x:f>IF(A17="","",R17&amp;" | "&amp;Q17)</x:f>
      </x:c>
      <x:c r="U17" s="18"/>
      <x:c r="V17" s="19"/>
      <x:c r="W17" s="18" t="str">
        <x:f>IF(A17="","",C17&amp;"|"&amp;V17&amp;"|"&amp;S17&amp;"|"&amp;O17&amp;"|"&amp;P17)</x:f>
      </x:c>
      <x:c r="X17" s="26" t="str">
        <x:f>IF(A17="","",IF(AND(OR(EXACT(E17,"IN SCOPE"),EXACT(E17,"OUTSIDE DECISION"),EXACT(E17,"UNKNOWN / VERIFY")),OR(EXACT(F17,"HIGH"),EXACT(F17,"LOW"),EXACT(F17,"UNKNOWN / VERIFY")),OR(EXACT(G17,"HIGH"),EXACT(G17,"LOW"),EXACT(G17,"UNKNOWN / VERIFY")),OR(EXACT(H17,"SUFFICIENT"),EXACT(H17,"LIMITED"),EXACT(H17,"CONTRADICTORY"),EXACT(H17,"UNKNOWN / VERIFY")),OR(EXACT(I17,"STRONG"),EXACT(I17,"MODERATE"),EXACT(I17,"WEAK"),EXACT(I17,"UNKNOWN / VERIFY")),OR(EXACT(J17,"FAST"),EXACT(J17,"SLOW"),EXACT(J17,"UNMEASURABLE"),EXACT(J17,"UNKNOWN / VERIFY")),OR(EXACT(K17,"HIGH"),EXACT(K17,"MEDIUM"),EXACT(K17,"LOW"),EXACT(K17,"UNKNOWN / VERIFY"))),"VALID","INVALID - CONTROLLED TOKEN"))</x:f>
      </x:c>
      <x:c r="Y17" s="26" t="str">
        <x:f>IF(A17="","",IF(COUNTIF($A$4:$A$100,A17)&lt;&gt;1,"INVALID - DUPLICATE ID",IF(NOT(EXACT(B17,DECISION_CONTRACT!$B$4)),"INVALID - DECISION ID",IF(OR(C17="",D17="",L17="",M17="",V17=""),"INVALID - REQUIRED","VALID"))))</x:f>
      </x:c>
      <x:c r="Z17" s="26" t="str">
        <x:f>IF(A17="","",IF(DECISION_CONTRACT!$B$13="REOPEN REQUIRED - DOWNSTREAM BLOCKED","BLOCKED - DECISION REOPEN REQUIRED",IF(DECISION_CONTRACT!$B$13&lt;&gt;"READY FOR DOWNSTREAM","BLOCKED - DECISION CONTRACT REPAIR REQUIRED",IF(O17&lt;&gt;"VALID",O17,"VALID"))))</x:f>
      </x:c>
      <x:c r="AA17" s="26" t="str">
        <x:f>IF(A17="","",IF(EXACT(E17,"OUTSIDE DECISION"),"REFUSE - OUTSIDE DECISION",IF(OR(EXACT(E17,"UNKNOWN / VERIFY"),EXACT(F17,"UNKNOWN / VERIFY"),EXACT(G17,"UNKNOWN / VERIFY"),EXACT(H17,"UNKNOWN / VERIFY"),EXACT(I17,"UNKNOWN / VERIFY"),EXACT(J17,"UNKNOWN / VERIFY"),EXACT(K17,"UNKNOWN / VERIFY"),EXACT(H17,"CONTRADICTORY"),EXACT(J17,"UNMEASURABLE")),"VERIFY BEFORE CLASSIFYING","VALID")))</x:f>
      </x:c>
      <x:c r="AB17" s="26" t="str">
        <x:f>IF(A17="","",IF(AND(EXACT(J17,"SLOW"),EXACT(K17,"LOW")),"DEFER",IF(OR(EXACT(H17,"LIMITED"),EXACT(I17,"WEAK")),IF(EXACT(F17,"HIGH"),"PREPARE",IF(EXACT(G17,"HIGH"),"DEFER","IGNORE")),"VALID")))</x:f>
      </x:c>
      <x:c r="AC17" s="26" t="str">
        <x:f>IF(A17="","",IF(AND(EXACT(F17,"HIGH"),EXACT(G17,"HIGH")),"FUND",IF(EXACT(F17,"HIGH"),"PREPARE",IF(EXACT(G17,"HIGH"),"DEFER","IGNORE"))))</x:f>
      </x:c>
    </x:row>
    <x:row r="18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18"/>
      <x:c r="O18" s="18" t="str">
        <x:f>IF(A18="","",IF(N18="","INVALID - SNAPSHOT",IF(N18=A18&amp;"|"&amp;B18&amp;"|"&amp;C18&amp;"|"&amp;D18&amp;"|"&amp;E18&amp;"|"&amp;F18&amp;"|"&amp;G18&amp;"|"&amp;H18&amp;"|"&amp;I18&amp;"|"&amp;J18&amp;"|"&amp;K18&amp;"|"&amp;L18&amp;"|"&amp;M18&amp;"|"&amp;V18,"VALID","VERSION UPDATE REQUIRED")))</x:f>
      </x:c>
      <x:c r="P18" s="18" t="str">
        <x:f>IF(A18="","",IF(Z18&lt;&gt;"VALID",Z18,IF(X18&lt;&gt;"VALID",X18,IF(Y18&lt;&gt;"VALID",Y18,"VALID"))))</x:f>
      </x:c>
      <x:c r="Q18" s="18" t="str">
        <x:f>IF(A18="","",IF(OR(EXACT(F18,"UNKNOWN / VERIFY"),EXACT(G18,"UNKNOWN / VERIFY")),"UNCLASSIFIED",IF(AND(EXACT(F18,"HIGH"),EXACT(G18,"HIGH")),"HIGH OPPORTUNITY / HIGH READINESS",IF(AND(EXACT(F18,"HIGH"),EXACT(G18,"LOW")),"HIGH OPPORTUNITY / LOW READINESS",IF(AND(EXACT(F18,"LOW"),EXACT(G18,"HIGH")),"LOW OPPORTUNITY / HIGH READINESS","LOW OPPORTUNITY / LOW READINESS")))))</x:f>
      </x:c>
      <x:c r="R18" s="18" t="str">
        <x:f>IF(A18="","",IF(P18&lt;&gt;"VALID","REPAIR RECORD",IF(AA18="REFUSE - OUTSIDE DECISION","SCOPE OVERRIDE",IF(AA18="VERIFY BEFORE CLASSIFYING","EVIDENCE / UNCERTAINTY OVERRIDE",IF(AB18="DEFER","LEARNING-RISK OVERRIDE",IF(AB18&lt;&gt;"VALID","PREPARATION OVERRIDE","NONE"))))))</x:f>
      </x:c>
      <x:c r="S18" s="18" t="str">
        <x:f>IF(A18="","",IF(P18&lt;&gt;"VALID",IF(OR(P18="BLOCKED - DECISION REOPEN REQUIRED",P18="BLOCKED - DECISION CONTRACT REPAIR REQUIRED",P18="VERSION UPDATE REQUIRED"),P18,"REPAIR OPPORTUNITY RECORD"),IF(AA18&lt;&gt;"VALID",AA18,IF(AB18&lt;&gt;"VALID",AB18,AC18))))</x:f>
      </x:c>
      <x:c r="T18" s="18" t="str">
        <x:f>IF(A18="","",R18&amp;" | "&amp;Q18)</x:f>
      </x:c>
      <x:c r="U18" s="18"/>
      <x:c r="V18" s="19"/>
      <x:c r="W18" s="18" t="str">
        <x:f>IF(A18="","",C18&amp;"|"&amp;V18&amp;"|"&amp;S18&amp;"|"&amp;O18&amp;"|"&amp;P18)</x:f>
      </x:c>
      <x:c r="X18" s="26" t="str">
        <x:f>IF(A18="","",IF(AND(OR(EXACT(E18,"IN SCOPE"),EXACT(E18,"OUTSIDE DECISION"),EXACT(E18,"UNKNOWN / VERIFY")),OR(EXACT(F18,"HIGH"),EXACT(F18,"LOW"),EXACT(F18,"UNKNOWN / VERIFY")),OR(EXACT(G18,"HIGH"),EXACT(G18,"LOW"),EXACT(G18,"UNKNOWN / VERIFY")),OR(EXACT(H18,"SUFFICIENT"),EXACT(H18,"LIMITED"),EXACT(H18,"CONTRADICTORY"),EXACT(H18,"UNKNOWN / VERIFY")),OR(EXACT(I18,"STRONG"),EXACT(I18,"MODERATE"),EXACT(I18,"WEAK"),EXACT(I18,"UNKNOWN / VERIFY")),OR(EXACT(J18,"FAST"),EXACT(J18,"SLOW"),EXACT(J18,"UNMEASURABLE"),EXACT(J18,"UNKNOWN / VERIFY")),OR(EXACT(K18,"HIGH"),EXACT(K18,"MEDIUM"),EXACT(K18,"LOW"),EXACT(K18,"UNKNOWN / VERIFY"))),"VALID","INVALID - CONTROLLED TOKEN"))</x:f>
      </x:c>
      <x:c r="Y18" s="26" t="str">
        <x:f>IF(A18="","",IF(COUNTIF($A$4:$A$100,A18)&lt;&gt;1,"INVALID - DUPLICATE ID",IF(NOT(EXACT(B18,DECISION_CONTRACT!$B$4)),"INVALID - DECISION ID",IF(OR(C18="",D18="",L18="",M18="",V18=""),"INVALID - REQUIRED","VALID"))))</x:f>
      </x:c>
      <x:c r="Z18" s="26" t="str">
        <x:f>IF(A18="","",IF(DECISION_CONTRACT!$B$13="REOPEN REQUIRED - DOWNSTREAM BLOCKED","BLOCKED - DECISION REOPEN REQUIRED",IF(DECISION_CONTRACT!$B$13&lt;&gt;"READY FOR DOWNSTREAM","BLOCKED - DECISION CONTRACT REPAIR REQUIRED",IF(O18&lt;&gt;"VALID",O18,"VALID"))))</x:f>
      </x:c>
      <x:c r="AA18" s="26" t="str">
        <x:f>IF(A18="","",IF(EXACT(E18,"OUTSIDE DECISION"),"REFUSE - OUTSIDE DECISION",IF(OR(EXACT(E18,"UNKNOWN / VERIFY"),EXACT(F18,"UNKNOWN / VERIFY"),EXACT(G18,"UNKNOWN / VERIFY"),EXACT(H18,"UNKNOWN / VERIFY"),EXACT(I18,"UNKNOWN / VERIFY"),EXACT(J18,"UNKNOWN / VERIFY"),EXACT(K18,"UNKNOWN / VERIFY"),EXACT(H18,"CONTRADICTORY"),EXACT(J18,"UNMEASURABLE")),"VERIFY BEFORE CLASSIFYING","VALID")))</x:f>
      </x:c>
      <x:c r="AB18" s="26" t="str">
        <x:f>IF(A18="","",IF(AND(EXACT(J18,"SLOW"),EXACT(K18,"LOW")),"DEFER",IF(OR(EXACT(H18,"LIMITED"),EXACT(I18,"WEAK")),IF(EXACT(F18,"HIGH"),"PREPARE",IF(EXACT(G18,"HIGH"),"DEFER","IGNORE")),"VALID")))</x:f>
      </x:c>
      <x:c r="AC18" s="26" t="str">
        <x:f>IF(A18="","",IF(AND(EXACT(F18,"HIGH"),EXACT(G18,"HIGH")),"FUND",IF(EXACT(F18,"HIGH"),"PREPARE",IF(EXACT(G18,"HIGH"),"DEFER","IGNORE"))))</x:f>
      </x:c>
    </x:row>
    <x:row r="19">
      <x:c r="A19" s="6"/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18"/>
      <x:c r="O19" s="18" t="str">
        <x:f>IF(A19="","",IF(N19="","INVALID - SNAPSHOT",IF(N19=A19&amp;"|"&amp;B19&amp;"|"&amp;C19&amp;"|"&amp;D19&amp;"|"&amp;E19&amp;"|"&amp;F19&amp;"|"&amp;G19&amp;"|"&amp;H19&amp;"|"&amp;I19&amp;"|"&amp;J19&amp;"|"&amp;K19&amp;"|"&amp;L19&amp;"|"&amp;M19&amp;"|"&amp;V19,"VALID","VERSION UPDATE REQUIRED")))</x:f>
      </x:c>
      <x:c r="P19" s="18" t="str">
        <x:f>IF(A19="","",IF(Z19&lt;&gt;"VALID",Z19,IF(X19&lt;&gt;"VALID",X19,IF(Y19&lt;&gt;"VALID",Y19,"VALID"))))</x:f>
      </x:c>
      <x:c r="Q19" s="18" t="str">
        <x:f>IF(A19="","",IF(OR(EXACT(F19,"UNKNOWN / VERIFY"),EXACT(G19,"UNKNOWN / VERIFY")),"UNCLASSIFIED",IF(AND(EXACT(F19,"HIGH"),EXACT(G19,"HIGH")),"HIGH OPPORTUNITY / HIGH READINESS",IF(AND(EXACT(F19,"HIGH"),EXACT(G19,"LOW")),"HIGH OPPORTUNITY / LOW READINESS",IF(AND(EXACT(F19,"LOW"),EXACT(G19,"HIGH")),"LOW OPPORTUNITY / HIGH READINESS","LOW OPPORTUNITY / LOW READINESS")))))</x:f>
      </x:c>
      <x:c r="R19" s="18" t="str">
        <x:f>IF(A19="","",IF(P19&lt;&gt;"VALID","REPAIR RECORD",IF(AA19="REFUSE - OUTSIDE DECISION","SCOPE OVERRIDE",IF(AA19="VERIFY BEFORE CLASSIFYING","EVIDENCE / UNCERTAINTY OVERRIDE",IF(AB19="DEFER","LEARNING-RISK OVERRIDE",IF(AB19&lt;&gt;"VALID","PREPARATION OVERRIDE","NONE"))))))</x:f>
      </x:c>
      <x:c r="S19" s="18" t="str">
        <x:f>IF(A19="","",IF(P19&lt;&gt;"VALID",IF(OR(P19="BLOCKED - DECISION REOPEN REQUIRED",P19="BLOCKED - DECISION CONTRACT REPAIR REQUIRED",P19="VERSION UPDATE REQUIRED"),P19,"REPAIR OPPORTUNITY RECORD"),IF(AA19&lt;&gt;"VALID",AA19,IF(AB19&lt;&gt;"VALID",AB19,AC19))))</x:f>
      </x:c>
      <x:c r="T19" s="18" t="str">
        <x:f>IF(A19="","",R19&amp;" | "&amp;Q19)</x:f>
      </x:c>
      <x:c r="U19" s="18"/>
      <x:c r="V19" s="19"/>
      <x:c r="W19" s="18" t="str">
        <x:f>IF(A19="","",C19&amp;"|"&amp;V19&amp;"|"&amp;S19&amp;"|"&amp;O19&amp;"|"&amp;P19)</x:f>
      </x:c>
      <x:c r="X19" s="26" t="str">
        <x:f>IF(A19="","",IF(AND(OR(EXACT(E19,"IN SCOPE"),EXACT(E19,"OUTSIDE DECISION"),EXACT(E19,"UNKNOWN / VERIFY")),OR(EXACT(F19,"HIGH"),EXACT(F19,"LOW"),EXACT(F19,"UNKNOWN / VERIFY")),OR(EXACT(G19,"HIGH"),EXACT(G19,"LOW"),EXACT(G19,"UNKNOWN / VERIFY")),OR(EXACT(H19,"SUFFICIENT"),EXACT(H19,"LIMITED"),EXACT(H19,"CONTRADICTORY"),EXACT(H19,"UNKNOWN / VERIFY")),OR(EXACT(I19,"STRONG"),EXACT(I19,"MODERATE"),EXACT(I19,"WEAK"),EXACT(I19,"UNKNOWN / VERIFY")),OR(EXACT(J19,"FAST"),EXACT(J19,"SLOW"),EXACT(J19,"UNMEASURABLE"),EXACT(J19,"UNKNOWN / VERIFY")),OR(EXACT(K19,"HIGH"),EXACT(K19,"MEDIUM"),EXACT(K19,"LOW"),EXACT(K19,"UNKNOWN / VERIFY"))),"VALID","INVALID - CONTROLLED TOKEN"))</x:f>
      </x:c>
      <x:c r="Y19" s="26" t="str">
        <x:f>IF(A19="","",IF(COUNTIF($A$4:$A$100,A19)&lt;&gt;1,"INVALID - DUPLICATE ID",IF(NOT(EXACT(B19,DECISION_CONTRACT!$B$4)),"INVALID - DECISION ID",IF(OR(C19="",D19="",L19="",M19="",V19=""),"INVALID - REQUIRED","VALID"))))</x:f>
      </x:c>
      <x:c r="Z19" s="26" t="str">
        <x:f>IF(A19="","",IF(DECISION_CONTRACT!$B$13="REOPEN REQUIRED - DOWNSTREAM BLOCKED","BLOCKED - DECISION REOPEN REQUIRED",IF(DECISION_CONTRACT!$B$13&lt;&gt;"READY FOR DOWNSTREAM","BLOCKED - DECISION CONTRACT REPAIR REQUIRED",IF(O19&lt;&gt;"VALID",O19,"VALID"))))</x:f>
      </x:c>
      <x:c r="AA19" s="26" t="str">
        <x:f>IF(A19="","",IF(EXACT(E19,"OUTSIDE DECISION"),"REFUSE - OUTSIDE DECISION",IF(OR(EXACT(E19,"UNKNOWN / VERIFY"),EXACT(F19,"UNKNOWN / VERIFY"),EXACT(G19,"UNKNOWN / VERIFY"),EXACT(H19,"UNKNOWN / VERIFY"),EXACT(I19,"UNKNOWN / VERIFY"),EXACT(J19,"UNKNOWN / VERIFY"),EXACT(K19,"UNKNOWN / VERIFY"),EXACT(H19,"CONTRADICTORY"),EXACT(J19,"UNMEASURABLE")),"VERIFY BEFORE CLASSIFYING","VALID")))</x:f>
      </x:c>
      <x:c r="AB19" s="26" t="str">
        <x:f>IF(A19="","",IF(AND(EXACT(J19,"SLOW"),EXACT(K19,"LOW")),"DEFER",IF(OR(EXACT(H19,"LIMITED"),EXACT(I19,"WEAK")),IF(EXACT(F19,"HIGH"),"PREPARE",IF(EXACT(G19,"HIGH"),"DEFER","IGNORE")),"VALID")))</x:f>
      </x:c>
      <x:c r="AC19" s="26" t="str">
        <x:f>IF(A19="","",IF(AND(EXACT(F19,"HIGH"),EXACT(G19,"HIGH")),"FUND",IF(EXACT(F19,"HIGH"),"PREPARE",IF(EXACT(G19,"HIGH"),"DEFER","IGNORE"))))</x:f>
      </x:c>
    </x:row>
    <x:row r="20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18"/>
      <x:c r="O20" s="18" t="str">
        <x:f>IF(A20="","",IF(N20="","INVALID - SNAPSHOT",IF(N20=A20&amp;"|"&amp;B20&amp;"|"&amp;C20&amp;"|"&amp;D20&amp;"|"&amp;E20&amp;"|"&amp;F20&amp;"|"&amp;G20&amp;"|"&amp;H20&amp;"|"&amp;I20&amp;"|"&amp;J20&amp;"|"&amp;K20&amp;"|"&amp;L20&amp;"|"&amp;M20&amp;"|"&amp;V20,"VALID","VERSION UPDATE REQUIRED")))</x:f>
      </x:c>
      <x:c r="P20" s="18" t="str">
        <x:f>IF(A20="","",IF(Z20&lt;&gt;"VALID",Z20,IF(X20&lt;&gt;"VALID",X20,IF(Y20&lt;&gt;"VALID",Y20,"VALID"))))</x:f>
      </x:c>
      <x:c r="Q20" s="18" t="str">
        <x:f>IF(A20="","",IF(OR(EXACT(F20,"UNKNOWN / VERIFY"),EXACT(G20,"UNKNOWN / VERIFY")),"UNCLASSIFIED",IF(AND(EXACT(F20,"HIGH"),EXACT(G20,"HIGH")),"HIGH OPPORTUNITY / HIGH READINESS",IF(AND(EXACT(F20,"HIGH"),EXACT(G20,"LOW")),"HIGH OPPORTUNITY / LOW READINESS",IF(AND(EXACT(F20,"LOW"),EXACT(G20,"HIGH")),"LOW OPPORTUNITY / HIGH READINESS","LOW OPPORTUNITY / LOW READINESS")))))</x:f>
      </x:c>
      <x:c r="R20" s="18" t="str">
        <x:f>IF(A20="","",IF(P20&lt;&gt;"VALID","REPAIR RECORD",IF(AA20="REFUSE - OUTSIDE DECISION","SCOPE OVERRIDE",IF(AA20="VERIFY BEFORE CLASSIFYING","EVIDENCE / UNCERTAINTY OVERRIDE",IF(AB20="DEFER","LEARNING-RISK OVERRIDE",IF(AB20&lt;&gt;"VALID","PREPARATION OVERRIDE","NONE"))))))</x:f>
      </x:c>
      <x:c r="S20" s="18" t="str">
        <x:f>IF(A20="","",IF(P20&lt;&gt;"VALID",IF(OR(P20="BLOCKED - DECISION REOPEN REQUIRED",P20="BLOCKED - DECISION CONTRACT REPAIR REQUIRED",P20="VERSION UPDATE REQUIRED"),P20,"REPAIR OPPORTUNITY RECORD"),IF(AA20&lt;&gt;"VALID",AA20,IF(AB20&lt;&gt;"VALID",AB20,AC20))))</x:f>
      </x:c>
      <x:c r="T20" s="18" t="str">
        <x:f>IF(A20="","",R20&amp;" | "&amp;Q20)</x:f>
      </x:c>
      <x:c r="U20" s="18"/>
      <x:c r="V20" s="19"/>
      <x:c r="W20" s="18" t="str">
        <x:f>IF(A20="","",C20&amp;"|"&amp;V20&amp;"|"&amp;S20&amp;"|"&amp;O20&amp;"|"&amp;P20)</x:f>
      </x:c>
      <x:c r="X20" s="26" t="str">
        <x:f>IF(A20="","",IF(AND(OR(EXACT(E20,"IN SCOPE"),EXACT(E20,"OUTSIDE DECISION"),EXACT(E20,"UNKNOWN / VERIFY")),OR(EXACT(F20,"HIGH"),EXACT(F20,"LOW"),EXACT(F20,"UNKNOWN / VERIFY")),OR(EXACT(G20,"HIGH"),EXACT(G20,"LOW"),EXACT(G20,"UNKNOWN / VERIFY")),OR(EXACT(H20,"SUFFICIENT"),EXACT(H20,"LIMITED"),EXACT(H20,"CONTRADICTORY"),EXACT(H20,"UNKNOWN / VERIFY")),OR(EXACT(I20,"STRONG"),EXACT(I20,"MODERATE"),EXACT(I20,"WEAK"),EXACT(I20,"UNKNOWN / VERIFY")),OR(EXACT(J20,"FAST"),EXACT(J20,"SLOW"),EXACT(J20,"UNMEASURABLE"),EXACT(J20,"UNKNOWN / VERIFY")),OR(EXACT(K20,"HIGH"),EXACT(K20,"MEDIUM"),EXACT(K20,"LOW"),EXACT(K20,"UNKNOWN / VERIFY"))),"VALID","INVALID - CONTROLLED TOKEN"))</x:f>
      </x:c>
      <x:c r="Y20" s="26" t="str">
        <x:f>IF(A20="","",IF(COUNTIF($A$4:$A$100,A20)&lt;&gt;1,"INVALID - DUPLICATE ID",IF(NOT(EXACT(B20,DECISION_CONTRACT!$B$4)),"INVALID - DECISION ID",IF(OR(C20="",D20="",L20="",M20="",V20=""),"INVALID - REQUIRED","VALID"))))</x:f>
      </x:c>
      <x:c r="Z20" s="26" t="str">
        <x:f>IF(A20="","",IF(DECISION_CONTRACT!$B$13="REOPEN REQUIRED - DOWNSTREAM BLOCKED","BLOCKED - DECISION REOPEN REQUIRED",IF(DECISION_CONTRACT!$B$13&lt;&gt;"READY FOR DOWNSTREAM","BLOCKED - DECISION CONTRACT REPAIR REQUIRED",IF(O20&lt;&gt;"VALID",O20,"VALID"))))</x:f>
      </x:c>
      <x:c r="AA20" s="26" t="str">
        <x:f>IF(A20="","",IF(EXACT(E20,"OUTSIDE DECISION"),"REFUSE - OUTSIDE DECISION",IF(OR(EXACT(E20,"UNKNOWN / VERIFY"),EXACT(F20,"UNKNOWN / VERIFY"),EXACT(G20,"UNKNOWN / VERIFY"),EXACT(H20,"UNKNOWN / VERIFY"),EXACT(I20,"UNKNOWN / VERIFY"),EXACT(J20,"UNKNOWN / VERIFY"),EXACT(K20,"UNKNOWN / VERIFY"),EXACT(H20,"CONTRADICTORY"),EXACT(J20,"UNMEASURABLE")),"VERIFY BEFORE CLASSIFYING","VALID")))</x:f>
      </x:c>
      <x:c r="AB20" s="26" t="str">
        <x:f>IF(A20="","",IF(AND(EXACT(J20,"SLOW"),EXACT(K20,"LOW")),"DEFER",IF(OR(EXACT(H20,"LIMITED"),EXACT(I20,"WEAK")),IF(EXACT(F20,"HIGH"),"PREPARE",IF(EXACT(G20,"HIGH"),"DEFER","IGNORE")),"VALID")))</x:f>
      </x:c>
      <x:c r="AC20" s="26" t="str">
        <x:f>IF(A20="","",IF(AND(EXACT(F20,"HIGH"),EXACT(G20,"HIGH")),"FUND",IF(EXACT(F20,"HIGH"),"PREPARE",IF(EXACT(G20,"HIGH"),"DEFER","IGNORE"))))</x:f>
      </x:c>
    </x:row>
    <x:row r="21">
      <x:c r="A21" s="6"/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18"/>
      <x:c r="O21" s="18" t="str">
        <x:f>IF(A21="","",IF(N21="","INVALID - SNAPSHOT",IF(N21=A21&amp;"|"&amp;B21&amp;"|"&amp;C21&amp;"|"&amp;D21&amp;"|"&amp;E21&amp;"|"&amp;F21&amp;"|"&amp;G21&amp;"|"&amp;H21&amp;"|"&amp;I21&amp;"|"&amp;J21&amp;"|"&amp;K21&amp;"|"&amp;L21&amp;"|"&amp;M21&amp;"|"&amp;V21,"VALID","VERSION UPDATE REQUIRED")))</x:f>
      </x:c>
      <x:c r="P21" s="18" t="str">
        <x:f>IF(A21="","",IF(Z21&lt;&gt;"VALID",Z21,IF(X21&lt;&gt;"VALID",X21,IF(Y21&lt;&gt;"VALID",Y21,"VALID"))))</x:f>
      </x:c>
      <x:c r="Q21" s="18" t="str">
        <x:f>IF(A21="","",IF(OR(EXACT(F21,"UNKNOWN / VERIFY"),EXACT(G21,"UNKNOWN / VERIFY")),"UNCLASSIFIED",IF(AND(EXACT(F21,"HIGH"),EXACT(G21,"HIGH")),"HIGH OPPORTUNITY / HIGH READINESS",IF(AND(EXACT(F21,"HIGH"),EXACT(G21,"LOW")),"HIGH OPPORTUNITY / LOW READINESS",IF(AND(EXACT(F21,"LOW"),EXACT(G21,"HIGH")),"LOW OPPORTUNITY / HIGH READINESS","LOW OPPORTUNITY / LOW READINESS")))))</x:f>
      </x:c>
      <x:c r="R21" s="18" t="str">
        <x:f>IF(A21="","",IF(P21&lt;&gt;"VALID","REPAIR RECORD",IF(AA21="REFUSE - OUTSIDE DECISION","SCOPE OVERRIDE",IF(AA21="VERIFY BEFORE CLASSIFYING","EVIDENCE / UNCERTAINTY OVERRIDE",IF(AB21="DEFER","LEARNING-RISK OVERRIDE",IF(AB21&lt;&gt;"VALID","PREPARATION OVERRIDE","NONE"))))))</x:f>
      </x:c>
      <x:c r="S21" s="18" t="str">
        <x:f>IF(A21="","",IF(P21&lt;&gt;"VALID",IF(OR(P21="BLOCKED - DECISION REOPEN REQUIRED",P21="BLOCKED - DECISION CONTRACT REPAIR REQUIRED",P21="VERSION UPDATE REQUIRED"),P21,"REPAIR OPPORTUNITY RECORD"),IF(AA21&lt;&gt;"VALID",AA21,IF(AB21&lt;&gt;"VALID",AB21,AC21))))</x:f>
      </x:c>
      <x:c r="T21" s="18" t="str">
        <x:f>IF(A21="","",R21&amp;" | "&amp;Q21)</x:f>
      </x:c>
      <x:c r="U21" s="18"/>
      <x:c r="V21" s="19"/>
      <x:c r="W21" s="18" t="str">
        <x:f>IF(A21="","",C21&amp;"|"&amp;V21&amp;"|"&amp;S21&amp;"|"&amp;O21&amp;"|"&amp;P21)</x:f>
      </x:c>
      <x:c r="X21" s="26" t="str">
        <x:f>IF(A21="","",IF(AND(OR(EXACT(E21,"IN SCOPE"),EXACT(E21,"OUTSIDE DECISION"),EXACT(E21,"UNKNOWN / VERIFY")),OR(EXACT(F21,"HIGH"),EXACT(F21,"LOW"),EXACT(F21,"UNKNOWN / VERIFY")),OR(EXACT(G21,"HIGH"),EXACT(G21,"LOW"),EXACT(G21,"UNKNOWN / VERIFY")),OR(EXACT(H21,"SUFFICIENT"),EXACT(H21,"LIMITED"),EXACT(H21,"CONTRADICTORY"),EXACT(H21,"UNKNOWN / VERIFY")),OR(EXACT(I21,"STRONG"),EXACT(I21,"MODERATE"),EXACT(I21,"WEAK"),EXACT(I21,"UNKNOWN / VERIFY")),OR(EXACT(J21,"FAST"),EXACT(J21,"SLOW"),EXACT(J21,"UNMEASURABLE"),EXACT(J21,"UNKNOWN / VERIFY")),OR(EXACT(K21,"HIGH"),EXACT(K21,"MEDIUM"),EXACT(K21,"LOW"),EXACT(K21,"UNKNOWN / VERIFY"))),"VALID","INVALID - CONTROLLED TOKEN"))</x:f>
      </x:c>
      <x:c r="Y21" s="26" t="str">
        <x:f>IF(A21="","",IF(COUNTIF($A$4:$A$100,A21)&lt;&gt;1,"INVALID - DUPLICATE ID",IF(NOT(EXACT(B21,DECISION_CONTRACT!$B$4)),"INVALID - DECISION ID",IF(OR(C21="",D21="",L21="",M21="",V21=""),"INVALID - REQUIRED","VALID"))))</x:f>
      </x:c>
      <x:c r="Z21" s="26" t="str">
        <x:f>IF(A21="","",IF(DECISION_CONTRACT!$B$13="REOPEN REQUIRED - DOWNSTREAM BLOCKED","BLOCKED - DECISION REOPEN REQUIRED",IF(DECISION_CONTRACT!$B$13&lt;&gt;"READY FOR DOWNSTREAM","BLOCKED - DECISION CONTRACT REPAIR REQUIRED",IF(O21&lt;&gt;"VALID",O21,"VALID"))))</x:f>
      </x:c>
      <x:c r="AA21" s="26" t="str">
        <x:f>IF(A21="","",IF(EXACT(E21,"OUTSIDE DECISION"),"REFUSE - OUTSIDE DECISION",IF(OR(EXACT(E21,"UNKNOWN / VERIFY"),EXACT(F21,"UNKNOWN / VERIFY"),EXACT(G21,"UNKNOWN / VERIFY"),EXACT(H21,"UNKNOWN / VERIFY"),EXACT(I21,"UNKNOWN / VERIFY"),EXACT(J21,"UNKNOWN / VERIFY"),EXACT(K21,"UNKNOWN / VERIFY"),EXACT(H21,"CONTRADICTORY"),EXACT(J21,"UNMEASURABLE")),"VERIFY BEFORE CLASSIFYING","VALID")))</x:f>
      </x:c>
      <x:c r="AB21" s="26" t="str">
        <x:f>IF(A21="","",IF(AND(EXACT(J21,"SLOW"),EXACT(K21,"LOW")),"DEFER",IF(OR(EXACT(H21,"LIMITED"),EXACT(I21,"WEAK")),IF(EXACT(F21,"HIGH"),"PREPARE",IF(EXACT(G21,"HIGH"),"DEFER","IGNORE")),"VALID")))</x:f>
      </x:c>
      <x:c r="AC21" s="26" t="str">
        <x:f>IF(A21="","",IF(AND(EXACT(F21,"HIGH"),EXACT(G21,"HIGH")),"FUND",IF(EXACT(F21,"HIGH"),"PREPARE",IF(EXACT(G21,"HIGH"),"DEFER","IGNORE"))))</x:f>
      </x:c>
    </x:row>
    <x:row r="22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18"/>
      <x:c r="O22" s="18" t="str">
        <x:f>IF(A22="","",IF(N22="","INVALID - SNAPSHOT",IF(N22=A22&amp;"|"&amp;B22&amp;"|"&amp;C22&amp;"|"&amp;D22&amp;"|"&amp;E22&amp;"|"&amp;F22&amp;"|"&amp;G22&amp;"|"&amp;H22&amp;"|"&amp;I22&amp;"|"&amp;J22&amp;"|"&amp;K22&amp;"|"&amp;L22&amp;"|"&amp;M22&amp;"|"&amp;V22,"VALID","VERSION UPDATE REQUIRED")))</x:f>
      </x:c>
      <x:c r="P22" s="18" t="str">
        <x:f>IF(A22="","",IF(Z22&lt;&gt;"VALID",Z22,IF(X22&lt;&gt;"VALID",X22,IF(Y22&lt;&gt;"VALID",Y22,"VALID"))))</x:f>
      </x:c>
      <x:c r="Q22" s="18" t="str">
        <x:f>IF(A22="","",IF(OR(EXACT(F22,"UNKNOWN / VERIFY"),EXACT(G22,"UNKNOWN / VERIFY")),"UNCLASSIFIED",IF(AND(EXACT(F22,"HIGH"),EXACT(G22,"HIGH")),"HIGH OPPORTUNITY / HIGH READINESS",IF(AND(EXACT(F22,"HIGH"),EXACT(G22,"LOW")),"HIGH OPPORTUNITY / LOW READINESS",IF(AND(EXACT(F22,"LOW"),EXACT(G22,"HIGH")),"LOW OPPORTUNITY / HIGH READINESS","LOW OPPORTUNITY / LOW READINESS")))))</x:f>
      </x:c>
      <x:c r="R22" s="18" t="str">
        <x:f>IF(A22="","",IF(P22&lt;&gt;"VALID","REPAIR RECORD",IF(AA22="REFUSE - OUTSIDE DECISION","SCOPE OVERRIDE",IF(AA22="VERIFY BEFORE CLASSIFYING","EVIDENCE / UNCERTAINTY OVERRIDE",IF(AB22="DEFER","LEARNING-RISK OVERRIDE",IF(AB22&lt;&gt;"VALID","PREPARATION OVERRIDE","NONE"))))))</x:f>
      </x:c>
      <x:c r="S22" s="18" t="str">
        <x:f>IF(A22="","",IF(P22&lt;&gt;"VALID",IF(OR(P22="BLOCKED - DECISION REOPEN REQUIRED",P22="BLOCKED - DECISION CONTRACT REPAIR REQUIRED",P22="VERSION UPDATE REQUIRED"),P22,"REPAIR OPPORTUNITY RECORD"),IF(AA22&lt;&gt;"VALID",AA22,IF(AB22&lt;&gt;"VALID",AB22,AC22))))</x:f>
      </x:c>
      <x:c r="T22" s="18" t="str">
        <x:f>IF(A22="","",R22&amp;" | "&amp;Q22)</x:f>
      </x:c>
      <x:c r="U22" s="18"/>
      <x:c r="V22" s="19"/>
      <x:c r="W22" s="18" t="str">
        <x:f>IF(A22="","",C22&amp;"|"&amp;V22&amp;"|"&amp;S22&amp;"|"&amp;O22&amp;"|"&amp;P22)</x:f>
      </x:c>
      <x:c r="X22" s="26" t="str">
        <x:f>IF(A22="","",IF(AND(OR(EXACT(E22,"IN SCOPE"),EXACT(E22,"OUTSIDE DECISION"),EXACT(E22,"UNKNOWN / VERIFY")),OR(EXACT(F22,"HIGH"),EXACT(F22,"LOW"),EXACT(F22,"UNKNOWN / VERIFY")),OR(EXACT(G22,"HIGH"),EXACT(G22,"LOW"),EXACT(G22,"UNKNOWN / VERIFY")),OR(EXACT(H22,"SUFFICIENT"),EXACT(H22,"LIMITED"),EXACT(H22,"CONTRADICTORY"),EXACT(H22,"UNKNOWN / VERIFY")),OR(EXACT(I22,"STRONG"),EXACT(I22,"MODERATE"),EXACT(I22,"WEAK"),EXACT(I22,"UNKNOWN / VERIFY")),OR(EXACT(J22,"FAST"),EXACT(J22,"SLOW"),EXACT(J22,"UNMEASURABLE"),EXACT(J22,"UNKNOWN / VERIFY")),OR(EXACT(K22,"HIGH"),EXACT(K22,"MEDIUM"),EXACT(K22,"LOW"),EXACT(K22,"UNKNOWN / VERIFY"))),"VALID","INVALID - CONTROLLED TOKEN"))</x:f>
      </x:c>
      <x:c r="Y22" s="26" t="str">
        <x:f>IF(A22="","",IF(COUNTIF($A$4:$A$100,A22)&lt;&gt;1,"INVALID - DUPLICATE ID",IF(NOT(EXACT(B22,DECISION_CONTRACT!$B$4)),"INVALID - DECISION ID",IF(OR(C22="",D22="",L22="",M22="",V22=""),"INVALID - REQUIRED","VALID"))))</x:f>
      </x:c>
      <x:c r="Z22" s="26" t="str">
        <x:f>IF(A22="","",IF(DECISION_CONTRACT!$B$13="REOPEN REQUIRED - DOWNSTREAM BLOCKED","BLOCKED - DECISION REOPEN REQUIRED",IF(DECISION_CONTRACT!$B$13&lt;&gt;"READY FOR DOWNSTREAM","BLOCKED - DECISION CONTRACT REPAIR REQUIRED",IF(O22&lt;&gt;"VALID",O22,"VALID"))))</x:f>
      </x:c>
      <x:c r="AA22" s="26" t="str">
        <x:f>IF(A22="","",IF(EXACT(E22,"OUTSIDE DECISION"),"REFUSE - OUTSIDE DECISION",IF(OR(EXACT(E22,"UNKNOWN / VERIFY"),EXACT(F22,"UNKNOWN / VERIFY"),EXACT(G22,"UNKNOWN / VERIFY"),EXACT(H22,"UNKNOWN / VERIFY"),EXACT(I22,"UNKNOWN / VERIFY"),EXACT(J22,"UNKNOWN / VERIFY"),EXACT(K22,"UNKNOWN / VERIFY"),EXACT(H22,"CONTRADICTORY"),EXACT(J22,"UNMEASURABLE")),"VERIFY BEFORE CLASSIFYING","VALID")))</x:f>
      </x:c>
      <x:c r="AB22" s="26" t="str">
        <x:f>IF(A22="","",IF(AND(EXACT(J22,"SLOW"),EXACT(K22,"LOW")),"DEFER",IF(OR(EXACT(H22,"LIMITED"),EXACT(I22,"WEAK")),IF(EXACT(F22,"HIGH"),"PREPARE",IF(EXACT(G22,"HIGH"),"DEFER","IGNORE")),"VALID")))</x:f>
      </x:c>
      <x:c r="AC22" s="26" t="str">
        <x:f>IF(A22="","",IF(AND(EXACT(F22,"HIGH"),EXACT(G22,"HIGH")),"FUND",IF(EXACT(F22,"HIGH"),"PREPARE",IF(EXACT(G22,"HIGH"),"DEFER","IGNORE"))))</x:f>
      </x:c>
    </x:row>
    <x:row r="23">
      <x:c r="A23" s="6"/>
      <x:c r="B23" s="6"/>
      <x:c r="C23" s="6"/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18"/>
      <x:c r="O23" s="18" t="str">
        <x:f>IF(A23="","",IF(N23="","INVALID - SNAPSHOT",IF(N23=A23&amp;"|"&amp;B23&amp;"|"&amp;C23&amp;"|"&amp;D23&amp;"|"&amp;E23&amp;"|"&amp;F23&amp;"|"&amp;G23&amp;"|"&amp;H23&amp;"|"&amp;I23&amp;"|"&amp;J23&amp;"|"&amp;K23&amp;"|"&amp;L23&amp;"|"&amp;M23&amp;"|"&amp;V23,"VALID","VERSION UPDATE REQUIRED")))</x:f>
      </x:c>
      <x:c r="P23" s="18" t="str">
        <x:f>IF(A23="","",IF(Z23&lt;&gt;"VALID",Z23,IF(X23&lt;&gt;"VALID",X23,IF(Y23&lt;&gt;"VALID",Y23,"VALID"))))</x:f>
      </x:c>
      <x:c r="Q23" s="18" t="str">
        <x:f>IF(A23="","",IF(OR(EXACT(F23,"UNKNOWN / VERIFY"),EXACT(G23,"UNKNOWN / VERIFY")),"UNCLASSIFIED",IF(AND(EXACT(F23,"HIGH"),EXACT(G23,"HIGH")),"HIGH OPPORTUNITY / HIGH READINESS",IF(AND(EXACT(F23,"HIGH"),EXACT(G23,"LOW")),"HIGH OPPORTUNITY / LOW READINESS",IF(AND(EXACT(F23,"LOW"),EXACT(G23,"HIGH")),"LOW OPPORTUNITY / HIGH READINESS","LOW OPPORTUNITY / LOW READINESS")))))</x:f>
      </x:c>
      <x:c r="R23" s="18" t="str">
        <x:f>IF(A23="","",IF(P23&lt;&gt;"VALID","REPAIR RECORD",IF(AA23="REFUSE - OUTSIDE DECISION","SCOPE OVERRIDE",IF(AA23="VERIFY BEFORE CLASSIFYING","EVIDENCE / UNCERTAINTY OVERRIDE",IF(AB23="DEFER","LEARNING-RISK OVERRIDE",IF(AB23&lt;&gt;"VALID","PREPARATION OVERRIDE","NONE"))))))</x:f>
      </x:c>
      <x:c r="S23" s="18" t="str">
        <x:f>IF(A23="","",IF(P23&lt;&gt;"VALID",IF(OR(P23="BLOCKED - DECISION REOPEN REQUIRED",P23="BLOCKED - DECISION CONTRACT REPAIR REQUIRED",P23="VERSION UPDATE REQUIRED"),P23,"REPAIR OPPORTUNITY RECORD"),IF(AA23&lt;&gt;"VALID",AA23,IF(AB23&lt;&gt;"VALID",AB23,AC23))))</x:f>
      </x:c>
      <x:c r="T23" s="18" t="str">
        <x:f>IF(A23="","",R23&amp;" | "&amp;Q23)</x:f>
      </x:c>
      <x:c r="U23" s="18"/>
      <x:c r="V23" s="19"/>
      <x:c r="W23" s="18" t="str">
        <x:f>IF(A23="","",C23&amp;"|"&amp;V23&amp;"|"&amp;S23&amp;"|"&amp;O23&amp;"|"&amp;P23)</x:f>
      </x:c>
      <x:c r="X23" s="26" t="str">
        <x:f>IF(A23="","",IF(AND(OR(EXACT(E23,"IN SCOPE"),EXACT(E23,"OUTSIDE DECISION"),EXACT(E23,"UNKNOWN / VERIFY")),OR(EXACT(F23,"HIGH"),EXACT(F23,"LOW"),EXACT(F23,"UNKNOWN / VERIFY")),OR(EXACT(G23,"HIGH"),EXACT(G23,"LOW"),EXACT(G23,"UNKNOWN / VERIFY")),OR(EXACT(H23,"SUFFICIENT"),EXACT(H23,"LIMITED"),EXACT(H23,"CONTRADICTORY"),EXACT(H23,"UNKNOWN / VERIFY")),OR(EXACT(I23,"STRONG"),EXACT(I23,"MODERATE"),EXACT(I23,"WEAK"),EXACT(I23,"UNKNOWN / VERIFY")),OR(EXACT(J23,"FAST"),EXACT(J23,"SLOW"),EXACT(J23,"UNMEASURABLE"),EXACT(J23,"UNKNOWN / VERIFY")),OR(EXACT(K23,"HIGH"),EXACT(K23,"MEDIUM"),EXACT(K23,"LOW"),EXACT(K23,"UNKNOWN / VERIFY"))),"VALID","INVALID - CONTROLLED TOKEN"))</x:f>
      </x:c>
      <x:c r="Y23" s="26" t="str">
        <x:f>IF(A23="","",IF(COUNTIF($A$4:$A$100,A23)&lt;&gt;1,"INVALID - DUPLICATE ID",IF(NOT(EXACT(B23,DECISION_CONTRACT!$B$4)),"INVALID - DECISION ID",IF(OR(C23="",D23="",L23="",M23="",V23=""),"INVALID - REQUIRED","VALID"))))</x:f>
      </x:c>
      <x:c r="Z23" s="26" t="str">
        <x:f>IF(A23="","",IF(DECISION_CONTRACT!$B$13="REOPEN REQUIRED - DOWNSTREAM BLOCKED","BLOCKED - DECISION REOPEN REQUIRED",IF(DECISION_CONTRACT!$B$13&lt;&gt;"READY FOR DOWNSTREAM","BLOCKED - DECISION CONTRACT REPAIR REQUIRED",IF(O23&lt;&gt;"VALID",O23,"VALID"))))</x:f>
      </x:c>
      <x:c r="AA23" s="26" t="str">
        <x:f>IF(A23="","",IF(EXACT(E23,"OUTSIDE DECISION"),"REFUSE - OUTSIDE DECISION",IF(OR(EXACT(E23,"UNKNOWN / VERIFY"),EXACT(F23,"UNKNOWN / VERIFY"),EXACT(G23,"UNKNOWN / VERIFY"),EXACT(H23,"UNKNOWN / VERIFY"),EXACT(I23,"UNKNOWN / VERIFY"),EXACT(J23,"UNKNOWN / VERIFY"),EXACT(K23,"UNKNOWN / VERIFY"),EXACT(H23,"CONTRADICTORY"),EXACT(J23,"UNMEASURABLE")),"VERIFY BEFORE CLASSIFYING","VALID")))</x:f>
      </x:c>
      <x:c r="AB23" s="26" t="str">
        <x:f>IF(A23="","",IF(AND(EXACT(J23,"SLOW"),EXACT(K23,"LOW")),"DEFER",IF(OR(EXACT(H23,"LIMITED"),EXACT(I23,"WEAK")),IF(EXACT(F23,"HIGH"),"PREPARE",IF(EXACT(G23,"HIGH"),"DEFER","IGNORE")),"VALID")))</x:f>
      </x:c>
      <x:c r="AC23" s="26" t="str">
        <x:f>IF(A23="","",IF(AND(EXACT(F23,"HIGH"),EXACT(G23,"HIGH")),"FUND",IF(EXACT(F23,"HIGH"),"PREPARE",IF(EXACT(G23,"HIGH"),"DEFER","IGNORE"))))</x:f>
      </x:c>
    </x:row>
    <x:row r="24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18"/>
      <x:c r="O24" s="18" t="str">
        <x:f>IF(A24="","",IF(N24="","INVALID - SNAPSHOT",IF(N24=A24&amp;"|"&amp;B24&amp;"|"&amp;C24&amp;"|"&amp;D24&amp;"|"&amp;E24&amp;"|"&amp;F24&amp;"|"&amp;G24&amp;"|"&amp;H24&amp;"|"&amp;I24&amp;"|"&amp;J24&amp;"|"&amp;K24&amp;"|"&amp;L24&amp;"|"&amp;M24&amp;"|"&amp;V24,"VALID","VERSION UPDATE REQUIRED")))</x:f>
      </x:c>
      <x:c r="P24" s="18" t="str">
        <x:f>IF(A24="","",IF(Z24&lt;&gt;"VALID",Z24,IF(X24&lt;&gt;"VALID",X24,IF(Y24&lt;&gt;"VALID",Y24,"VALID"))))</x:f>
      </x:c>
      <x:c r="Q24" s="18" t="str">
        <x:f>IF(A24="","",IF(OR(EXACT(F24,"UNKNOWN / VERIFY"),EXACT(G24,"UNKNOWN / VERIFY")),"UNCLASSIFIED",IF(AND(EXACT(F24,"HIGH"),EXACT(G24,"HIGH")),"HIGH OPPORTUNITY / HIGH READINESS",IF(AND(EXACT(F24,"HIGH"),EXACT(G24,"LOW")),"HIGH OPPORTUNITY / LOW READINESS",IF(AND(EXACT(F24,"LOW"),EXACT(G24,"HIGH")),"LOW OPPORTUNITY / HIGH READINESS","LOW OPPORTUNITY / LOW READINESS")))))</x:f>
      </x:c>
      <x:c r="R24" s="18" t="str">
        <x:f>IF(A24="","",IF(P24&lt;&gt;"VALID","REPAIR RECORD",IF(AA24="REFUSE - OUTSIDE DECISION","SCOPE OVERRIDE",IF(AA24="VERIFY BEFORE CLASSIFYING","EVIDENCE / UNCERTAINTY OVERRIDE",IF(AB24="DEFER","LEARNING-RISK OVERRIDE",IF(AB24&lt;&gt;"VALID","PREPARATION OVERRIDE","NONE"))))))</x:f>
      </x:c>
      <x:c r="S24" s="18" t="str">
        <x:f>IF(A24="","",IF(P24&lt;&gt;"VALID",IF(OR(P24="BLOCKED - DECISION REOPEN REQUIRED",P24="BLOCKED - DECISION CONTRACT REPAIR REQUIRED",P24="VERSION UPDATE REQUIRED"),P24,"REPAIR OPPORTUNITY RECORD"),IF(AA24&lt;&gt;"VALID",AA24,IF(AB24&lt;&gt;"VALID",AB24,AC24))))</x:f>
      </x:c>
      <x:c r="T24" s="18" t="str">
        <x:f>IF(A24="","",R24&amp;" | "&amp;Q24)</x:f>
      </x:c>
      <x:c r="U24" s="18"/>
      <x:c r="V24" s="19"/>
      <x:c r="W24" s="18" t="str">
        <x:f>IF(A24="","",C24&amp;"|"&amp;V24&amp;"|"&amp;S24&amp;"|"&amp;O24&amp;"|"&amp;P24)</x:f>
      </x:c>
      <x:c r="X24" s="26" t="str">
        <x:f>IF(A24="","",IF(AND(OR(EXACT(E24,"IN SCOPE"),EXACT(E24,"OUTSIDE DECISION"),EXACT(E24,"UNKNOWN / VERIFY")),OR(EXACT(F24,"HIGH"),EXACT(F24,"LOW"),EXACT(F24,"UNKNOWN / VERIFY")),OR(EXACT(G24,"HIGH"),EXACT(G24,"LOW"),EXACT(G24,"UNKNOWN / VERIFY")),OR(EXACT(H24,"SUFFICIENT"),EXACT(H24,"LIMITED"),EXACT(H24,"CONTRADICTORY"),EXACT(H24,"UNKNOWN / VERIFY")),OR(EXACT(I24,"STRONG"),EXACT(I24,"MODERATE"),EXACT(I24,"WEAK"),EXACT(I24,"UNKNOWN / VERIFY")),OR(EXACT(J24,"FAST"),EXACT(J24,"SLOW"),EXACT(J24,"UNMEASURABLE"),EXACT(J24,"UNKNOWN / VERIFY")),OR(EXACT(K24,"HIGH"),EXACT(K24,"MEDIUM"),EXACT(K24,"LOW"),EXACT(K24,"UNKNOWN / VERIFY"))),"VALID","INVALID - CONTROLLED TOKEN"))</x:f>
      </x:c>
      <x:c r="Y24" s="26" t="str">
        <x:f>IF(A24="","",IF(COUNTIF($A$4:$A$100,A24)&lt;&gt;1,"INVALID - DUPLICATE ID",IF(NOT(EXACT(B24,DECISION_CONTRACT!$B$4)),"INVALID - DECISION ID",IF(OR(C24="",D24="",L24="",M24="",V24=""),"INVALID - REQUIRED","VALID"))))</x:f>
      </x:c>
      <x:c r="Z24" s="26" t="str">
        <x:f>IF(A24="","",IF(DECISION_CONTRACT!$B$13="REOPEN REQUIRED - DOWNSTREAM BLOCKED","BLOCKED - DECISION REOPEN REQUIRED",IF(DECISION_CONTRACT!$B$13&lt;&gt;"READY FOR DOWNSTREAM","BLOCKED - DECISION CONTRACT REPAIR REQUIRED",IF(O24&lt;&gt;"VALID",O24,"VALID"))))</x:f>
      </x:c>
      <x:c r="AA24" s="26" t="str">
        <x:f>IF(A24="","",IF(EXACT(E24,"OUTSIDE DECISION"),"REFUSE - OUTSIDE DECISION",IF(OR(EXACT(E24,"UNKNOWN / VERIFY"),EXACT(F24,"UNKNOWN / VERIFY"),EXACT(G24,"UNKNOWN / VERIFY"),EXACT(H24,"UNKNOWN / VERIFY"),EXACT(I24,"UNKNOWN / VERIFY"),EXACT(J24,"UNKNOWN / VERIFY"),EXACT(K24,"UNKNOWN / VERIFY"),EXACT(H24,"CONTRADICTORY"),EXACT(J24,"UNMEASURABLE")),"VERIFY BEFORE CLASSIFYING","VALID")))</x:f>
      </x:c>
      <x:c r="AB24" s="26" t="str">
        <x:f>IF(A24="","",IF(AND(EXACT(J24,"SLOW"),EXACT(K24,"LOW")),"DEFER",IF(OR(EXACT(H24,"LIMITED"),EXACT(I24,"WEAK")),IF(EXACT(F24,"HIGH"),"PREPARE",IF(EXACT(G24,"HIGH"),"DEFER","IGNORE")),"VALID")))</x:f>
      </x:c>
      <x:c r="AC24" s="26" t="str">
        <x:f>IF(A24="","",IF(AND(EXACT(F24,"HIGH"),EXACT(G24,"HIGH")),"FUND",IF(EXACT(F24,"HIGH"),"PREPARE",IF(EXACT(G24,"HIGH"),"DEFER","IGNORE"))))</x:f>
      </x:c>
    </x:row>
    <x:row r="25">
      <x:c r="A25" s="6"/>
      <x:c r="B25" s="6"/>
      <x:c r="C25" s="6"/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18"/>
      <x:c r="O25" s="18" t="str">
        <x:f>IF(A25="","",IF(N25="","INVALID - SNAPSHOT",IF(N25=A25&amp;"|"&amp;B25&amp;"|"&amp;C25&amp;"|"&amp;D25&amp;"|"&amp;E25&amp;"|"&amp;F25&amp;"|"&amp;G25&amp;"|"&amp;H25&amp;"|"&amp;I25&amp;"|"&amp;J25&amp;"|"&amp;K25&amp;"|"&amp;L25&amp;"|"&amp;M25&amp;"|"&amp;V25,"VALID","VERSION UPDATE REQUIRED")))</x:f>
      </x:c>
      <x:c r="P25" s="18" t="str">
        <x:f>IF(A25="","",IF(Z25&lt;&gt;"VALID",Z25,IF(X25&lt;&gt;"VALID",X25,IF(Y25&lt;&gt;"VALID",Y25,"VALID"))))</x:f>
      </x:c>
      <x:c r="Q25" s="18" t="str">
        <x:f>IF(A25="","",IF(OR(EXACT(F25,"UNKNOWN / VERIFY"),EXACT(G25,"UNKNOWN / VERIFY")),"UNCLASSIFIED",IF(AND(EXACT(F25,"HIGH"),EXACT(G25,"HIGH")),"HIGH OPPORTUNITY / HIGH READINESS",IF(AND(EXACT(F25,"HIGH"),EXACT(G25,"LOW")),"HIGH OPPORTUNITY / LOW READINESS",IF(AND(EXACT(F25,"LOW"),EXACT(G25,"HIGH")),"LOW OPPORTUNITY / HIGH READINESS","LOW OPPORTUNITY / LOW READINESS")))))</x:f>
      </x:c>
      <x:c r="R25" s="18" t="str">
        <x:f>IF(A25="","",IF(P25&lt;&gt;"VALID","REPAIR RECORD",IF(AA25="REFUSE - OUTSIDE DECISION","SCOPE OVERRIDE",IF(AA25="VERIFY BEFORE CLASSIFYING","EVIDENCE / UNCERTAINTY OVERRIDE",IF(AB25="DEFER","LEARNING-RISK OVERRIDE",IF(AB25&lt;&gt;"VALID","PREPARATION OVERRIDE","NONE"))))))</x:f>
      </x:c>
      <x:c r="S25" s="18" t="str">
        <x:f>IF(A25="","",IF(P25&lt;&gt;"VALID",IF(OR(P25="BLOCKED - DECISION REOPEN REQUIRED",P25="BLOCKED - DECISION CONTRACT REPAIR REQUIRED",P25="VERSION UPDATE REQUIRED"),P25,"REPAIR OPPORTUNITY RECORD"),IF(AA25&lt;&gt;"VALID",AA25,IF(AB25&lt;&gt;"VALID",AB25,AC25))))</x:f>
      </x:c>
      <x:c r="T25" s="18" t="str">
        <x:f>IF(A25="","",R25&amp;" | "&amp;Q25)</x:f>
      </x:c>
      <x:c r="U25" s="18"/>
      <x:c r="V25" s="19"/>
      <x:c r="W25" s="18" t="str">
        <x:f>IF(A25="","",C25&amp;"|"&amp;V25&amp;"|"&amp;S25&amp;"|"&amp;O25&amp;"|"&amp;P25)</x:f>
      </x:c>
      <x:c r="X25" s="26" t="str">
        <x:f>IF(A25="","",IF(AND(OR(EXACT(E25,"IN SCOPE"),EXACT(E25,"OUTSIDE DECISION"),EXACT(E25,"UNKNOWN / VERIFY")),OR(EXACT(F25,"HIGH"),EXACT(F25,"LOW"),EXACT(F25,"UNKNOWN / VERIFY")),OR(EXACT(G25,"HIGH"),EXACT(G25,"LOW"),EXACT(G25,"UNKNOWN / VERIFY")),OR(EXACT(H25,"SUFFICIENT"),EXACT(H25,"LIMITED"),EXACT(H25,"CONTRADICTORY"),EXACT(H25,"UNKNOWN / VERIFY")),OR(EXACT(I25,"STRONG"),EXACT(I25,"MODERATE"),EXACT(I25,"WEAK"),EXACT(I25,"UNKNOWN / VERIFY")),OR(EXACT(J25,"FAST"),EXACT(J25,"SLOW"),EXACT(J25,"UNMEASURABLE"),EXACT(J25,"UNKNOWN / VERIFY")),OR(EXACT(K25,"HIGH"),EXACT(K25,"MEDIUM"),EXACT(K25,"LOW"),EXACT(K25,"UNKNOWN / VERIFY"))),"VALID","INVALID - CONTROLLED TOKEN"))</x:f>
      </x:c>
      <x:c r="Y25" s="26" t="str">
        <x:f>IF(A25="","",IF(COUNTIF($A$4:$A$100,A25)&lt;&gt;1,"INVALID - DUPLICATE ID",IF(NOT(EXACT(B25,DECISION_CONTRACT!$B$4)),"INVALID - DECISION ID",IF(OR(C25="",D25="",L25="",M25="",V25=""),"INVALID - REQUIRED","VALID"))))</x:f>
      </x:c>
      <x:c r="Z25" s="26" t="str">
        <x:f>IF(A25="","",IF(DECISION_CONTRACT!$B$13="REOPEN REQUIRED - DOWNSTREAM BLOCKED","BLOCKED - DECISION REOPEN REQUIRED",IF(DECISION_CONTRACT!$B$13&lt;&gt;"READY FOR DOWNSTREAM","BLOCKED - DECISION CONTRACT REPAIR REQUIRED",IF(O25&lt;&gt;"VALID",O25,"VALID"))))</x:f>
      </x:c>
      <x:c r="AA25" s="26" t="str">
        <x:f>IF(A25="","",IF(EXACT(E25,"OUTSIDE DECISION"),"REFUSE - OUTSIDE DECISION",IF(OR(EXACT(E25,"UNKNOWN / VERIFY"),EXACT(F25,"UNKNOWN / VERIFY"),EXACT(G25,"UNKNOWN / VERIFY"),EXACT(H25,"UNKNOWN / VERIFY"),EXACT(I25,"UNKNOWN / VERIFY"),EXACT(J25,"UNKNOWN / VERIFY"),EXACT(K25,"UNKNOWN / VERIFY"),EXACT(H25,"CONTRADICTORY"),EXACT(J25,"UNMEASURABLE")),"VERIFY BEFORE CLASSIFYING","VALID")))</x:f>
      </x:c>
      <x:c r="AB25" s="26" t="str">
        <x:f>IF(A25="","",IF(AND(EXACT(J25,"SLOW"),EXACT(K25,"LOW")),"DEFER",IF(OR(EXACT(H25,"LIMITED"),EXACT(I25,"WEAK")),IF(EXACT(F25,"HIGH"),"PREPARE",IF(EXACT(G25,"HIGH"),"DEFER","IGNORE")),"VALID")))</x:f>
      </x:c>
      <x:c r="AC25" s="26" t="str">
        <x:f>IF(A25="","",IF(AND(EXACT(F25,"HIGH"),EXACT(G25,"HIGH")),"FUND",IF(EXACT(F25,"HIGH"),"PREPARE",IF(EXACT(G25,"HIGH"),"DEFER","IGNORE"))))</x:f>
      </x:c>
    </x:row>
    <x:row r="26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18"/>
      <x:c r="O26" s="18" t="str">
        <x:f>IF(A26="","",IF(N26="","INVALID - SNAPSHOT",IF(N26=A26&amp;"|"&amp;B26&amp;"|"&amp;C26&amp;"|"&amp;D26&amp;"|"&amp;E26&amp;"|"&amp;F26&amp;"|"&amp;G26&amp;"|"&amp;H26&amp;"|"&amp;I26&amp;"|"&amp;J26&amp;"|"&amp;K26&amp;"|"&amp;L26&amp;"|"&amp;M26&amp;"|"&amp;V26,"VALID","VERSION UPDATE REQUIRED")))</x:f>
      </x:c>
      <x:c r="P26" s="18" t="str">
        <x:f>IF(A26="","",IF(Z26&lt;&gt;"VALID",Z26,IF(X26&lt;&gt;"VALID",X26,IF(Y26&lt;&gt;"VALID",Y26,"VALID"))))</x:f>
      </x:c>
      <x:c r="Q26" s="18" t="str">
        <x:f>IF(A26="","",IF(OR(EXACT(F26,"UNKNOWN / VERIFY"),EXACT(G26,"UNKNOWN / VERIFY")),"UNCLASSIFIED",IF(AND(EXACT(F26,"HIGH"),EXACT(G26,"HIGH")),"HIGH OPPORTUNITY / HIGH READINESS",IF(AND(EXACT(F26,"HIGH"),EXACT(G26,"LOW")),"HIGH OPPORTUNITY / LOW READINESS",IF(AND(EXACT(F26,"LOW"),EXACT(G26,"HIGH")),"LOW OPPORTUNITY / HIGH READINESS","LOW OPPORTUNITY / LOW READINESS")))))</x:f>
      </x:c>
      <x:c r="R26" s="18" t="str">
        <x:f>IF(A26="","",IF(P26&lt;&gt;"VALID","REPAIR RECORD",IF(AA26="REFUSE - OUTSIDE DECISION","SCOPE OVERRIDE",IF(AA26="VERIFY BEFORE CLASSIFYING","EVIDENCE / UNCERTAINTY OVERRIDE",IF(AB26="DEFER","LEARNING-RISK OVERRIDE",IF(AB26&lt;&gt;"VALID","PREPARATION OVERRIDE","NONE"))))))</x:f>
      </x:c>
      <x:c r="S26" s="18" t="str">
        <x:f>IF(A26="","",IF(P26&lt;&gt;"VALID",IF(OR(P26="BLOCKED - DECISION REOPEN REQUIRED",P26="BLOCKED - DECISION CONTRACT REPAIR REQUIRED",P26="VERSION UPDATE REQUIRED"),P26,"REPAIR OPPORTUNITY RECORD"),IF(AA26&lt;&gt;"VALID",AA26,IF(AB26&lt;&gt;"VALID",AB26,AC26))))</x:f>
      </x:c>
      <x:c r="T26" s="18" t="str">
        <x:f>IF(A26="","",R26&amp;" | "&amp;Q26)</x:f>
      </x:c>
      <x:c r="U26" s="18"/>
      <x:c r="V26" s="19"/>
      <x:c r="W26" s="18" t="str">
        <x:f>IF(A26="","",C26&amp;"|"&amp;V26&amp;"|"&amp;S26&amp;"|"&amp;O26&amp;"|"&amp;P26)</x:f>
      </x:c>
      <x:c r="X26" s="26" t="str">
        <x:f>IF(A26="","",IF(AND(OR(EXACT(E26,"IN SCOPE"),EXACT(E26,"OUTSIDE DECISION"),EXACT(E26,"UNKNOWN / VERIFY")),OR(EXACT(F26,"HIGH"),EXACT(F26,"LOW"),EXACT(F26,"UNKNOWN / VERIFY")),OR(EXACT(G26,"HIGH"),EXACT(G26,"LOW"),EXACT(G26,"UNKNOWN / VERIFY")),OR(EXACT(H26,"SUFFICIENT"),EXACT(H26,"LIMITED"),EXACT(H26,"CONTRADICTORY"),EXACT(H26,"UNKNOWN / VERIFY")),OR(EXACT(I26,"STRONG"),EXACT(I26,"MODERATE"),EXACT(I26,"WEAK"),EXACT(I26,"UNKNOWN / VERIFY")),OR(EXACT(J26,"FAST"),EXACT(J26,"SLOW"),EXACT(J26,"UNMEASURABLE"),EXACT(J26,"UNKNOWN / VERIFY")),OR(EXACT(K26,"HIGH"),EXACT(K26,"MEDIUM"),EXACT(K26,"LOW"),EXACT(K26,"UNKNOWN / VERIFY"))),"VALID","INVALID - CONTROLLED TOKEN"))</x:f>
      </x:c>
      <x:c r="Y26" s="26" t="str">
        <x:f>IF(A26="","",IF(COUNTIF($A$4:$A$100,A26)&lt;&gt;1,"INVALID - DUPLICATE ID",IF(NOT(EXACT(B26,DECISION_CONTRACT!$B$4)),"INVALID - DECISION ID",IF(OR(C26="",D26="",L26="",M26="",V26=""),"INVALID - REQUIRED","VALID"))))</x:f>
      </x:c>
      <x:c r="Z26" s="26" t="str">
        <x:f>IF(A26="","",IF(DECISION_CONTRACT!$B$13="REOPEN REQUIRED - DOWNSTREAM BLOCKED","BLOCKED - DECISION REOPEN REQUIRED",IF(DECISION_CONTRACT!$B$13&lt;&gt;"READY FOR DOWNSTREAM","BLOCKED - DECISION CONTRACT REPAIR REQUIRED",IF(O26&lt;&gt;"VALID",O26,"VALID"))))</x:f>
      </x:c>
      <x:c r="AA26" s="26" t="str">
        <x:f>IF(A26="","",IF(EXACT(E26,"OUTSIDE DECISION"),"REFUSE - OUTSIDE DECISION",IF(OR(EXACT(E26,"UNKNOWN / VERIFY"),EXACT(F26,"UNKNOWN / VERIFY"),EXACT(G26,"UNKNOWN / VERIFY"),EXACT(H26,"UNKNOWN / VERIFY"),EXACT(I26,"UNKNOWN / VERIFY"),EXACT(J26,"UNKNOWN / VERIFY"),EXACT(K26,"UNKNOWN / VERIFY"),EXACT(H26,"CONTRADICTORY"),EXACT(J26,"UNMEASURABLE")),"VERIFY BEFORE CLASSIFYING","VALID")))</x:f>
      </x:c>
      <x:c r="AB26" s="26" t="str">
        <x:f>IF(A26="","",IF(AND(EXACT(J26,"SLOW"),EXACT(K26,"LOW")),"DEFER",IF(OR(EXACT(H26,"LIMITED"),EXACT(I26,"WEAK")),IF(EXACT(F26,"HIGH"),"PREPARE",IF(EXACT(G26,"HIGH"),"DEFER","IGNORE")),"VALID")))</x:f>
      </x:c>
      <x:c r="AC26" s="26" t="str">
        <x:f>IF(A26="","",IF(AND(EXACT(F26,"HIGH"),EXACT(G26,"HIGH")),"FUND",IF(EXACT(F26,"HIGH"),"PREPARE",IF(EXACT(G26,"HIGH"),"DEFER","IGNORE"))))</x:f>
      </x:c>
    </x:row>
    <x:row r="27">
      <x:c r="A27" s="6"/>
      <x:c r="B27" s="6"/>
      <x:c r="C27" s="6"/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18"/>
      <x:c r="O27" s="18" t="str">
        <x:f>IF(A27="","",IF(N27="","INVALID - SNAPSHOT",IF(N27=A27&amp;"|"&amp;B27&amp;"|"&amp;C27&amp;"|"&amp;D27&amp;"|"&amp;E27&amp;"|"&amp;F27&amp;"|"&amp;G27&amp;"|"&amp;H27&amp;"|"&amp;I27&amp;"|"&amp;J27&amp;"|"&amp;K27&amp;"|"&amp;L27&amp;"|"&amp;M27&amp;"|"&amp;V27,"VALID","VERSION UPDATE REQUIRED")))</x:f>
      </x:c>
      <x:c r="P27" s="18" t="str">
        <x:f>IF(A27="","",IF(Z27&lt;&gt;"VALID",Z27,IF(X27&lt;&gt;"VALID",X27,IF(Y27&lt;&gt;"VALID",Y27,"VALID"))))</x:f>
      </x:c>
      <x:c r="Q27" s="18" t="str">
        <x:f>IF(A27="","",IF(OR(EXACT(F27,"UNKNOWN / VERIFY"),EXACT(G27,"UNKNOWN / VERIFY")),"UNCLASSIFIED",IF(AND(EXACT(F27,"HIGH"),EXACT(G27,"HIGH")),"HIGH OPPORTUNITY / HIGH READINESS",IF(AND(EXACT(F27,"HIGH"),EXACT(G27,"LOW")),"HIGH OPPORTUNITY / LOW READINESS",IF(AND(EXACT(F27,"LOW"),EXACT(G27,"HIGH")),"LOW OPPORTUNITY / HIGH READINESS","LOW OPPORTUNITY / LOW READINESS")))))</x:f>
      </x:c>
      <x:c r="R27" s="18" t="str">
        <x:f>IF(A27="","",IF(P27&lt;&gt;"VALID","REPAIR RECORD",IF(AA27="REFUSE - OUTSIDE DECISION","SCOPE OVERRIDE",IF(AA27="VERIFY BEFORE CLASSIFYING","EVIDENCE / UNCERTAINTY OVERRIDE",IF(AB27="DEFER","LEARNING-RISK OVERRIDE",IF(AB27&lt;&gt;"VALID","PREPARATION OVERRIDE","NONE"))))))</x:f>
      </x:c>
      <x:c r="S27" s="18" t="str">
        <x:f>IF(A27="","",IF(P27&lt;&gt;"VALID",IF(OR(P27="BLOCKED - DECISION REOPEN REQUIRED",P27="BLOCKED - DECISION CONTRACT REPAIR REQUIRED",P27="VERSION UPDATE REQUIRED"),P27,"REPAIR OPPORTUNITY RECORD"),IF(AA27&lt;&gt;"VALID",AA27,IF(AB27&lt;&gt;"VALID",AB27,AC27))))</x:f>
      </x:c>
      <x:c r="T27" s="18" t="str">
        <x:f>IF(A27="","",R27&amp;" | "&amp;Q27)</x:f>
      </x:c>
      <x:c r="U27" s="18"/>
      <x:c r="V27" s="19"/>
      <x:c r="W27" s="18" t="str">
        <x:f>IF(A27="","",C27&amp;"|"&amp;V27&amp;"|"&amp;S27&amp;"|"&amp;O27&amp;"|"&amp;P27)</x:f>
      </x:c>
      <x:c r="X27" s="26" t="str">
        <x:f>IF(A27="","",IF(AND(OR(EXACT(E27,"IN SCOPE"),EXACT(E27,"OUTSIDE DECISION"),EXACT(E27,"UNKNOWN / VERIFY")),OR(EXACT(F27,"HIGH"),EXACT(F27,"LOW"),EXACT(F27,"UNKNOWN / VERIFY")),OR(EXACT(G27,"HIGH"),EXACT(G27,"LOW"),EXACT(G27,"UNKNOWN / VERIFY")),OR(EXACT(H27,"SUFFICIENT"),EXACT(H27,"LIMITED"),EXACT(H27,"CONTRADICTORY"),EXACT(H27,"UNKNOWN / VERIFY")),OR(EXACT(I27,"STRONG"),EXACT(I27,"MODERATE"),EXACT(I27,"WEAK"),EXACT(I27,"UNKNOWN / VERIFY")),OR(EXACT(J27,"FAST"),EXACT(J27,"SLOW"),EXACT(J27,"UNMEASURABLE"),EXACT(J27,"UNKNOWN / VERIFY")),OR(EXACT(K27,"HIGH"),EXACT(K27,"MEDIUM"),EXACT(K27,"LOW"),EXACT(K27,"UNKNOWN / VERIFY"))),"VALID","INVALID - CONTROLLED TOKEN"))</x:f>
      </x:c>
      <x:c r="Y27" s="26" t="str">
        <x:f>IF(A27="","",IF(COUNTIF($A$4:$A$100,A27)&lt;&gt;1,"INVALID - DUPLICATE ID",IF(NOT(EXACT(B27,DECISION_CONTRACT!$B$4)),"INVALID - DECISION ID",IF(OR(C27="",D27="",L27="",M27="",V27=""),"INVALID - REQUIRED","VALID"))))</x:f>
      </x:c>
      <x:c r="Z27" s="26" t="str">
        <x:f>IF(A27="","",IF(DECISION_CONTRACT!$B$13="REOPEN REQUIRED - DOWNSTREAM BLOCKED","BLOCKED - DECISION REOPEN REQUIRED",IF(DECISION_CONTRACT!$B$13&lt;&gt;"READY FOR DOWNSTREAM","BLOCKED - DECISION CONTRACT REPAIR REQUIRED",IF(O27&lt;&gt;"VALID",O27,"VALID"))))</x:f>
      </x:c>
      <x:c r="AA27" s="26" t="str">
        <x:f>IF(A27="","",IF(EXACT(E27,"OUTSIDE DECISION"),"REFUSE - OUTSIDE DECISION",IF(OR(EXACT(E27,"UNKNOWN / VERIFY"),EXACT(F27,"UNKNOWN / VERIFY"),EXACT(G27,"UNKNOWN / VERIFY"),EXACT(H27,"UNKNOWN / VERIFY"),EXACT(I27,"UNKNOWN / VERIFY"),EXACT(J27,"UNKNOWN / VERIFY"),EXACT(K27,"UNKNOWN / VERIFY"),EXACT(H27,"CONTRADICTORY"),EXACT(J27,"UNMEASURABLE")),"VERIFY BEFORE CLASSIFYING","VALID")))</x:f>
      </x:c>
      <x:c r="AB27" s="26" t="str">
        <x:f>IF(A27="","",IF(AND(EXACT(J27,"SLOW"),EXACT(K27,"LOW")),"DEFER",IF(OR(EXACT(H27,"LIMITED"),EXACT(I27,"WEAK")),IF(EXACT(F27,"HIGH"),"PREPARE",IF(EXACT(G27,"HIGH"),"DEFER","IGNORE")),"VALID")))</x:f>
      </x:c>
      <x:c r="AC27" s="26" t="str">
        <x:f>IF(A27="","",IF(AND(EXACT(F27,"HIGH"),EXACT(G27,"HIGH")),"FUND",IF(EXACT(F27,"HIGH"),"PREPARE",IF(EXACT(G27,"HIGH"),"DEFER","IGNORE"))))</x:f>
      </x:c>
    </x:row>
    <x:row r="28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18"/>
      <x:c r="O28" s="18" t="str">
        <x:f>IF(A28="","",IF(N28="","INVALID - SNAPSHOT",IF(N28=A28&amp;"|"&amp;B28&amp;"|"&amp;C28&amp;"|"&amp;D28&amp;"|"&amp;E28&amp;"|"&amp;F28&amp;"|"&amp;G28&amp;"|"&amp;H28&amp;"|"&amp;I28&amp;"|"&amp;J28&amp;"|"&amp;K28&amp;"|"&amp;L28&amp;"|"&amp;M28&amp;"|"&amp;V28,"VALID","VERSION UPDATE REQUIRED")))</x:f>
      </x:c>
      <x:c r="P28" s="18" t="str">
        <x:f>IF(A28="","",IF(Z28&lt;&gt;"VALID",Z28,IF(X28&lt;&gt;"VALID",X28,IF(Y28&lt;&gt;"VALID",Y28,"VALID"))))</x:f>
      </x:c>
      <x:c r="Q28" s="18" t="str">
        <x:f>IF(A28="","",IF(OR(EXACT(F28,"UNKNOWN / VERIFY"),EXACT(G28,"UNKNOWN / VERIFY")),"UNCLASSIFIED",IF(AND(EXACT(F28,"HIGH"),EXACT(G28,"HIGH")),"HIGH OPPORTUNITY / HIGH READINESS",IF(AND(EXACT(F28,"HIGH"),EXACT(G28,"LOW")),"HIGH OPPORTUNITY / LOW READINESS",IF(AND(EXACT(F28,"LOW"),EXACT(G28,"HIGH")),"LOW OPPORTUNITY / HIGH READINESS","LOW OPPORTUNITY / LOW READINESS")))))</x:f>
      </x:c>
      <x:c r="R28" s="18" t="str">
        <x:f>IF(A28="","",IF(P28&lt;&gt;"VALID","REPAIR RECORD",IF(AA28="REFUSE - OUTSIDE DECISION","SCOPE OVERRIDE",IF(AA28="VERIFY BEFORE CLASSIFYING","EVIDENCE / UNCERTAINTY OVERRIDE",IF(AB28="DEFER","LEARNING-RISK OVERRIDE",IF(AB28&lt;&gt;"VALID","PREPARATION OVERRIDE","NONE"))))))</x:f>
      </x:c>
      <x:c r="S28" s="18" t="str">
        <x:f>IF(A28="","",IF(P28&lt;&gt;"VALID",IF(OR(P28="BLOCKED - DECISION REOPEN REQUIRED",P28="BLOCKED - DECISION CONTRACT REPAIR REQUIRED",P28="VERSION UPDATE REQUIRED"),P28,"REPAIR OPPORTUNITY RECORD"),IF(AA28&lt;&gt;"VALID",AA28,IF(AB28&lt;&gt;"VALID",AB28,AC28))))</x:f>
      </x:c>
      <x:c r="T28" s="18" t="str">
        <x:f>IF(A28="","",R28&amp;" | "&amp;Q28)</x:f>
      </x:c>
      <x:c r="U28" s="18"/>
      <x:c r="V28" s="19"/>
      <x:c r="W28" s="18" t="str">
        <x:f>IF(A28="","",C28&amp;"|"&amp;V28&amp;"|"&amp;S28&amp;"|"&amp;O28&amp;"|"&amp;P28)</x:f>
      </x:c>
      <x:c r="X28" s="26" t="str">
        <x:f>IF(A28="","",IF(AND(OR(EXACT(E28,"IN SCOPE"),EXACT(E28,"OUTSIDE DECISION"),EXACT(E28,"UNKNOWN / VERIFY")),OR(EXACT(F28,"HIGH"),EXACT(F28,"LOW"),EXACT(F28,"UNKNOWN / VERIFY")),OR(EXACT(G28,"HIGH"),EXACT(G28,"LOW"),EXACT(G28,"UNKNOWN / VERIFY")),OR(EXACT(H28,"SUFFICIENT"),EXACT(H28,"LIMITED"),EXACT(H28,"CONTRADICTORY"),EXACT(H28,"UNKNOWN / VERIFY")),OR(EXACT(I28,"STRONG"),EXACT(I28,"MODERATE"),EXACT(I28,"WEAK"),EXACT(I28,"UNKNOWN / VERIFY")),OR(EXACT(J28,"FAST"),EXACT(J28,"SLOW"),EXACT(J28,"UNMEASURABLE"),EXACT(J28,"UNKNOWN / VERIFY")),OR(EXACT(K28,"HIGH"),EXACT(K28,"MEDIUM"),EXACT(K28,"LOW"),EXACT(K28,"UNKNOWN / VERIFY"))),"VALID","INVALID - CONTROLLED TOKEN"))</x:f>
      </x:c>
      <x:c r="Y28" s="26" t="str">
        <x:f>IF(A28="","",IF(COUNTIF($A$4:$A$100,A28)&lt;&gt;1,"INVALID - DUPLICATE ID",IF(NOT(EXACT(B28,DECISION_CONTRACT!$B$4)),"INVALID - DECISION ID",IF(OR(C28="",D28="",L28="",M28="",V28=""),"INVALID - REQUIRED","VALID"))))</x:f>
      </x:c>
      <x:c r="Z28" s="26" t="str">
        <x:f>IF(A28="","",IF(DECISION_CONTRACT!$B$13="REOPEN REQUIRED - DOWNSTREAM BLOCKED","BLOCKED - DECISION REOPEN REQUIRED",IF(DECISION_CONTRACT!$B$13&lt;&gt;"READY FOR DOWNSTREAM","BLOCKED - DECISION CONTRACT REPAIR REQUIRED",IF(O28&lt;&gt;"VALID",O28,"VALID"))))</x:f>
      </x:c>
      <x:c r="AA28" s="26" t="str">
        <x:f>IF(A28="","",IF(EXACT(E28,"OUTSIDE DECISION"),"REFUSE - OUTSIDE DECISION",IF(OR(EXACT(E28,"UNKNOWN / VERIFY"),EXACT(F28,"UNKNOWN / VERIFY"),EXACT(G28,"UNKNOWN / VERIFY"),EXACT(H28,"UNKNOWN / VERIFY"),EXACT(I28,"UNKNOWN / VERIFY"),EXACT(J28,"UNKNOWN / VERIFY"),EXACT(K28,"UNKNOWN / VERIFY"),EXACT(H28,"CONTRADICTORY"),EXACT(J28,"UNMEASURABLE")),"VERIFY BEFORE CLASSIFYING","VALID")))</x:f>
      </x:c>
      <x:c r="AB28" s="26" t="str">
        <x:f>IF(A28="","",IF(AND(EXACT(J28,"SLOW"),EXACT(K28,"LOW")),"DEFER",IF(OR(EXACT(H28,"LIMITED"),EXACT(I28,"WEAK")),IF(EXACT(F28,"HIGH"),"PREPARE",IF(EXACT(G28,"HIGH"),"DEFER","IGNORE")),"VALID")))</x:f>
      </x:c>
      <x:c r="AC28" s="26" t="str">
        <x:f>IF(A28="","",IF(AND(EXACT(F28,"HIGH"),EXACT(G28,"HIGH")),"FUND",IF(EXACT(F28,"HIGH"),"PREPARE",IF(EXACT(G28,"HIGH"),"DEFER","IGNORE"))))</x:f>
      </x:c>
    </x:row>
    <x:row r="29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18"/>
      <x:c r="O29" s="18" t="str">
        <x:f>IF(A29="","",IF(N29="","INVALID - SNAPSHOT",IF(N29=A29&amp;"|"&amp;B29&amp;"|"&amp;C29&amp;"|"&amp;D29&amp;"|"&amp;E29&amp;"|"&amp;F29&amp;"|"&amp;G29&amp;"|"&amp;H29&amp;"|"&amp;I29&amp;"|"&amp;J29&amp;"|"&amp;K29&amp;"|"&amp;L29&amp;"|"&amp;M29&amp;"|"&amp;V29,"VALID","VERSION UPDATE REQUIRED")))</x:f>
      </x:c>
      <x:c r="P29" s="18" t="str">
        <x:f>IF(A29="","",IF(Z29&lt;&gt;"VALID",Z29,IF(X29&lt;&gt;"VALID",X29,IF(Y29&lt;&gt;"VALID",Y29,"VALID"))))</x:f>
      </x:c>
      <x:c r="Q29" s="18" t="str">
        <x:f>IF(A29="","",IF(OR(EXACT(F29,"UNKNOWN / VERIFY"),EXACT(G29,"UNKNOWN / VERIFY")),"UNCLASSIFIED",IF(AND(EXACT(F29,"HIGH"),EXACT(G29,"HIGH")),"HIGH OPPORTUNITY / HIGH READINESS",IF(AND(EXACT(F29,"HIGH"),EXACT(G29,"LOW")),"HIGH OPPORTUNITY / LOW READINESS",IF(AND(EXACT(F29,"LOW"),EXACT(G29,"HIGH")),"LOW OPPORTUNITY / HIGH READINESS","LOW OPPORTUNITY / LOW READINESS")))))</x:f>
      </x:c>
      <x:c r="R29" s="18" t="str">
        <x:f>IF(A29="","",IF(P29&lt;&gt;"VALID","REPAIR RECORD",IF(AA29="REFUSE - OUTSIDE DECISION","SCOPE OVERRIDE",IF(AA29="VERIFY BEFORE CLASSIFYING","EVIDENCE / UNCERTAINTY OVERRIDE",IF(AB29="DEFER","LEARNING-RISK OVERRIDE",IF(AB29&lt;&gt;"VALID","PREPARATION OVERRIDE","NONE"))))))</x:f>
      </x:c>
      <x:c r="S29" s="18" t="str">
        <x:f>IF(A29="","",IF(P29&lt;&gt;"VALID",IF(OR(P29="BLOCKED - DECISION REOPEN REQUIRED",P29="BLOCKED - DECISION CONTRACT REPAIR REQUIRED",P29="VERSION UPDATE REQUIRED"),P29,"REPAIR OPPORTUNITY RECORD"),IF(AA29&lt;&gt;"VALID",AA29,IF(AB29&lt;&gt;"VALID",AB29,AC29))))</x:f>
      </x:c>
      <x:c r="T29" s="18" t="str">
        <x:f>IF(A29="","",R29&amp;" | "&amp;Q29)</x:f>
      </x:c>
      <x:c r="U29" s="18"/>
      <x:c r="V29" s="19"/>
      <x:c r="W29" s="18" t="str">
        <x:f>IF(A29="","",C29&amp;"|"&amp;V29&amp;"|"&amp;S29&amp;"|"&amp;O29&amp;"|"&amp;P29)</x:f>
      </x:c>
      <x:c r="X29" s="26" t="str">
        <x:f>IF(A29="","",IF(AND(OR(EXACT(E29,"IN SCOPE"),EXACT(E29,"OUTSIDE DECISION"),EXACT(E29,"UNKNOWN / VERIFY")),OR(EXACT(F29,"HIGH"),EXACT(F29,"LOW"),EXACT(F29,"UNKNOWN / VERIFY")),OR(EXACT(G29,"HIGH"),EXACT(G29,"LOW"),EXACT(G29,"UNKNOWN / VERIFY")),OR(EXACT(H29,"SUFFICIENT"),EXACT(H29,"LIMITED"),EXACT(H29,"CONTRADICTORY"),EXACT(H29,"UNKNOWN / VERIFY")),OR(EXACT(I29,"STRONG"),EXACT(I29,"MODERATE"),EXACT(I29,"WEAK"),EXACT(I29,"UNKNOWN / VERIFY")),OR(EXACT(J29,"FAST"),EXACT(J29,"SLOW"),EXACT(J29,"UNMEASURABLE"),EXACT(J29,"UNKNOWN / VERIFY")),OR(EXACT(K29,"HIGH"),EXACT(K29,"MEDIUM"),EXACT(K29,"LOW"),EXACT(K29,"UNKNOWN / VERIFY"))),"VALID","INVALID - CONTROLLED TOKEN"))</x:f>
      </x:c>
      <x:c r="Y29" s="26" t="str">
        <x:f>IF(A29="","",IF(COUNTIF($A$4:$A$100,A29)&lt;&gt;1,"INVALID - DUPLICATE ID",IF(NOT(EXACT(B29,DECISION_CONTRACT!$B$4)),"INVALID - DECISION ID",IF(OR(C29="",D29="",L29="",M29="",V29=""),"INVALID - REQUIRED","VALID"))))</x:f>
      </x:c>
      <x:c r="Z29" s="26" t="str">
        <x:f>IF(A29="","",IF(DECISION_CONTRACT!$B$13="REOPEN REQUIRED - DOWNSTREAM BLOCKED","BLOCKED - DECISION REOPEN REQUIRED",IF(DECISION_CONTRACT!$B$13&lt;&gt;"READY FOR DOWNSTREAM","BLOCKED - DECISION CONTRACT REPAIR REQUIRED",IF(O29&lt;&gt;"VALID",O29,"VALID"))))</x:f>
      </x:c>
      <x:c r="AA29" s="26" t="str">
        <x:f>IF(A29="","",IF(EXACT(E29,"OUTSIDE DECISION"),"REFUSE - OUTSIDE DECISION",IF(OR(EXACT(E29,"UNKNOWN / VERIFY"),EXACT(F29,"UNKNOWN / VERIFY"),EXACT(G29,"UNKNOWN / VERIFY"),EXACT(H29,"UNKNOWN / VERIFY"),EXACT(I29,"UNKNOWN / VERIFY"),EXACT(J29,"UNKNOWN / VERIFY"),EXACT(K29,"UNKNOWN / VERIFY"),EXACT(H29,"CONTRADICTORY"),EXACT(J29,"UNMEASURABLE")),"VERIFY BEFORE CLASSIFYING","VALID")))</x:f>
      </x:c>
      <x:c r="AB29" s="26" t="str">
        <x:f>IF(A29="","",IF(AND(EXACT(J29,"SLOW"),EXACT(K29,"LOW")),"DEFER",IF(OR(EXACT(H29,"LIMITED"),EXACT(I29,"WEAK")),IF(EXACT(F29,"HIGH"),"PREPARE",IF(EXACT(G29,"HIGH"),"DEFER","IGNORE")),"VALID")))</x:f>
      </x:c>
      <x:c r="AC29" s="26" t="str">
        <x:f>IF(A29="","",IF(AND(EXACT(F29,"HIGH"),EXACT(G29,"HIGH")),"FUND",IF(EXACT(F29,"HIGH"),"PREPARE",IF(EXACT(G29,"HIGH"),"DEFER","IGNORE"))))</x:f>
      </x:c>
    </x:row>
    <x:row r="30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18"/>
      <x:c r="O30" s="18" t="str">
        <x:f>IF(A30="","",IF(N30="","INVALID - SNAPSHOT",IF(N30=A30&amp;"|"&amp;B30&amp;"|"&amp;C30&amp;"|"&amp;D30&amp;"|"&amp;E30&amp;"|"&amp;F30&amp;"|"&amp;G30&amp;"|"&amp;H30&amp;"|"&amp;I30&amp;"|"&amp;J30&amp;"|"&amp;K30&amp;"|"&amp;L30&amp;"|"&amp;M30&amp;"|"&amp;V30,"VALID","VERSION UPDATE REQUIRED")))</x:f>
      </x:c>
      <x:c r="P30" s="18" t="str">
        <x:f>IF(A30="","",IF(Z30&lt;&gt;"VALID",Z30,IF(X30&lt;&gt;"VALID",X30,IF(Y30&lt;&gt;"VALID",Y30,"VALID"))))</x:f>
      </x:c>
      <x:c r="Q30" s="18" t="str">
        <x:f>IF(A30="","",IF(OR(EXACT(F30,"UNKNOWN / VERIFY"),EXACT(G30,"UNKNOWN / VERIFY")),"UNCLASSIFIED",IF(AND(EXACT(F30,"HIGH"),EXACT(G30,"HIGH")),"HIGH OPPORTUNITY / HIGH READINESS",IF(AND(EXACT(F30,"HIGH"),EXACT(G30,"LOW")),"HIGH OPPORTUNITY / LOW READINESS",IF(AND(EXACT(F30,"LOW"),EXACT(G30,"HIGH")),"LOW OPPORTUNITY / HIGH READINESS","LOW OPPORTUNITY / LOW READINESS")))))</x:f>
      </x:c>
      <x:c r="R30" s="18" t="str">
        <x:f>IF(A30="","",IF(P30&lt;&gt;"VALID","REPAIR RECORD",IF(AA30="REFUSE - OUTSIDE DECISION","SCOPE OVERRIDE",IF(AA30="VERIFY BEFORE CLASSIFYING","EVIDENCE / UNCERTAINTY OVERRIDE",IF(AB30="DEFER","LEARNING-RISK OVERRIDE",IF(AB30&lt;&gt;"VALID","PREPARATION OVERRIDE","NONE"))))))</x:f>
      </x:c>
      <x:c r="S30" s="18" t="str">
        <x:f>IF(A30="","",IF(P30&lt;&gt;"VALID",IF(OR(P30="BLOCKED - DECISION REOPEN REQUIRED",P30="BLOCKED - DECISION CONTRACT REPAIR REQUIRED",P30="VERSION UPDATE REQUIRED"),P30,"REPAIR OPPORTUNITY RECORD"),IF(AA30&lt;&gt;"VALID",AA30,IF(AB30&lt;&gt;"VALID",AB30,AC30))))</x:f>
      </x:c>
      <x:c r="T30" s="18" t="str">
        <x:f>IF(A30="","",R30&amp;" | "&amp;Q30)</x:f>
      </x:c>
      <x:c r="U30" s="18"/>
      <x:c r="V30" s="19"/>
      <x:c r="W30" s="18" t="str">
        <x:f>IF(A30="","",C30&amp;"|"&amp;V30&amp;"|"&amp;S30&amp;"|"&amp;O30&amp;"|"&amp;P30)</x:f>
      </x:c>
      <x:c r="X30" s="26" t="str">
        <x:f>IF(A30="","",IF(AND(OR(EXACT(E30,"IN SCOPE"),EXACT(E30,"OUTSIDE DECISION"),EXACT(E30,"UNKNOWN / VERIFY")),OR(EXACT(F30,"HIGH"),EXACT(F30,"LOW"),EXACT(F30,"UNKNOWN / VERIFY")),OR(EXACT(G30,"HIGH"),EXACT(G30,"LOW"),EXACT(G30,"UNKNOWN / VERIFY")),OR(EXACT(H30,"SUFFICIENT"),EXACT(H30,"LIMITED"),EXACT(H30,"CONTRADICTORY"),EXACT(H30,"UNKNOWN / VERIFY")),OR(EXACT(I30,"STRONG"),EXACT(I30,"MODERATE"),EXACT(I30,"WEAK"),EXACT(I30,"UNKNOWN / VERIFY")),OR(EXACT(J30,"FAST"),EXACT(J30,"SLOW"),EXACT(J30,"UNMEASURABLE"),EXACT(J30,"UNKNOWN / VERIFY")),OR(EXACT(K30,"HIGH"),EXACT(K30,"MEDIUM"),EXACT(K30,"LOW"),EXACT(K30,"UNKNOWN / VERIFY"))),"VALID","INVALID - CONTROLLED TOKEN"))</x:f>
      </x:c>
      <x:c r="Y30" s="26" t="str">
        <x:f>IF(A30="","",IF(COUNTIF($A$4:$A$100,A30)&lt;&gt;1,"INVALID - DUPLICATE ID",IF(NOT(EXACT(B30,DECISION_CONTRACT!$B$4)),"INVALID - DECISION ID",IF(OR(C30="",D30="",L30="",M30="",V30=""),"INVALID - REQUIRED","VALID"))))</x:f>
      </x:c>
      <x:c r="Z30" s="26" t="str">
        <x:f>IF(A30="","",IF(DECISION_CONTRACT!$B$13="REOPEN REQUIRED - DOWNSTREAM BLOCKED","BLOCKED - DECISION REOPEN REQUIRED",IF(DECISION_CONTRACT!$B$13&lt;&gt;"READY FOR DOWNSTREAM","BLOCKED - DECISION CONTRACT REPAIR REQUIRED",IF(O30&lt;&gt;"VALID",O30,"VALID"))))</x:f>
      </x:c>
      <x:c r="AA30" s="26" t="str">
        <x:f>IF(A30="","",IF(EXACT(E30,"OUTSIDE DECISION"),"REFUSE - OUTSIDE DECISION",IF(OR(EXACT(E30,"UNKNOWN / VERIFY"),EXACT(F30,"UNKNOWN / VERIFY"),EXACT(G30,"UNKNOWN / VERIFY"),EXACT(H30,"UNKNOWN / VERIFY"),EXACT(I30,"UNKNOWN / VERIFY"),EXACT(J30,"UNKNOWN / VERIFY"),EXACT(K30,"UNKNOWN / VERIFY"),EXACT(H30,"CONTRADICTORY"),EXACT(J30,"UNMEASURABLE")),"VERIFY BEFORE CLASSIFYING","VALID")))</x:f>
      </x:c>
      <x:c r="AB30" s="26" t="str">
        <x:f>IF(A30="","",IF(AND(EXACT(J30,"SLOW"),EXACT(K30,"LOW")),"DEFER",IF(OR(EXACT(H30,"LIMITED"),EXACT(I30,"WEAK")),IF(EXACT(F30,"HIGH"),"PREPARE",IF(EXACT(G30,"HIGH"),"DEFER","IGNORE")),"VALID")))</x:f>
      </x:c>
      <x:c r="AC30" s="26" t="str">
        <x:f>IF(A30="","",IF(AND(EXACT(F30,"HIGH"),EXACT(G30,"HIGH")),"FUND",IF(EXACT(F30,"HIGH"),"PREPARE",IF(EXACT(G30,"HIGH"),"DEFER","IGNORE"))))</x:f>
      </x:c>
    </x:row>
    <x:row r="31">
      <x:c r="A31" s="6"/>
      <x:c r="B31" s="6"/>
      <x:c r="C31" s="6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18"/>
      <x:c r="O31" s="18" t="str">
        <x:f>IF(A31="","",IF(N31="","INVALID - SNAPSHOT",IF(N31=A31&amp;"|"&amp;B31&amp;"|"&amp;C31&amp;"|"&amp;D31&amp;"|"&amp;E31&amp;"|"&amp;F31&amp;"|"&amp;G31&amp;"|"&amp;H31&amp;"|"&amp;I31&amp;"|"&amp;J31&amp;"|"&amp;K31&amp;"|"&amp;L31&amp;"|"&amp;M31&amp;"|"&amp;V31,"VALID","VERSION UPDATE REQUIRED")))</x:f>
      </x:c>
      <x:c r="P31" s="18" t="str">
        <x:f>IF(A31="","",IF(Z31&lt;&gt;"VALID",Z31,IF(X31&lt;&gt;"VALID",X31,IF(Y31&lt;&gt;"VALID",Y31,"VALID"))))</x:f>
      </x:c>
      <x:c r="Q31" s="18" t="str">
        <x:f>IF(A31="","",IF(OR(EXACT(F31,"UNKNOWN / VERIFY"),EXACT(G31,"UNKNOWN / VERIFY")),"UNCLASSIFIED",IF(AND(EXACT(F31,"HIGH"),EXACT(G31,"HIGH")),"HIGH OPPORTUNITY / HIGH READINESS",IF(AND(EXACT(F31,"HIGH"),EXACT(G31,"LOW")),"HIGH OPPORTUNITY / LOW READINESS",IF(AND(EXACT(F31,"LOW"),EXACT(G31,"HIGH")),"LOW OPPORTUNITY / HIGH READINESS","LOW OPPORTUNITY / LOW READINESS")))))</x:f>
      </x:c>
      <x:c r="R31" s="18" t="str">
        <x:f>IF(A31="","",IF(P31&lt;&gt;"VALID","REPAIR RECORD",IF(AA31="REFUSE - OUTSIDE DECISION","SCOPE OVERRIDE",IF(AA31="VERIFY BEFORE CLASSIFYING","EVIDENCE / UNCERTAINTY OVERRIDE",IF(AB31="DEFER","LEARNING-RISK OVERRIDE",IF(AB31&lt;&gt;"VALID","PREPARATION OVERRIDE","NONE"))))))</x:f>
      </x:c>
      <x:c r="S31" s="18" t="str">
        <x:f>IF(A31="","",IF(P31&lt;&gt;"VALID",IF(OR(P31="BLOCKED - DECISION REOPEN REQUIRED",P31="BLOCKED - DECISION CONTRACT REPAIR REQUIRED",P31="VERSION UPDATE REQUIRED"),P31,"REPAIR OPPORTUNITY RECORD"),IF(AA31&lt;&gt;"VALID",AA31,IF(AB31&lt;&gt;"VALID",AB31,AC31))))</x:f>
      </x:c>
      <x:c r="T31" s="18" t="str">
        <x:f>IF(A31="","",R31&amp;" | "&amp;Q31)</x:f>
      </x:c>
      <x:c r="U31" s="18"/>
      <x:c r="V31" s="19"/>
      <x:c r="W31" s="18" t="str">
        <x:f>IF(A31="","",C31&amp;"|"&amp;V31&amp;"|"&amp;S31&amp;"|"&amp;O31&amp;"|"&amp;P31)</x:f>
      </x:c>
      <x:c r="X31" s="26" t="str">
        <x:f>IF(A31="","",IF(AND(OR(EXACT(E31,"IN SCOPE"),EXACT(E31,"OUTSIDE DECISION"),EXACT(E31,"UNKNOWN / VERIFY")),OR(EXACT(F31,"HIGH"),EXACT(F31,"LOW"),EXACT(F31,"UNKNOWN / VERIFY")),OR(EXACT(G31,"HIGH"),EXACT(G31,"LOW"),EXACT(G31,"UNKNOWN / VERIFY")),OR(EXACT(H31,"SUFFICIENT"),EXACT(H31,"LIMITED"),EXACT(H31,"CONTRADICTORY"),EXACT(H31,"UNKNOWN / VERIFY")),OR(EXACT(I31,"STRONG"),EXACT(I31,"MODERATE"),EXACT(I31,"WEAK"),EXACT(I31,"UNKNOWN / VERIFY")),OR(EXACT(J31,"FAST"),EXACT(J31,"SLOW"),EXACT(J31,"UNMEASURABLE"),EXACT(J31,"UNKNOWN / VERIFY")),OR(EXACT(K31,"HIGH"),EXACT(K31,"MEDIUM"),EXACT(K31,"LOW"),EXACT(K31,"UNKNOWN / VERIFY"))),"VALID","INVALID - CONTROLLED TOKEN"))</x:f>
      </x:c>
      <x:c r="Y31" s="26" t="str">
        <x:f>IF(A31="","",IF(COUNTIF($A$4:$A$100,A31)&lt;&gt;1,"INVALID - DUPLICATE ID",IF(NOT(EXACT(B31,DECISION_CONTRACT!$B$4)),"INVALID - DECISION ID",IF(OR(C31="",D31="",L31="",M31="",V31=""),"INVALID - REQUIRED","VALID"))))</x:f>
      </x:c>
      <x:c r="Z31" s="26" t="str">
        <x:f>IF(A31="","",IF(DECISION_CONTRACT!$B$13="REOPEN REQUIRED - DOWNSTREAM BLOCKED","BLOCKED - DECISION REOPEN REQUIRED",IF(DECISION_CONTRACT!$B$13&lt;&gt;"READY FOR DOWNSTREAM","BLOCKED - DECISION CONTRACT REPAIR REQUIRED",IF(O31&lt;&gt;"VALID",O31,"VALID"))))</x:f>
      </x:c>
      <x:c r="AA31" s="26" t="str">
        <x:f>IF(A31="","",IF(EXACT(E31,"OUTSIDE DECISION"),"REFUSE - OUTSIDE DECISION",IF(OR(EXACT(E31,"UNKNOWN / VERIFY"),EXACT(F31,"UNKNOWN / VERIFY"),EXACT(G31,"UNKNOWN / VERIFY"),EXACT(H31,"UNKNOWN / VERIFY"),EXACT(I31,"UNKNOWN / VERIFY"),EXACT(J31,"UNKNOWN / VERIFY"),EXACT(K31,"UNKNOWN / VERIFY"),EXACT(H31,"CONTRADICTORY"),EXACT(J31,"UNMEASURABLE")),"VERIFY BEFORE CLASSIFYING","VALID")))</x:f>
      </x:c>
      <x:c r="AB31" s="26" t="str">
        <x:f>IF(A31="","",IF(AND(EXACT(J31,"SLOW"),EXACT(K31,"LOW")),"DEFER",IF(OR(EXACT(H31,"LIMITED"),EXACT(I31,"WEAK")),IF(EXACT(F31,"HIGH"),"PREPARE",IF(EXACT(G31,"HIGH"),"DEFER","IGNORE")),"VALID")))</x:f>
      </x:c>
      <x:c r="AC31" s="26" t="str">
        <x:f>IF(A31="","",IF(AND(EXACT(F31,"HIGH"),EXACT(G31,"HIGH")),"FUND",IF(EXACT(F31,"HIGH"),"PREPARE",IF(EXACT(G31,"HIGH"),"DEFER","IGNORE"))))</x:f>
      </x:c>
    </x:row>
    <x:row r="32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18"/>
      <x:c r="O32" s="18" t="str">
        <x:f>IF(A32="","",IF(N32="","INVALID - SNAPSHOT",IF(N32=A32&amp;"|"&amp;B32&amp;"|"&amp;C32&amp;"|"&amp;D32&amp;"|"&amp;E32&amp;"|"&amp;F32&amp;"|"&amp;G32&amp;"|"&amp;H32&amp;"|"&amp;I32&amp;"|"&amp;J32&amp;"|"&amp;K32&amp;"|"&amp;L32&amp;"|"&amp;M32&amp;"|"&amp;V32,"VALID","VERSION UPDATE REQUIRED")))</x:f>
      </x:c>
      <x:c r="P32" s="18" t="str">
        <x:f>IF(A32="","",IF(Z32&lt;&gt;"VALID",Z32,IF(X32&lt;&gt;"VALID",X32,IF(Y32&lt;&gt;"VALID",Y32,"VALID"))))</x:f>
      </x:c>
      <x:c r="Q32" s="18" t="str">
        <x:f>IF(A32="","",IF(OR(EXACT(F32,"UNKNOWN / VERIFY"),EXACT(G32,"UNKNOWN / VERIFY")),"UNCLASSIFIED",IF(AND(EXACT(F32,"HIGH"),EXACT(G32,"HIGH")),"HIGH OPPORTUNITY / HIGH READINESS",IF(AND(EXACT(F32,"HIGH"),EXACT(G32,"LOW")),"HIGH OPPORTUNITY / LOW READINESS",IF(AND(EXACT(F32,"LOW"),EXACT(G32,"HIGH")),"LOW OPPORTUNITY / HIGH READINESS","LOW OPPORTUNITY / LOW READINESS")))))</x:f>
      </x:c>
      <x:c r="R32" s="18" t="str">
        <x:f>IF(A32="","",IF(P32&lt;&gt;"VALID","REPAIR RECORD",IF(AA32="REFUSE - OUTSIDE DECISION","SCOPE OVERRIDE",IF(AA32="VERIFY BEFORE CLASSIFYING","EVIDENCE / UNCERTAINTY OVERRIDE",IF(AB32="DEFER","LEARNING-RISK OVERRIDE",IF(AB32&lt;&gt;"VALID","PREPARATION OVERRIDE","NONE"))))))</x:f>
      </x:c>
      <x:c r="S32" s="18" t="str">
        <x:f>IF(A32="","",IF(P32&lt;&gt;"VALID",IF(OR(P32="BLOCKED - DECISION REOPEN REQUIRED",P32="BLOCKED - DECISION CONTRACT REPAIR REQUIRED",P32="VERSION UPDATE REQUIRED"),P32,"REPAIR OPPORTUNITY RECORD"),IF(AA32&lt;&gt;"VALID",AA32,IF(AB32&lt;&gt;"VALID",AB32,AC32))))</x:f>
      </x:c>
      <x:c r="T32" s="18" t="str">
        <x:f>IF(A32="","",R32&amp;" | "&amp;Q32)</x:f>
      </x:c>
      <x:c r="U32" s="18"/>
      <x:c r="V32" s="19"/>
      <x:c r="W32" s="18" t="str">
        <x:f>IF(A32="","",C32&amp;"|"&amp;V32&amp;"|"&amp;S32&amp;"|"&amp;O32&amp;"|"&amp;P32)</x:f>
      </x:c>
      <x:c r="X32" s="26" t="str">
        <x:f>IF(A32="","",IF(AND(OR(EXACT(E32,"IN SCOPE"),EXACT(E32,"OUTSIDE DECISION"),EXACT(E32,"UNKNOWN / VERIFY")),OR(EXACT(F32,"HIGH"),EXACT(F32,"LOW"),EXACT(F32,"UNKNOWN / VERIFY")),OR(EXACT(G32,"HIGH"),EXACT(G32,"LOW"),EXACT(G32,"UNKNOWN / VERIFY")),OR(EXACT(H32,"SUFFICIENT"),EXACT(H32,"LIMITED"),EXACT(H32,"CONTRADICTORY"),EXACT(H32,"UNKNOWN / VERIFY")),OR(EXACT(I32,"STRONG"),EXACT(I32,"MODERATE"),EXACT(I32,"WEAK"),EXACT(I32,"UNKNOWN / VERIFY")),OR(EXACT(J32,"FAST"),EXACT(J32,"SLOW"),EXACT(J32,"UNMEASURABLE"),EXACT(J32,"UNKNOWN / VERIFY")),OR(EXACT(K32,"HIGH"),EXACT(K32,"MEDIUM"),EXACT(K32,"LOW"),EXACT(K32,"UNKNOWN / VERIFY"))),"VALID","INVALID - CONTROLLED TOKEN"))</x:f>
      </x:c>
      <x:c r="Y32" s="26" t="str">
        <x:f>IF(A32="","",IF(COUNTIF($A$4:$A$100,A32)&lt;&gt;1,"INVALID - DUPLICATE ID",IF(NOT(EXACT(B32,DECISION_CONTRACT!$B$4)),"INVALID - DECISION ID",IF(OR(C32="",D32="",L32="",M32="",V32=""),"INVALID - REQUIRED","VALID"))))</x:f>
      </x:c>
      <x:c r="Z32" s="26" t="str">
        <x:f>IF(A32="","",IF(DECISION_CONTRACT!$B$13="REOPEN REQUIRED - DOWNSTREAM BLOCKED","BLOCKED - DECISION REOPEN REQUIRED",IF(DECISION_CONTRACT!$B$13&lt;&gt;"READY FOR DOWNSTREAM","BLOCKED - DECISION CONTRACT REPAIR REQUIRED",IF(O32&lt;&gt;"VALID",O32,"VALID"))))</x:f>
      </x:c>
      <x:c r="AA32" s="26" t="str">
        <x:f>IF(A32="","",IF(EXACT(E32,"OUTSIDE DECISION"),"REFUSE - OUTSIDE DECISION",IF(OR(EXACT(E32,"UNKNOWN / VERIFY"),EXACT(F32,"UNKNOWN / VERIFY"),EXACT(G32,"UNKNOWN / VERIFY"),EXACT(H32,"UNKNOWN / VERIFY"),EXACT(I32,"UNKNOWN / VERIFY"),EXACT(J32,"UNKNOWN / VERIFY"),EXACT(K32,"UNKNOWN / VERIFY"),EXACT(H32,"CONTRADICTORY"),EXACT(J32,"UNMEASURABLE")),"VERIFY BEFORE CLASSIFYING","VALID")))</x:f>
      </x:c>
      <x:c r="AB32" s="26" t="str">
        <x:f>IF(A32="","",IF(AND(EXACT(J32,"SLOW"),EXACT(K32,"LOW")),"DEFER",IF(OR(EXACT(H32,"LIMITED"),EXACT(I32,"WEAK")),IF(EXACT(F32,"HIGH"),"PREPARE",IF(EXACT(G32,"HIGH"),"DEFER","IGNORE")),"VALID")))</x:f>
      </x:c>
      <x:c r="AC32" s="26" t="str">
        <x:f>IF(A32="","",IF(AND(EXACT(F32,"HIGH"),EXACT(G32,"HIGH")),"FUND",IF(EXACT(F32,"HIGH"),"PREPARE",IF(EXACT(G32,"HIGH"),"DEFER","IGNORE"))))</x:f>
      </x:c>
    </x:row>
    <x:row r="33">
      <x:c r="A33" s="6"/>
      <x:c r="B33" s="6"/>
      <x:c r="C33" s="6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18"/>
      <x:c r="O33" s="18" t="str">
        <x:f>IF(A33="","",IF(N33="","INVALID - SNAPSHOT",IF(N33=A33&amp;"|"&amp;B33&amp;"|"&amp;C33&amp;"|"&amp;D33&amp;"|"&amp;E33&amp;"|"&amp;F33&amp;"|"&amp;G33&amp;"|"&amp;H33&amp;"|"&amp;I33&amp;"|"&amp;J33&amp;"|"&amp;K33&amp;"|"&amp;L33&amp;"|"&amp;M33&amp;"|"&amp;V33,"VALID","VERSION UPDATE REQUIRED")))</x:f>
      </x:c>
      <x:c r="P33" s="18" t="str">
        <x:f>IF(A33="","",IF(Z33&lt;&gt;"VALID",Z33,IF(X33&lt;&gt;"VALID",X33,IF(Y33&lt;&gt;"VALID",Y33,"VALID"))))</x:f>
      </x:c>
      <x:c r="Q33" s="18" t="str">
        <x:f>IF(A33="","",IF(OR(EXACT(F33,"UNKNOWN / VERIFY"),EXACT(G33,"UNKNOWN / VERIFY")),"UNCLASSIFIED",IF(AND(EXACT(F33,"HIGH"),EXACT(G33,"HIGH")),"HIGH OPPORTUNITY / HIGH READINESS",IF(AND(EXACT(F33,"HIGH"),EXACT(G33,"LOW")),"HIGH OPPORTUNITY / LOW READINESS",IF(AND(EXACT(F33,"LOW"),EXACT(G33,"HIGH")),"LOW OPPORTUNITY / HIGH READINESS","LOW OPPORTUNITY / LOW READINESS")))))</x:f>
      </x:c>
      <x:c r="R33" s="18" t="str">
        <x:f>IF(A33="","",IF(P33&lt;&gt;"VALID","REPAIR RECORD",IF(AA33="REFUSE - OUTSIDE DECISION","SCOPE OVERRIDE",IF(AA33="VERIFY BEFORE CLASSIFYING","EVIDENCE / UNCERTAINTY OVERRIDE",IF(AB33="DEFER","LEARNING-RISK OVERRIDE",IF(AB33&lt;&gt;"VALID","PREPARATION OVERRIDE","NONE"))))))</x:f>
      </x:c>
      <x:c r="S33" s="18" t="str">
        <x:f>IF(A33="","",IF(P33&lt;&gt;"VALID",IF(OR(P33="BLOCKED - DECISION REOPEN REQUIRED",P33="BLOCKED - DECISION CONTRACT REPAIR REQUIRED",P33="VERSION UPDATE REQUIRED"),P33,"REPAIR OPPORTUNITY RECORD"),IF(AA33&lt;&gt;"VALID",AA33,IF(AB33&lt;&gt;"VALID",AB33,AC33))))</x:f>
      </x:c>
      <x:c r="T33" s="18" t="str">
        <x:f>IF(A33="","",R33&amp;" | "&amp;Q33)</x:f>
      </x:c>
      <x:c r="U33" s="18"/>
      <x:c r="V33" s="19"/>
      <x:c r="W33" s="18" t="str">
        <x:f>IF(A33="","",C33&amp;"|"&amp;V33&amp;"|"&amp;S33&amp;"|"&amp;O33&amp;"|"&amp;P33)</x:f>
      </x:c>
      <x:c r="X33" s="26" t="str">
        <x:f>IF(A33="","",IF(AND(OR(EXACT(E33,"IN SCOPE"),EXACT(E33,"OUTSIDE DECISION"),EXACT(E33,"UNKNOWN / VERIFY")),OR(EXACT(F33,"HIGH"),EXACT(F33,"LOW"),EXACT(F33,"UNKNOWN / VERIFY")),OR(EXACT(G33,"HIGH"),EXACT(G33,"LOW"),EXACT(G33,"UNKNOWN / VERIFY")),OR(EXACT(H33,"SUFFICIENT"),EXACT(H33,"LIMITED"),EXACT(H33,"CONTRADICTORY"),EXACT(H33,"UNKNOWN / VERIFY")),OR(EXACT(I33,"STRONG"),EXACT(I33,"MODERATE"),EXACT(I33,"WEAK"),EXACT(I33,"UNKNOWN / VERIFY")),OR(EXACT(J33,"FAST"),EXACT(J33,"SLOW"),EXACT(J33,"UNMEASURABLE"),EXACT(J33,"UNKNOWN / VERIFY")),OR(EXACT(K33,"HIGH"),EXACT(K33,"MEDIUM"),EXACT(K33,"LOW"),EXACT(K33,"UNKNOWN / VERIFY"))),"VALID","INVALID - CONTROLLED TOKEN"))</x:f>
      </x:c>
      <x:c r="Y33" s="26" t="str">
        <x:f>IF(A33="","",IF(COUNTIF($A$4:$A$100,A33)&lt;&gt;1,"INVALID - DUPLICATE ID",IF(NOT(EXACT(B33,DECISION_CONTRACT!$B$4)),"INVALID - DECISION ID",IF(OR(C33="",D33="",L33="",M33="",V33=""),"INVALID - REQUIRED","VALID"))))</x:f>
      </x:c>
      <x:c r="Z33" s="26" t="str">
        <x:f>IF(A33="","",IF(DECISION_CONTRACT!$B$13="REOPEN REQUIRED - DOWNSTREAM BLOCKED","BLOCKED - DECISION REOPEN REQUIRED",IF(DECISION_CONTRACT!$B$13&lt;&gt;"READY FOR DOWNSTREAM","BLOCKED - DECISION CONTRACT REPAIR REQUIRED",IF(O33&lt;&gt;"VALID",O33,"VALID"))))</x:f>
      </x:c>
      <x:c r="AA33" s="26" t="str">
        <x:f>IF(A33="","",IF(EXACT(E33,"OUTSIDE DECISION"),"REFUSE - OUTSIDE DECISION",IF(OR(EXACT(E33,"UNKNOWN / VERIFY"),EXACT(F33,"UNKNOWN / VERIFY"),EXACT(G33,"UNKNOWN / VERIFY"),EXACT(H33,"UNKNOWN / VERIFY"),EXACT(I33,"UNKNOWN / VERIFY"),EXACT(J33,"UNKNOWN / VERIFY"),EXACT(K33,"UNKNOWN / VERIFY"),EXACT(H33,"CONTRADICTORY"),EXACT(J33,"UNMEASURABLE")),"VERIFY BEFORE CLASSIFYING","VALID")))</x:f>
      </x:c>
      <x:c r="AB33" s="26" t="str">
        <x:f>IF(A33="","",IF(AND(EXACT(J33,"SLOW"),EXACT(K33,"LOW")),"DEFER",IF(OR(EXACT(H33,"LIMITED"),EXACT(I33,"WEAK")),IF(EXACT(F33,"HIGH"),"PREPARE",IF(EXACT(G33,"HIGH"),"DEFER","IGNORE")),"VALID")))</x:f>
      </x:c>
      <x:c r="AC33" s="26" t="str">
        <x:f>IF(A33="","",IF(AND(EXACT(F33,"HIGH"),EXACT(G33,"HIGH")),"FUND",IF(EXACT(F33,"HIGH"),"PREPARE",IF(EXACT(G33,"HIGH"),"DEFER","IGNORE"))))</x:f>
      </x:c>
    </x:row>
    <x:row r="34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18"/>
      <x:c r="O34" s="18" t="str">
        <x:f>IF(A34="","",IF(N34="","INVALID - SNAPSHOT",IF(N34=A34&amp;"|"&amp;B34&amp;"|"&amp;C34&amp;"|"&amp;D34&amp;"|"&amp;E34&amp;"|"&amp;F34&amp;"|"&amp;G34&amp;"|"&amp;H34&amp;"|"&amp;I34&amp;"|"&amp;J34&amp;"|"&amp;K34&amp;"|"&amp;L34&amp;"|"&amp;M34&amp;"|"&amp;V34,"VALID","VERSION UPDATE REQUIRED")))</x:f>
      </x:c>
      <x:c r="P34" s="18" t="str">
        <x:f>IF(A34="","",IF(Z34&lt;&gt;"VALID",Z34,IF(X34&lt;&gt;"VALID",X34,IF(Y34&lt;&gt;"VALID",Y34,"VALID"))))</x:f>
      </x:c>
      <x:c r="Q34" s="18" t="str">
        <x:f>IF(A34="","",IF(OR(EXACT(F34,"UNKNOWN / VERIFY"),EXACT(G34,"UNKNOWN / VERIFY")),"UNCLASSIFIED",IF(AND(EXACT(F34,"HIGH"),EXACT(G34,"HIGH")),"HIGH OPPORTUNITY / HIGH READINESS",IF(AND(EXACT(F34,"HIGH"),EXACT(G34,"LOW")),"HIGH OPPORTUNITY / LOW READINESS",IF(AND(EXACT(F34,"LOW"),EXACT(G34,"HIGH")),"LOW OPPORTUNITY / HIGH READINESS","LOW OPPORTUNITY / LOW READINESS")))))</x:f>
      </x:c>
      <x:c r="R34" s="18" t="str">
        <x:f>IF(A34="","",IF(P34&lt;&gt;"VALID","REPAIR RECORD",IF(AA34="REFUSE - OUTSIDE DECISION","SCOPE OVERRIDE",IF(AA34="VERIFY BEFORE CLASSIFYING","EVIDENCE / UNCERTAINTY OVERRIDE",IF(AB34="DEFER","LEARNING-RISK OVERRIDE",IF(AB34&lt;&gt;"VALID","PREPARATION OVERRIDE","NONE"))))))</x:f>
      </x:c>
      <x:c r="S34" s="18" t="str">
        <x:f>IF(A34="","",IF(P34&lt;&gt;"VALID",IF(OR(P34="BLOCKED - DECISION REOPEN REQUIRED",P34="BLOCKED - DECISION CONTRACT REPAIR REQUIRED",P34="VERSION UPDATE REQUIRED"),P34,"REPAIR OPPORTUNITY RECORD"),IF(AA34&lt;&gt;"VALID",AA34,IF(AB34&lt;&gt;"VALID",AB34,AC34))))</x:f>
      </x:c>
      <x:c r="T34" s="18" t="str">
        <x:f>IF(A34="","",R34&amp;" | "&amp;Q34)</x:f>
      </x:c>
      <x:c r="U34" s="18"/>
      <x:c r="V34" s="19"/>
      <x:c r="W34" s="18" t="str">
        <x:f>IF(A34="","",C34&amp;"|"&amp;V34&amp;"|"&amp;S34&amp;"|"&amp;O34&amp;"|"&amp;P34)</x:f>
      </x:c>
      <x:c r="X34" s="26" t="str">
        <x:f>IF(A34="","",IF(AND(OR(EXACT(E34,"IN SCOPE"),EXACT(E34,"OUTSIDE DECISION"),EXACT(E34,"UNKNOWN / VERIFY")),OR(EXACT(F34,"HIGH"),EXACT(F34,"LOW"),EXACT(F34,"UNKNOWN / VERIFY")),OR(EXACT(G34,"HIGH"),EXACT(G34,"LOW"),EXACT(G34,"UNKNOWN / VERIFY")),OR(EXACT(H34,"SUFFICIENT"),EXACT(H34,"LIMITED"),EXACT(H34,"CONTRADICTORY"),EXACT(H34,"UNKNOWN / VERIFY")),OR(EXACT(I34,"STRONG"),EXACT(I34,"MODERATE"),EXACT(I34,"WEAK"),EXACT(I34,"UNKNOWN / VERIFY")),OR(EXACT(J34,"FAST"),EXACT(J34,"SLOW"),EXACT(J34,"UNMEASURABLE"),EXACT(J34,"UNKNOWN / VERIFY")),OR(EXACT(K34,"HIGH"),EXACT(K34,"MEDIUM"),EXACT(K34,"LOW"),EXACT(K34,"UNKNOWN / VERIFY"))),"VALID","INVALID - CONTROLLED TOKEN"))</x:f>
      </x:c>
      <x:c r="Y34" s="26" t="str">
        <x:f>IF(A34="","",IF(COUNTIF($A$4:$A$100,A34)&lt;&gt;1,"INVALID - DUPLICATE ID",IF(NOT(EXACT(B34,DECISION_CONTRACT!$B$4)),"INVALID - DECISION ID",IF(OR(C34="",D34="",L34="",M34="",V34=""),"INVALID - REQUIRED","VALID"))))</x:f>
      </x:c>
      <x:c r="Z34" s="26" t="str">
        <x:f>IF(A34="","",IF(DECISION_CONTRACT!$B$13="REOPEN REQUIRED - DOWNSTREAM BLOCKED","BLOCKED - DECISION REOPEN REQUIRED",IF(DECISION_CONTRACT!$B$13&lt;&gt;"READY FOR DOWNSTREAM","BLOCKED - DECISION CONTRACT REPAIR REQUIRED",IF(O34&lt;&gt;"VALID",O34,"VALID"))))</x:f>
      </x:c>
      <x:c r="AA34" s="26" t="str">
        <x:f>IF(A34="","",IF(EXACT(E34,"OUTSIDE DECISION"),"REFUSE - OUTSIDE DECISION",IF(OR(EXACT(E34,"UNKNOWN / VERIFY"),EXACT(F34,"UNKNOWN / VERIFY"),EXACT(G34,"UNKNOWN / VERIFY"),EXACT(H34,"UNKNOWN / VERIFY"),EXACT(I34,"UNKNOWN / VERIFY"),EXACT(J34,"UNKNOWN / VERIFY"),EXACT(K34,"UNKNOWN / VERIFY"),EXACT(H34,"CONTRADICTORY"),EXACT(J34,"UNMEASURABLE")),"VERIFY BEFORE CLASSIFYING","VALID")))</x:f>
      </x:c>
      <x:c r="AB34" s="26" t="str">
        <x:f>IF(A34="","",IF(AND(EXACT(J34,"SLOW"),EXACT(K34,"LOW")),"DEFER",IF(OR(EXACT(H34,"LIMITED"),EXACT(I34,"WEAK")),IF(EXACT(F34,"HIGH"),"PREPARE",IF(EXACT(G34,"HIGH"),"DEFER","IGNORE")),"VALID")))</x:f>
      </x:c>
      <x:c r="AC34" s="26" t="str">
        <x:f>IF(A34="","",IF(AND(EXACT(F34,"HIGH"),EXACT(G34,"HIGH")),"FUND",IF(EXACT(F34,"HIGH"),"PREPARE",IF(EXACT(G34,"HIGH"),"DEFER","IGNORE"))))</x:f>
      </x:c>
    </x:row>
    <x:row r="35">
      <x:c r="A35" s="6"/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18"/>
      <x:c r="O35" s="18" t="str">
        <x:f>IF(A35="","",IF(N35="","INVALID - SNAPSHOT",IF(N35=A35&amp;"|"&amp;B35&amp;"|"&amp;C35&amp;"|"&amp;D35&amp;"|"&amp;E35&amp;"|"&amp;F35&amp;"|"&amp;G35&amp;"|"&amp;H35&amp;"|"&amp;I35&amp;"|"&amp;J35&amp;"|"&amp;K35&amp;"|"&amp;L35&amp;"|"&amp;M35&amp;"|"&amp;V35,"VALID","VERSION UPDATE REQUIRED")))</x:f>
      </x:c>
      <x:c r="P35" s="18" t="str">
        <x:f>IF(A35="","",IF(Z35&lt;&gt;"VALID",Z35,IF(X35&lt;&gt;"VALID",X35,IF(Y35&lt;&gt;"VALID",Y35,"VALID"))))</x:f>
      </x:c>
      <x:c r="Q35" s="18" t="str">
        <x:f>IF(A35="","",IF(OR(EXACT(F35,"UNKNOWN / VERIFY"),EXACT(G35,"UNKNOWN / VERIFY")),"UNCLASSIFIED",IF(AND(EXACT(F35,"HIGH"),EXACT(G35,"HIGH")),"HIGH OPPORTUNITY / HIGH READINESS",IF(AND(EXACT(F35,"HIGH"),EXACT(G35,"LOW")),"HIGH OPPORTUNITY / LOW READINESS",IF(AND(EXACT(F35,"LOW"),EXACT(G35,"HIGH")),"LOW OPPORTUNITY / HIGH READINESS","LOW OPPORTUNITY / LOW READINESS")))))</x:f>
      </x:c>
      <x:c r="R35" s="18" t="str">
        <x:f>IF(A35="","",IF(P35&lt;&gt;"VALID","REPAIR RECORD",IF(AA35="REFUSE - OUTSIDE DECISION","SCOPE OVERRIDE",IF(AA35="VERIFY BEFORE CLASSIFYING","EVIDENCE / UNCERTAINTY OVERRIDE",IF(AB35="DEFER","LEARNING-RISK OVERRIDE",IF(AB35&lt;&gt;"VALID","PREPARATION OVERRIDE","NONE"))))))</x:f>
      </x:c>
      <x:c r="S35" s="18" t="str">
        <x:f>IF(A35="","",IF(P35&lt;&gt;"VALID",IF(OR(P35="BLOCKED - DECISION REOPEN REQUIRED",P35="BLOCKED - DECISION CONTRACT REPAIR REQUIRED",P35="VERSION UPDATE REQUIRED"),P35,"REPAIR OPPORTUNITY RECORD"),IF(AA35&lt;&gt;"VALID",AA35,IF(AB35&lt;&gt;"VALID",AB35,AC35))))</x:f>
      </x:c>
      <x:c r="T35" s="18" t="str">
        <x:f>IF(A35="","",R35&amp;" | "&amp;Q35)</x:f>
      </x:c>
      <x:c r="U35" s="18"/>
      <x:c r="V35" s="19"/>
      <x:c r="W35" s="18" t="str">
        <x:f>IF(A35="","",C35&amp;"|"&amp;V35&amp;"|"&amp;S35&amp;"|"&amp;O35&amp;"|"&amp;P35)</x:f>
      </x:c>
      <x:c r="X35" s="26" t="str">
        <x:f>IF(A35="","",IF(AND(OR(EXACT(E35,"IN SCOPE"),EXACT(E35,"OUTSIDE DECISION"),EXACT(E35,"UNKNOWN / VERIFY")),OR(EXACT(F35,"HIGH"),EXACT(F35,"LOW"),EXACT(F35,"UNKNOWN / VERIFY")),OR(EXACT(G35,"HIGH"),EXACT(G35,"LOW"),EXACT(G35,"UNKNOWN / VERIFY")),OR(EXACT(H35,"SUFFICIENT"),EXACT(H35,"LIMITED"),EXACT(H35,"CONTRADICTORY"),EXACT(H35,"UNKNOWN / VERIFY")),OR(EXACT(I35,"STRONG"),EXACT(I35,"MODERATE"),EXACT(I35,"WEAK"),EXACT(I35,"UNKNOWN / VERIFY")),OR(EXACT(J35,"FAST"),EXACT(J35,"SLOW"),EXACT(J35,"UNMEASURABLE"),EXACT(J35,"UNKNOWN / VERIFY")),OR(EXACT(K35,"HIGH"),EXACT(K35,"MEDIUM"),EXACT(K35,"LOW"),EXACT(K35,"UNKNOWN / VERIFY"))),"VALID","INVALID - CONTROLLED TOKEN"))</x:f>
      </x:c>
      <x:c r="Y35" s="26" t="str">
        <x:f>IF(A35="","",IF(COUNTIF($A$4:$A$100,A35)&lt;&gt;1,"INVALID - DUPLICATE ID",IF(NOT(EXACT(B35,DECISION_CONTRACT!$B$4)),"INVALID - DECISION ID",IF(OR(C35="",D35="",L35="",M35="",V35=""),"INVALID - REQUIRED","VALID"))))</x:f>
      </x:c>
      <x:c r="Z35" s="26" t="str">
        <x:f>IF(A35="","",IF(DECISION_CONTRACT!$B$13="REOPEN REQUIRED - DOWNSTREAM BLOCKED","BLOCKED - DECISION REOPEN REQUIRED",IF(DECISION_CONTRACT!$B$13&lt;&gt;"READY FOR DOWNSTREAM","BLOCKED - DECISION CONTRACT REPAIR REQUIRED",IF(O35&lt;&gt;"VALID",O35,"VALID"))))</x:f>
      </x:c>
      <x:c r="AA35" s="26" t="str">
        <x:f>IF(A35="","",IF(EXACT(E35,"OUTSIDE DECISION"),"REFUSE - OUTSIDE DECISION",IF(OR(EXACT(E35,"UNKNOWN / VERIFY"),EXACT(F35,"UNKNOWN / VERIFY"),EXACT(G35,"UNKNOWN / VERIFY"),EXACT(H35,"UNKNOWN / VERIFY"),EXACT(I35,"UNKNOWN / VERIFY"),EXACT(J35,"UNKNOWN / VERIFY"),EXACT(K35,"UNKNOWN / VERIFY"),EXACT(H35,"CONTRADICTORY"),EXACT(J35,"UNMEASURABLE")),"VERIFY BEFORE CLASSIFYING","VALID")))</x:f>
      </x:c>
      <x:c r="AB35" s="26" t="str">
        <x:f>IF(A35="","",IF(AND(EXACT(J35,"SLOW"),EXACT(K35,"LOW")),"DEFER",IF(OR(EXACT(H35,"LIMITED"),EXACT(I35,"WEAK")),IF(EXACT(F35,"HIGH"),"PREPARE",IF(EXACT(G35,"HIGH"),"DEFER","IGNORE")),"VALID")))</x:f>
      </x:c>
      <x:c r="AC35" s="26" t="str">
        <x:f>IF(A35="","",IF(AND(EXACT(F35,"HIGH"),EXACT(G35,"HIGH")),"FUND",IF(EXACT(F35,"HIGH"),"PREPARE",IF(EXACT(G35,"HIGH"),"DEFER","IGNORE"))))</x:f>
      </x:c>
    </x:row>
    <x:row r="36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18"/>
      <x:c r="O36" s="18" t="str">
        <x:f>IF(A36="","",IF(N36="","INVALID - SNAPSHOT",IF(N36=A36&amp;"|"&amp;B36&amp;"|"&amp;C36&amp;"|"&amp;D36&amp;"|"&amp;E36&amp;"|"&amp;F36&amp;"|"&amp;G36&amp;"|"&amp;H36&amp;"|"&amp;I36&amp;"|"&amp;J36&amp;"|"&amp;K36&amp;"|"&amp;L36&amp;"|"&amp;M36&amp;"|"&amp;V36,"VALID","VERSION UPDATE REQUIRED")))</x:f>
      </x:c>
      <x:c r="P36" s="18" t="str">
        <x:f>IF(A36="","",IF(Z36&lt;&gt;"VALID",Z36,IF(X36&lt;&gt;"VALID",X36,IF(Y36&lt;&gt;"VALID",Y36,"VALID"))))</x:f>
      </x:c>
      <x:c r="Q36" s="18" t="str">
        <x:f>IF(A36="","",IF(OR(EXACT(F36,"UNKNOWN / VERIFY"),EXACT(G36,"UNKNOWN / VERIFY")),"UNCLASSIFIED",IF(AND(EXACT(F36,"HIGH"),EXACT(G36,"HIGH")),"HIGH OPPORTUNITY / HIGH READINESS",IF(AND(EXACT(F36,"HIGH"),EXACT(G36,"LOW")),"HIGH OPPORTUNITY / LOW READINESS",IF(AND(EXACT(F36,"LOW"),EXACT(G36,"HIGH")),"LOW OPPORTUNITY / HIGH READINESS","LOW OPPORTUNITY / LOW READINESS")))))</x:f>
      </x:c>
      <x:c r="R36" s="18" t="str">
        <x:f>IF(A36="","",IF(P36&lt;&gt;"VALID","REPAIR RECORD",IF(AA36="REFUSE - OUTSIDE DECISION","SCOPE OVERRIDE",IF(AA36="VERIFY BEFORE CLASSIFYING","EVIDENCE / UNCERTAINTY OVERRIDE",IF(AB36="DEFER","LEARNING-RISK OVERRIDE",IF(AB36&lt;&gt;"VALID","PREPARATION OVERRIDE","NONE"))))))</x:f>
      </x:c>
      <x:c r="S36" s="18" t="str">
        <x:f>IF(A36="","",IF(P36&lt;&gt;"VALID",IF(OR(P36="BLOCKED - DECISION REOPEN REQUIRED",P36="BLOCKED - DECISION CONTRACT REPAIR REQUIRED",P36="VERSION UPDATE REQUIRED"),P36,"REPAIR OPPORTUNITY RECORD"),IF(AA36&lt;&gt;"VALID",AA36,IF(AB36&lt;&gt;"VALID",AB36,AC36))))</x:f>
      </x:c>
      <x:c r="T36" s="18" t="str">
        <x:f>IF(A36="","",R36&amp;" | "&amp;Q36)</x:f>
      </x:c>
      <x:c r="U36" s="18"/>
      <x:c r="V36" s="19"/>
      <x:c r="W36" s="18" t="str">
        <x:f>IF(A36="","",C36&amp;"|"&amp;V36&amp;"|"&amp;S36&amp;"|"&amp;O36&amp;"|"&amp;P36)</x:f>
      </x:c>
      <x:c r="X36" s="26" t="str">
        <x:f>IF(A36="","",IF(AND(OR(EXACT(E36,"IN SCOPE"),EXACT(E36,"OUTSIDE DECISION"),EXACT(E36,"UNKNOWN / VERIFY")),OR(EXACT(F36,"HIGH"),EXACT(F36,"LOW"),EXACT(F36,"UNKNOWN / VERIFY")),OR(EXACT(G36,"HIGH"),EXACT(G36,"LOW"),EXACT(G36,"UNKNOWN / VERIFY")),OR(EXACT(H36,"SUFFICIENT"),EXACT(H36,"LIMITED"),EXACT(H36,"CONTRADICTORY"),EXACT(H36,"UNKNOWN / VERIFY")),OR(EXACT(I36,"STRONG"),EXACT(I36,"MODERATE"),EXACT(I36,"WEAK"),EXACT(I36,"UNKNOWN / VERIFY")),OR(EXACT(J36,"FAST"),EXACT(J36,"SLOW"),EXACT(J36,"UNMEASURABLE"),EXACT(J36,"UNKNOWN / VERIFY")),OR(EXACT(K36,"HIGH"),EXACT(K36,"MEDIUM"),EXACT(K36,"LOW"),EXACT(K36,"UNKNOWN / VERIFY"))),"VALID","INVALID - CONTROLLED TOKEN"))</x:f>
      </x:c>
      <x:c r="Y36" s="26" t="str">
        <x:f>IF(A36="","",IF(COUNTIF($A$4:$A$100,A36)&lt;&gt;1,"INVALID - DUPLICATE ID",IF(NOT(EXACT(B36,DECISION_CONTRACT!$B$4)),"INVALID - DECISION ID",IF(OR(C36="",D36="",L36="",M36="",V36=""),"INVALID - REQUIRED","VALID"))))</x:f>
      </x:c>
      <x:c r="Z36" s="26" t="str">
        <x:f>IF(A36="","",IF(DECISION_CONTRACT!$B$13="REOPEN REQUIRED - DOWNSTREAM BLOCKED","BLOCKED - DECISION REOPEN REQUIRED",IF(DECISION_CONTRACT!$B$13&lt;&gt;"READY FOR DOWNSTREAM","BLOCKED - DECISION CONTRACT REPAIR REQUIRED",IF(O36&lt;&gt;"VALID",O36,"VALID"))))</x:f>
      </x:c>
      <x:c r="AA36" s="26" t="str">
        <x:f>IF(A36="","",IF(EXACT(E36,"OUTSIDE DECISION"),"REFUSE - OUTSIDE DECISION",IF(OR(EXACT(E36,"UNKNOWN / VERIFY"),EXACT(F36,"UNKNOWN / VERIFY"),EXACT(G36,"UNKNOWN / VERIFY"),EXACT(H36,"UNKNOWN / VERIFY"),EXACT(I36,"UNKNOWN / VERIFY"),EXACT(J36,"UNKNOWN / VERIFY"),EXACT(K36,"UNKNOWN / VERIFY"),EXACT(H36,"CONTRADICTORY"),EXACT(J36,"UNMEASURABLE")),"VERIFY BEFORE CLASSIFYING","VALID")))</x:f>
      </x:c>
      <x:c r="AB36" s="26" t="str">
        <x:f>IF(A36="","",IF(AND(EXACT(J36,"SLOW"),EXACT(K36,"LOW")),"DEFER",IF(OR(EXACT(H36,"LIMITED"),EXACT(I36,"WEAK")),IF(EXACT(F36,"HIGH"),"PREPARE",IF(EXACT(G36,"HIGH"),"DEFER","IGNORE")),"VALID")))</x:f>
      </x:c>
      <x:c r="AC36" s="26" t="str">
        <x:f>IF(A36="","",IF(AND(EXACT(F36,"HIGH"),EXACT(G36,"HIGH")),"FUND",IF(EXACT(F36,"HIGH"),"PREPARE",IF(EXACT(G36,"HIGH"),"DEFER","IGNORE"))))</x:f>
      </x:c>
    </x:row>
    <x:row r="37">
      <x:c r="A37" s="6"/>
      <x:c r="B37" s="6"/>
      <x:c r="C37" s="6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18"/>
      <x:c r="O37" s="18" t="str">
        <x:f>IF(A37="","",IF(N37="","INVALID - SNAPSHOT",IF(N37=A37&amp;"|"&amp;B37&amp;"|"&amp;C37&amp;"|"&amp;D37&amp;"|"&amp;E37&amp;"|"&amp;F37&amp;"|"&amp;G37&amp;"|"&amp;H37&amp;"|"&amp;I37&amp;"|"&amp;J37&amp;"|"&amp;K37&amp;"|"&amp;L37&amp;"|"&amp;M37&amp;"|"&amp;V37,"VALID","VERSION UPDATE REQUIRED")))</x:f>
      </x:c>
      <x:c r="P37" s="18" t="str">
        <x:f>IF(A37="","",IF(Z37&lt;&gt;"VALID",Z37,IF(X37&lt;&gt;"VALID",X37,IF(Y37&lt;&gt;"VALID",Y37,"VALID"))))</x:f>
      </x:c>
      <x:c r="Q37" s="18" t="str">
        <x:f>IF(A37="","",IF(OR(EXACT(F37,"UNKNOWN / VERIFY"),EXACT(G37,"UNKNOWN / VERIFY")),"UNCLASSIFIED",IF(AND(EXACT(F37,"HIGH"),EXACT(G37,"HIGH")),"HIGH OPPORTUNITY / HIGH READINESS",IF(AND(EXACT(F37,"HIGH"),EXACT(G37,"LOW")),"HIGH OPPORTUNITY / LOW READINESS",IF(AND(EXACT(F37,"LOW"),EXACT(G37,"HIGH")),"LOW OPPORTUNITY / HIGH READINESS","LOW OPPORTUNITY / LOW READINESS")))))</x:f>
      </x:c>
      <x:c r="R37" s="18" t="str">
        <x:f>IF(A37="","",IF(P37&lt;&gt;"VALID","REPAIR RECORD",IF(AA37="REFUSE - OUTSIDE DECISION","SCOPE OVERRIDE",IF(AA37="VERIFY BEFORE CLASSIFYING","EVIDENCE / UNCERTAINTY OVERRIDE",IF(AB37="DEFER","LEARNING-RISK OVERRIDE",IF(AB37&lt;&gt;"VALID","PREPARATION OVERRIDE","NONE"))))))</x:f>
      </x:c>
      <x:c r="S37" s="18" t="str">
        <x:f>IF(A37="","",IF(P37&lt;&gt;"VALID",IF(OR(P37="BLOCKED - DECISION REOPEN REQUIRED",P37="BLOCKED - DECISION CONTRACT REPAIR REQUIRED",P37="VERSION UPDATE REQUIRED"),P37,"REPAIR OPPORTUNITY RECORD"),IF(AA37&lt;&gt;"VALID",AA37,IF(AB37&lt;&gt;"VALID",AB37,AC37))))</x:f>
      </x:c>
      <x:c r="T37" s="18" t="str">
        <x:f>IF(A37="","",R37&amp;" | "&amp;Q37)</x:f>
      </x:c>
      <x:c r="U37" s="18"/>
      <x:c r="V37" s="19"/>
      <x:c r="W37" s="18" t="str">
        <x:f>IF(A37="","",C37&amp;"|"&amp;V37&amp;"|"&amp;S37&amp;"|"&amp;O37&amp;"|"&amp;P37)</x:f>
      </x:c>
      <x:c r="X37" s="26" t="str">
        <x:f>IF(A37="","",IF(AND(OR(EXACT(E37,"IN SCOPE"),EXACT(E37,"OUTSIDE DECISION"),EXACT(E37,"UNKNOWN / VERIFY")),OR(EXACT(F37,"HIGH"),EXACT(F37,"LOW"),EXACT(F37,"UNKNOWN / VERIFY")),OR(EXACT(G37,"HIGH"),EXACT(G37,"LOW"),EXACT(G37,"UNKNOWN / VERIFY")),OR(EXACT(H37,"SUFFICIENT"),EXACT(H37,"LIMITED"),EXACT(H37,"CONTRADICTORY"),EXACT(H37,"UNKNOWN / VERIFY")),OR(EXACT(I37,"STRONG"),EXACT(I37,"MODERATE"),EXACT(I37,"WEAK"),EXACT(I37,"UNKNOWN / VERIFY")),OR(EXACT(J37,"FAST"),EXACT(J37,"SLOW"),EXACT(J37,"UNMEASURABLE"),EXACT(J37,"UNKNOWN / VERIFY")),OR(EXACT(K37,"HIGH"),EXACT(K37,"MEDIUM"),EXACT(K37,"LOW"),EXACT(K37,"UNKNOWN / VERIFY"))),"VALID","INVALID - CONTROLLED TOKEN"))</x:f>
      </x:c>
      <x:c r="Y37" s="26" t="str">
        <x:f>IF(A37="","",IF(COUNTIF($A$4:$A$100,A37)&lt;&gt;1,"INVALID - DUPLICATE ID",IF(NOT(EXACT(B37,DECISION_CONTRACT!$B$4)),"INVALID - DECISION ID",IF(OR(C37="",D37="",L37="",M37="",V37=""),"INVALID - REQUIRED","VALID"))))</x:f>
      </x:c>
      <x:c r="Z37" s="26" t="str">
        <x:f>IF(A37="","",IF(DECISION_CONTRACT!$B$13="REOPEN REQUIRED - DOWNSTREAM BLOCKED","BLOCKED - DECISION REOPEN REQUIRED",IF(DECISION_CONTRACT!$B$13&lt;&gt;"READY FOR DOWNSTREAM","BLOCKED - DECISION CONTRACT REPAIR REQUIRED",IF(O37&lt;&gt;"VALID",O37,"VALID"))))</x:f>
      </x:c>
      <x:c r="AA37" s="26" t="str">
        <x:f>IF(A37="","",IF(EXACT(E37,"OUTSIDE DECISION"),"REFUSE - OUTSIDE DECISION",IF(OR(EXACT(E37,"UNKNOWN / VERIFY"),EXACT(F37,"UNKNOWN / VERIFY"),EXACT(G37,"UNKNOWN / VERIFY"),EXACT(H37,"UNKNOWN / VERIFY"),EXACT(I37,"UNKNOWN / VERIFY"),EXACT(J37,"UNKNOWN / VERIFY"),EXACT(K37,"UNKNOWN / VERIFY"),EXACT(H37,"CONTRADICTORY"),EXACT(J37,"UNMEASURABLE")),"VERIFY BEFORE CLASSIFYING","VALID")))</x:f>
      </x:c>
      <x:c r="AB37" s="26" t="str">
        <x:f>IF(A37="","",IF(AND(EXACT(J37,"SLOW"),EXACT(K37,"LOW")),"DEFER",IF(OR(EXACT(H37,"LIMITED"),EXACT(I37,"WEAK")),IF(EXACT(F37,"HIGH"),"PREPARE",IF(EXACT(G37,"HIGH"),"DEFER","IGNORE")),"VALID")))</x:f>
      </x:c>
      <x:c r="AC37" s="26" t="str">
        <x:f>IF(A37="","",IF(AND(EXACT(F37,"HIGH"),EXACT(G37,"HIGH")),"FUND",IF(EXACT(F37,"HIGH"),"PREPARE",IF(EXACT(G37,"HIGH"),"DEFER","IGNORE"))))</x:f>
      </x:c>
    </x:row>
    <x:row r="38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18"/>
      <x:c r="O38" s="18" t="str">
        <x:f>IF(A38="","",IF(N38="","INVALID - SNAPSHOT",IF(N38=A38&amp;"|"&amp;B38&amp;"|"&amp;C38&amp;"|"&amp;D38&amp;"|"&amp;E38&amp;"|"&amp;F38&amp;"|"&amp;G38&amp;"|"&amp;H38&amp;"|"&amp;I38&amp;"|"&amp;J38&amp;"|"&amp;K38&amp;"|"&amp;L38&amp;"|"&amp;M38&amp;"|"&amp;V38,"VALID","VERSION UPDATE REQUIRED")))</x:f>
      </x:c>
      <x:c r="P38" s="18" t="str">
        <x:f>IF(A38="","",IF(Z38&lt;&gt;"VALID",Z38,IF(X38&lt;&gt;"VALID",X38,IF(Y38&lt;&gt;"VALID",Y38,"VALID"))))</x:f>
      </x:c>
      <x:c r="Q38" s="18" t="str">
        <x:f>IF(A38="","",IF(OR(EXACT(F38,"UNKNOWN / VERIFY"),EXACT(G38,"UNKNOWN / VERIFY")),"UNCLASSIFIED",IF(AND(EXACT(F38,"HIGH"),EXACT(G38,"HIGH")),"HIGH OPPORTUNITY / HIGH READINESS",IF(AND(EXACT(F38,"HIGH"),EXACT(G38,"LOW")),"HIGH OPPORTUNITY / LOW READINESS",IF(AND(EXACT(F38,"LOW"),EXACT(G38,"HIGH")),"LOW OPPORTUNITY / HIGH READINESS","LOW OPPORTUNITY / LOW READINESS")))))</x:f>
      </x:c>
      <x:c r="R38" s="18" t="str">
        <x:f>IF(A38="","",IF(P38&lt;&gt;"VALID","REPAIR RECORD",IF(AA38="REFUSE - OUTSIDE DECISION","SCOPE OVERRIDE",IF(AA38="VERIFY BEFORE CLASSIFYING","EVIDENCE / UNCERTAINTY OVERRIDE",IF(AB38="DEFER","LEARNING-RISK OVERRIDE",IF(AB38&lt;&gt;"VALID","PREPARATION OVERRIDE","NONE"))))))</x:f>
      </x:c>
      <x:c r="S38" s="18" t="str">
        <x:f>IF(A38="","",IF(P38&lt;&gt;"VALID",IF(OR(P38="BLOCKED - DECISION REOPEN REQUIRED",P38="BLOCKED - DECISION CONTRACT REPAIR REQUIRED",P38="VERSION UPDATE REQUIRED"),P38,"REPAIR OPPORTUNITY RECORD"),IF(AA38&lt;&gt;"VALID",AA38,IF(AB38&lt;&gt;"VALID",AB38,AC38))))</x:f>
      </x:c>
      <x:c r="T38" s="18" t="str">
        <x:f>IF(A38="","",R38&amp;" | "&amp;Q38)</x:f>
      </x:c>
      <x:c r="U38" s="18"/>
      <x:c r="V38" s="19"/>
      <x:c r="W38" s="18" t="str">
        <x:f>IF(A38="","",C38&amp;"|"&amp;V38&amp;"|"&amp;S38&amp;"|"&amp;O38&amp;"|"&amp;P38)</x:f>
      </x:c>
      <x:c r="X38" s="26" t="str">
        <x:f>IF(A38="","",IF(AND(OR(EXACT(E38,"IN SCOPE"),EXACT(E38,"OUTSIDE DECISION"),EXACT(E38,"UNKNOWN / VERIFY")),OR(EXACT(F38,"HIGH"),EXACT(F38,"LOW"),EXACT(F38,"UNKNOWN / VERIFY")),OR(EXACT(G38,"HIGH"),EXACT(G38,"LOW"),EXACT(G38,"UNKNOWN / VERIFY")),OR(EXACT(H38,"SUFFICIENT"),EXACT(H38,"LIMITED"),EXACT(H38,"CONTRADICTORY"),EXACT(H38,"UNKNOWN / VERIFY")),OR(EXACT(I38,"STRONG"),EXACT(I38,"MODERATE"),EXACT(I38,"WEAK"),EXACT(I38,"UNKNOWN / VERIFY")),OR(EXACT(J38,"FAST"),EXACT(J38,"SLOW"),EXACT(J38,"UNMEASURABLE"),EXACT(J38,"UNKNOWN / VERIFY")),OR(EXACT(K38,"HIGH"),EXACT(K38,"MEDIUM"),EXACT(K38,"LOW"),EXACT(K38,"UNKNOWN / VERIFY"))),"VALID","INVALID - CONTROLLED TOKEN"))</x:f>
      </x:c>
      <x:c r="Y38" s="26" t="str">
        <x:f>IF(A38="","",IF(COUNTIF($A$4:$A$100,A38)&lt;&gt;1,"INVALID - DUPLICATE ID",IF(NOT(EXACT(B38,DECISION_CONTRACT!$B$4)),"INVALID - DECISION ID",IF(OR(C38="",D38="",L38="",M38="",V38=""),"INVALID - REQUIRED","VALID"))))</x:f>
      </x:c>
      <x:c r="Z38" s="26" t="str">
        <x:f>IF(A38="","",IF(DECISION_CONTRACT!$B$13="REOPEN REQUIRED - DOWNSTREAM BLOCKED","BLOCKED - DECISION REOPEN REQUIRED",IF(DECISION_CONTRACT!$B$13&lt;&gt;"READY FOR DOWNSTREAM","BLOCKED - DECISION CONTRACT REPAIR REQUIRED",IF(O38&lt;&gt;"VALID",O38,"VALID"))))</x:f>
      </x:c>
      <x:c r="AA38" s="26" t="str">
        <x:f>IF(A38="","",IF(EXACT(E38,"OUTSIDE DECISION"),"REFUSE - OUTSIDE DECISION",IF(OR(EXACT(E38,"UNKNOWN / VERIFY"),EXACT(F38,"UNKNOWN / VERIFY"),EXACT(G38,"UNKNOWN / VERIFY"),EXACT(H38,"UNKNOWN / VERIFY"),EXACT(I38,"UNKNOWN / VERIFY"),EXACT(J38,"UNKNOWN / VERIFY"),EXACT(K38,"UNKNOWN / VERIFY"),EXACT(H38,"CONTRADICTORY"),EXACT(J38,"UNMEASURABLE")),"VERIFY BEFORE CLASSIFYING","VALID")))</x:f>
      </x:c>
      <x:c r="AB38" s="26" t="str">
        <x:f>IF(A38="","",IF(AND(EXACT(J38,"SLOW"),EXACT(K38,"LOW")),"DEFER",IF(OR(EXACT(H38,"LIMITED"),EXACT(I38,"WEAK")),IF(EXACT(F38,"HIGH"),"PREPARE",IF(EXACT(G38,"HIGH"),"DEFER","IGNORE")),"VALID")))</x:f>
      </x:c>
      <x:c r="AC38" s="26" t="str">
        <x:f>IF(A38="","",IF(AND(EXACT(F38,"HIGH"),EXACT(G38,"HIGH")),"FUND",IF(EXACT(F38,"HIGH"),"PREPARE",IF(EXACT(G38,"HIGH"),"DEFER","IGNORE"))))</x:f>
      </x:c>
    </x:row>
    <x:row r="39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18"/>
      <x:c r="O39" s="18" t="str">
        <x:f>IF(A39="","",IF(N39="","INVALID - SNAPSHOT",IF(N39=A39&amp;"|"&amp;B39&amp;"|"&amp;C39&amp;"|"&amp;D39&amp;"|"&amp;E39&amp;"|"&amp;F39&amp;"|"&amp;G39&amp;"|"&amp;H39&amp;"|"&amp;I39&amp;"|"&amp;J39&amp;"|"&amp;K39&amp;"|"&amp;L39&amp;"|"&amp;M39&amp;"|"&amp;V39,"VALID","VERSION UPDATE REQUIRED")))</x:f>
      </x:c>
      <x:c r="P39" s="18" t="str">
        <x:f>IF(A39="","",IF(Z39&lt;&gt;"VALID",Z39,IF(X39&lt;&gt;"VALID",X39,IF(Y39&lt;&gt;"VALID",Y39,"VALID"))))</x:f>
      </x:c>
      <x:c r="Q39" s="18" t="str">
        <x:f>IF(A39="","",IF(OR(EXACT(F39,"UNKNOWN / VERIFY"),EXACT(G39,"UNKNOWN / VERIFY")),"UNCLASSIFIED",IF(AND(EXACT(F39,"HIGH"),EXACT(G39,"HIGH")),"HIGH OPPORTUNITY / HIGH READINESS",IF(AND(EXACT(F39,"HIGH"),EXACT(G39,"LOW")),"HIGH OPPORTUNITY / LOW READINESS",IF(AND(EXACT(F39,"LOW"),EXACT(G39,"HIGH")),"LOW OPPORTUNITY / HIGH READINESS","LOW OPPORTUNITY / LOW READINESS")))))</x:f>
      </x:c>
      <x:c r="R39" s="18" t="str">
        <x:f>IF(A39="","",IF(P39&lt;&gt;"VALID","REPAIR RECORD",IF(AA39="REFUSE - OUTSIDE DECISION","SCOPE OVERRIDE",IF(AA39="VERIFY BEFORE CLASSIFYING","EVIDENCE / UNCERTAINTY OVERRIDE",IF(AB39="DEFER","LEARNING-RISK OVERRIDE",IF(AB39&lt;&gt;"VALID","PREPARATION OVERRIDE","NONE"))))))</x:f>
      </x:c>
      <x:c r="S39" s="18" t="str">
        <x:f>IF(A39="","",IF(P39&lt;&gt;"VALID",IF(OR(P39="BLOCKED - DECISION REOPEN REQUIRED",P39="BLOCKED - DECISION CONTRACT REPAIR REQUIRED",P39="VERSION UPDATE REQUIRED"),P39,"REPAIR OPPORTUNITY RECORD"),IF(AA39&lt;&gt;"VALID",AA39,IF(AB39&lt;&gt;"VALID",AB39,AC39))))</x:f>
      </x:c>
      <x:c r="T39" s="18" t="str">
        <x:f>IF(A39="","",R39&amp;" | "&amp;Q39)</x:f>
      </x:c>
      <x:c r="U39" s="18"/>
      <x:c r="V39" s="19"/>
      <x:c r="W39" s="18" t="str">
        <x:f>IF(A39="","",C39&amp;"|"&amp;V39&amp;"|"&amp;S39&amp;"|"&amp;O39&amp;"|"&amp;P39)</x:f>
      </x:c>
      <x:c r="X39" s="26" t="str">
        <x:f>IF(A39="","",IF(AND(OR(EXACT(E39,"IN SCOPE"),EXACT(E39,"OUTSIDE DECISION"),EXACT(E39,"UNKNOWN / VERIFY")),OR(EXACT(F39,"HIGH"),EXACT(F39,"LOW"),EXACT(F39,"UNKNOWN / VERIFY")),OR(EXACT(G39,"HIGH"),EXACT(G39,"LOW"),EXACT(G39,"UNKNOWN / VERIFY")),OR(EXACT(H39,"SUFFICIENT"),EXACT(H39,"LIMITED"),EXACT(H39,"CONTRADICTORY"),EXACT(H39,"UNKNOWN / VERIFY")),OR(EXACT(I39,"STRONG"),EXACT(I39,"MODERATE"),EXACT(I39,"WEAK"),EXACT(I39,"UNKNOWN / VERIFY")),OR(EXACT(J39,"FAST"),EXACT(J39,"SLOW"),EXACT(J39,"UNMEASURABLE"),EXACT(J39,"UNKNOWN / VERIFY")),OR(EXACT(K39,"HIGH"),EXACT(K39,"MEDIUM"),EXACT(K39,"LOW"),EXACT(K39,"UNKNOWN / VERIFY"))),"VALID","INVALID - CONTROLLED TOKEN"))</x:f>
      </x:c>
      <x:c r="Y39" s="26" t="str">
        <x:f>IF(A39="","",IF(COUNTIF($A$4:$A$100,A39)&lt;&gt;1,"INVALID - DUPLICATE ID",IF(NOT(EXACT(B39,DECISION_CONTRACT!$B$4)),"INVALID - DECISION ID",IF(OR(C39="",D39="",L39="",M39="",V39=""),"INVALID - REQUIRED","VALID"))))</x:f>
      </x:c>
      <x:c r="Z39" s="26" t="str">
        <x:f>IF(A39="","",IF(DECISION_CONTRACT!$B$13="REOPEN REQUIRED - DOWNSTREAM BLOCKED","BLOCKED - DECISION REOPEN REQUIRED",IF(DECISION_CONTRACT!$B$13&lt;&gt;"READY FOR DOWNSTREAM","BLOCKED - DECISION CONTRACT REPAIR REQUIRED",IF(O39&lt;&gt;"VALID",O39,"VALID"))))</x:f>
      </x:c>
      <x:c r="AA39" s="26" t="str">
        <x:f>IF(A39="","",IF(EXACT(E39,"OUTSIDE DECISION"),"REFUSE - OUTSIDE DECISION",IF(OR(EXACT(E39,"UNKNOWN / VERIFY"),EXACT(F39,"UNKNOWN / VERIFY"),EXACT(G39,"UNKNOWN / VERIFY"),EXACT(H39,"UNKNOWN / VERIFY"),EXACT(I39,"UNKNOWN / VERIFY"),EXACT(J39,"UNKNOWN / VERIFY"),EXACT(K39,"UNKNOWN / VERIFY"),EXACT(H39,"CONTRADICTORY"),EXACT(J39,"UNMEASURABLE")),"VERIFY BEFORE CLASSIFYING","VALID")))</x:f>
      </x:c>
      <x:c r="AB39" s="26" t="str">
        <x:f>IF(A39="","",IF(AND(EXACT(J39,"SLOW"),EXACT(K39,"LOW")),"DEFER",IF(OR(EXACT(H39,"LIMITED"),EXACT(I39,"WEAK")),IF(EXACT(F39,"HIGH"),"PREPARE",IF(EXACT(G39,"HIGH"),"DEFER","IGNORE")),"VALID")))</x:f>
      </x:c>
      <x:c r="AC39" s="26" t="str">
        <x:f>IF(A39="","",IF(AND(EXACT(F39,"HIGH"),EXACT(G39,"HIGH")),"FUND",IF(EXACT(F39,"HIGH"),"PREPARE",IF(EXACT(G39,"HIGH"),"DEFER","IGNORE"))))</x:f>
      </x:c>
    </x:row>
    <x:row r="40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18"/>
      <x:c r="O40" s="18" t="str">
        <x:f>IF(A40="","",IF(N40="","INVALID - SNAPSHOT",IF(N40=A40&amp;"|"&amp;B40&amp;"|"&amp;C40&amp;"|"&amp;D40&amp;"|"&amp;E40&amp;"|"&amp;F40&amp;"|"&amp;G40&amp;"|"&amp;H40&amp;"|"&amp;I40&amp;"|"&amp;J40&amp;"|"&amp;K40&amp;"|"&amp;L40&amp;"|"&amp;M40&amp;"|"&amp;V40,"VALID","VERSION UPDATE REQUIRED")))</x:f>
      </x:c>
      <x:c r="P40" s="18" t="str">
        <x:f>IF(A40="","",IF(Z40&lt;&gt;"VALID",Z40,IF(X40&lt;&gt;"VALID",X40,IF(Y40&lt;&gt;"VALID",Y40,"VALID"))))</x:f>
      </x:c>
      <x:c r="Q40" s="18" t="str">
        <x:f>IF(A40="","",IF(OR(EXACT(F40,"UNKNOWN / VERIFY"),EXACT(G40,"UNKNOWN / VERIFY")),"UNCLASSIFIED",IF(AND(EXACT(F40,"HIGH"),EXACT(G40,"HIGH")),"HIGH OPPORTUNITY / HIGH READINESS",IF(AND(EXACT(F40,"HIGH"),EXACT(G40,"LOW")),"HIGH OPPORTUNITY / LOW READINESS",IF(AND(EXACT(F40,"LOW"),EXACT(G40,"HIGH")),"LOW OPPORTUNITY / HIGH READINESS","LOW OPPORTUNITY / LOW READINESS")))))</x:f>
      </x:c>
      <x:c r="R40" s="18" t="str">
        <x:f>IF(A40="","",IF(P40&lt;&gt;"VALID","REPAIR RECORD",IF(AA40="REFUSE - OUTSIDE DECISION","SCOPE OVERRIDE",IF(AA40="VERIFY BEFORE CLASSIFYING","EVIDENCE / UNCERTAINTY OVERRIDE",IF(AB40="DEFER","LEARNING-RISK OVERRIDE",IF(AB40&lt;&gt;"VALID","PREPARATION OVERRIDE","NONE"))))))</x:f>
      </x:c>
      <x:c r="S40" s="18" t="str">
        <x:f>IF(A40="","",IF(P40&lt;&gt;"VALID",IF(OR(P40="BLOCKED - DECISION REOPEN REQUIRED",P40="BLOCKED - DECISION CONTRACT REPAIR REQUIRED",P40="VERSION UPDATE REQUIRED"),P40,"REPAIR OPPORTUNITY RECORD"),IF(AA40&lt;&gt;"VALID",AA40,IF(AB40&lt;&gt;"VALID",AB40,AC40))))</x:f>
      </x:c>
      <x:c r="T40" s="18" t="str">
        <x:f>IF(A40="","",R40&amp;" | "&amp;Q40)</x:f>
      </x:c>
      <x:c r="U40" s="18"/>
      <x:c r="V40" s="19"/>
      <x:c r="W40" s="18" t="str">
        <x:f>IF(A40="","",C40&amp;"|"&amp;V40&amp;"|"&amp;S40&amp;"|"&amp;O40&amp;"|"&amp;P40)</x:f>
      </x:c>
      <x:c r="X40" s="26" t="str">
        <x:f>IF(A40="","",IF(AND(OR(EXACT(E40,"IN SCOPE"),EXACT(E40,"OUTSIDE DECISION"),EXACT(E40,"UNKNOWN / VERIFY")),OR(EXACT(F40,"HIGH"),EXACT(F40,"LOW"),EXACT(F40,"UNKNOWN / VERIFY")),OR(EXACT(G40,"HIGH"),EXACT(G40,"LOW"),EXACT(G40,"UNKNOWN / VERIFY")),OR(EXACT(H40,"SUFFICIENT"),EXACT(H40,"LIMITED"),EXACT(H40,"CONTRADICTORY"),EXACT(H40,"UNKNOWN / VERIFY")),OR(EXACT(I40,"STRONG"),EXACT(I40,"MODERATE"),EXACT(I40,"WEAK"),EXACT(I40,"UNKNOWN / VERIFY")),OR(EXACT(J40,"FAST"),EXACT(J40,"SLOW"),EXACT(J40,"UNMEASURABLE"),EXACT(J40,"UNKNOWN / VERIFY")),OR(EXACT(K40,"HIGH"),EXACT(K40,"MEDIUM"),EXACT(K40,"LOW"),EXACT(K40,"UNKNOWN / VERIFY"))),"VALID","INVALID - CONTROLLED TOKEN"))</x:f>
      </x:c>
      <x:c r="Y40" s="26" t="str">
        <x:f>IF(A40="","",IF(COUNTIF($A$4:$A$100,A40)&lt;&gt;1,"INVALID - DUPLICATE ID",IF(NOT(EXACT(B40,DECISION_CONTRACT!$B$4)),"INVALID - DECISION ID",IF(OR(C40="",D40="",L40="",M40="",V40=""),"INVALID - REQUIRED","VALID"))))</x:f>
      </x:c>
      <x:c r="Z40" s="26" t="str">
        <x:f>IF(A40="","",IF(DECISION_CONTRACT!$B$13="REOPEN REQUIRED - DOWNSTREAM BLOCKED","BLOCKED - DECISION REOPEN REQUIRED",IF(DECISION_CONTRACT!$B$13&lt;&gt;"READY FOR DOWNSTREAM","BLOCKED - DECISION CONTRACT REPAIR REQUIRED",IF(O40&lt;&gt;"VALID",O40,"VALID"))))</x:f>
      </x:c>
      <x:c r="AA40" s="26" t="str">
        <x:f>IF(A40="","",IF(EXACT(E40,"OUTSIDE DECISION"),"REFUSE - OUTSIDE DECISION",IF(OR(EXACT(E40,"UNKNOWN / VERIFY"),EXACT(F40,"UNKNOWN / VERIFY"),EXACT(G40,"UNKNOWN / VERIFY"),EXACT(H40,"UNKNOWN / VERIFY"),EXACT(I40,"UNKNOWN / VERIFY"),EXACT(J40,"UNKNOWN / VERIFY"),EXACT(K40,"UNKNOWN / VERIFY"),EXACT(H40,"CONTRADICTORY"),EXACT(J40,"UNMEASURABLE")),"VERIFY BEFORE CLASSIFYING","VALID")))</x:f>
      </x:c>
      <x:c r="AB40" s="26" t="str">
        <x:f>IF(A40="","",IF(AND(EXACT(J40,"SLOW"),EXACT(K40,"LOW")),"DEFER",IF(OR(EXACT(H40,"LIMITED"),EXACT(I40,"WEAK")),IF(EXACT(F40,"HIGH"),"PREPARE",IF(EXACT(G40,"HIGH"),"DEFER","IGNORE")),"VALID")))</x:f>
      </x:c>
      <x:c r="AC40" s="26" t="str">
        <x:f>IF(A40="","",IF(AND(EXACT(F40,"HIGH"),EXACT(G40,"HIGH")),"FUND",IF(EXACT(F40,"HIGH"),"PREPARE",IF(EXACT(G40,"HIGH"),"DEFER","IGNORE"))))</x:f>
      </x:c>
    </x:row>
    <x:row r="41">
      <x:c r="A41" s="6"/>
      <x:c r="B41" s="6"/>
      <x:c r="C41" s="6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18"/>
      <x:c r="O41" s="18" t="str">
        <x:f>IF(A41="","",IF(N41="","INVALID - SNAPSHOT",IF(N41=A41&amp;"|"&amp;B41&amp;"|"&amp;C41&amp;"|"&amp;D41&amp;"|"&amp;E41&amp;"|"&amp;F41&amp;"|"&amp;G41&amp;"|"&amp;H41&amp;"|"&amp;I41&amp;"|"&amp;J41&amp;"|"&amp;K41&amp;"|"&amp;L41&amp;"|"&amp;M41&amp;"|"&amp;V41,"VALID","VERSION UPDATE REQUIRED")))</x:f>
      </x:c>
      <x:c r="P41" s="18" t="str">
        <x:f>IF(A41="","",IF(Z41&lt;&gt;"VALID",Z41,IF(X41&lt;&gt;"VALID",X41,IF(Y41&lt;&gt;"VALID",Y41,"VALID"))))</x:f>
      </x:c>
      <x:c r="Q41" s="18" t="str">
        <x:f>IF(A41="","",IF(OR(EXACT(F41,"UNKNOWN / VERIFY"),EXACT(G41,"UNKNOWN / VERIFY")),"UNCLASSIFIED",IF(AND(EXACT(F41,"HIGH"),EXACT(G41,"HIGH")),"HIGH OPPORTUNITY / HIGH READINESS",IF(AND(EXACT(F41,"HIGH"),EXACT(G41,"LOW")),"HIGH OPPORTUNITY / LOW READINESS",IF(AND(EXACT(F41,"LOW"),EXACT(G41,"HIGH")),"LOW OPPORTUNITY / HIGH READINESS","LOW OPPORTUNITY / LOW READINESS")))))</x:f>
      </x:c>
      <x:c r="R41" s="18" t="str">
        <x:f>IF(A41="","",IF(P41&lt;&gt;"VALID","REPAIR RECORD",IF(AA41="REFUSE - OUTSIDE DECISION","SCOPE OVERRIDE",IF(AA41="VERIFY BEFORE CLASSIFYING","EVIDENCE / UNCERTAINTY OVERRIDE",IF(AB41="DEFER","LEARNING-RISK OVERRIDE",IF(AB41&lt;&gt;"VALID","PREPARATION OVERRIDE","NONE"))))))</x:f>
      </x:c>
      <x:c r="S41" s="18" t="str">
        <x:f>IF(A41="","",IF(P41&lt;&gt;"VALID",IF(OR(P41="BLOCKED - DECISION REOPEN REQUIRED",P41="BLOCKED - DECISION CONTRACT REPAIR REQUIRED",P41="VERSION UPDATE REQUIRED"),P41,"REPAIR OPPORTUNITY RECORD"),IF(AA41&lt;&gt;"VALID",AA41,IF(AB41&lt;&gt;"VALID",AB41,AC41))))</x:f>
      </x:c>
      <x:c r="T41" s="18" t="str">
        <x:f>IF(A41="","",R41&amp;" | "&amp;Q41)</x:f>
      </x:c>
      <x:c r="U41" s="18"/>
      <x:c r="V41" s="19"/>
      <x:c r="W41" s="18" t="str">
        <x:f>IF(A41="","",C41&amp;"|"&amp;V41&amp;"|"&amp;S41&amp;"|"&amp;O41&amp;"|"&amp;P41)</x:f>
      </x:c>
      <x:c r="X41" s="26" t="str">
        <x:f>IF(A41="","",IF(AND(OR(EXACT(E41,"IN SCOPE"),EXACT(E41,"OUTSIDE DECISION"),EXACT(E41,"UNKNOWN / VERIFY")),OR(EXACT(F41,"HIGH"),EXACT(F41,"LOW"),EXACT(F41,"UNKNOWN / VERIFY")),OR(EXACT(G41,"HIGH"),EXACT(G41,"LOW"),EXACT(G41,"UNKNOWN / VERIFY")),OR(EXACT(H41,"SUFFICIENT"),EXACT(H41,"LIMITED"),EXACT(H41,"CONTRADICTORY"),EXACT(H41,"UNKNOWN / VERIFY")),OR(EXACT(I41,"STRONG"),EXACT(I41,"MODERATE"),EXACT(I41,"WEAK"),EXACT(I41,"UNKNOWN / VERIFY")),OR(EXACT(J41,"FAST"),EXACT(J41,"SLOW"),EXACT(J41,"UNMEASURABLE"),EXACT(J41,"UNKNOWN / VERIFY")),OR(EXACT(K41,"HIGH"),EXACT(K41,"MEDIUM"),EXACT(K41,"LOW"),EXACT(K41,"UNKNOWN / VERIFY"))),"VALID","INVALID - CONTROLLED TOKEN"))</x:f>
      </x:c>
      <x:c r="Y41" s="26" t="str">
        <x:f>IF(A41="","",IF(COUNTIF($A$4:$A$100,A41)&lt;&gt;1,"INVALID - DUPLICATE ID",IF(NOT(EXACT(B41,DECISION_CONTRACT!$B$4)),"INVALID - DECISION ID",IF(OR(C41="",D41="",L41="",M41="",V41=""),"INVALID - REQUIRED","VALID"))))</x:f>
      </x:c>
      <x:c r="Z41" s="26" t="str">
        <x:f>IF(A41="","",IF(DECISION_CONTRACT!$B$13="REOPEN REQUIRED - DOWNSTREAM BLOCKED","BLOCKED - DECISION REOPEN REQUIRED",IF(DECISION_CONTRACT!$B$13&lt;&gt;"READY FOR DOWNSTREAM","BLOCKED - DECISION CONTRACT REPAIR REQUIRED",IF(O41&lt;&gt;"VALID",O41,"VALID"))))</x:f>
      </x:c>
      <x:c r="AA41" s="26" t="str">
        <x:f>IF(A41="","",IF(EXACT(E41,"OUTSIDE DECISION"),"REFUSE - OUTSIDE DECISION",IF(OR(EXACT(E41,"UNKNOWN / VERIFY"),EXACT(F41,"UNKNOWN / VERIFY"),EXACT(G41,"UNKNOWN / VERIFY"),EXACT(H41,"UNKNOWN / VERIFY"),EXACT(I41,"UNKNOWN / VERIFY"),EXACT(J41,"UNKNOWN / VERIFY"),EXACT(K41,"UNKNOWN / VERIFY"),EXACT(H41,"CONTRADICTORY"),EXACT(J41,"UNMEASURABLE")),"VERIFY BEFORE CLASSIFYING","VALID")))</x:f>
      </x:c>
      <x:c r="AB41" s="26" t="str">
        <x:f>IF(A41="","",IF(AND(EXACT(J41,"SLOW"),EXACT(K41,"LOW")),"DEFER",IF(OR(EXACT(H41,"LIMITED"),EXACT(I41,"WEAK")),IF(EXACT(F41,"HIGH"),"PREPARE",IF(EXACT(G41,"HIGH"),"DEFER","IGNORE")),"VALID")))</x:f>
      </x:c>
      <x:c r="AC41" s="26" t="str">
        <x:f>IF(A41="","",IF(AND(EXACT(F41,"HIGH"),EXACT(G41,"HIGH")),"FUND",IF(EXACT(F41,"HIGH"),"PREPARE",IF(EXACT(G41,"HIGH"),"DEFER","IGNORE"))))</x:f>
      </x:c>
    </x:row>
    <x:row r="42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18"/>
      <x:c r="O42" s="18" t="str">
        <x:f>IF(A42="","",IF(N42="","INVALID - SNAPSHOT",IF(N42=A42&amp;"|"&amp;B42&amp;"|"&amp;C42&amp;"|"&amp;D42&amp;"|"&amp;E42&amp;"|"&amp;F42&amp;"|"&amp;G42&amp;"|"&amp;H42&amp;"|"&amp;I42&amp;"|"&amp;J42&amp;"|"&amp;K42&amp;"|"&amp;L42&amp;"|"&amp;M42&amp;"|"&amp;V42,"VALID","VERSION UPDATE REQUIRED")))</x:f>
      </x:c>
      <x:c r="P42" s="18" t="str">
        <x:f>IF(A42="","",IF(Z42&lt;&gt;"VALID",Z42,IF(X42&lt;&gt;"VALID",X42,IF(Y42&lt;&gt;"VALID",Y42,"VALID"))))</x:f>
      </x:c>
      <x:c r="Q42" s="18" t="str">
        <x:f>IF(A42="","",IF(OR(EXACT(F42,"UNKNOWN / VERIFY"),EXACT(G42,"UNKNOWN / VERIFY")),"UNCLASSIFIED",IF(AND(EXACT(F42,"HIGH"),EXACT(G42,"HIGH")),"HIGH OPPORTUNITY / HIGH READINESS",IF(AND(EXACT(F42,"HIGH"),EXACT(G42,"LOW")),"HIGH OPPORTUNITY / LOW READINESS",IF(AND(EXACT(F42,"LOW"),EXACT(G42,"HIGH")),"LOW OPPORTUNITY / HIGH READINESS","LOW OPPORTUNITY / LOW READINESS")))))</x:f>
      </x:c>
      <x:c r="R42" s="18" t="str">
        <x:f>IF(A42="","",IF(P42&lt;&gt;"VALID","REPAIR RECORD",IF(AA42="REFUSE - OUTSIDE DECISION","SCOPE OVERRIDE",IF(AA42="VERIFY BEFORE CLASSIFYING","EVIDENCE / UNCERTAINTY OVERRIDE",IF(AB42="DEFER","LEARNING-RISK OVERRIDE",IF(AB42&lt;&gt;"VALID","PREPARATION OVERRIDE","NONE"))))))</x:f>
      </x:c>
      <x:c r="S42" s="18" t="str">
        <x:f>IF(A42="","",IF(P42&lt;&gt;"VALID",IF(OR(P42="BLOCKED - DECISION REOPEN REQUIRED",P42="BLOCKED - DECISION CONTRACT REPAIR REQUIRED",P42="VERSION UPDATE REQUIRED"),P42,"REPAIR OPPORTUNITY RECORD"),IF(AA42&lt;&gt;"VALID",AA42,IF(AB42&lt;&gt;"VALID",AB42,AC42))))</x:f>
      </x:c>
      <x:c r="T42" s="18" t="str">
        <x:f>IF(A42="","",R42&amp;" | "&amp;Q42)</x:f>
      </x:c>
      <x:c r="U42" s="18"/>
      <x:c r="V42" s="19"/>
      <x:c r="W42" s="18" t="str">
        <x:f>IF(A42="","",C42&amp;"|"&amp;V42&amp;"|"&amp;S42&amp;"|"&amp;O42&amp;"|"&amp;P42)</x:f>
      </x:c>
      <x:c r="X42" s="26" t="str">
        <x:f>IF(A42="","",IF(AND(OR(EXACT(E42,"IN SCOPE"),EXACT(E42,"OUTSIDE DECISION"),EXACT(E42,"UNKNOWN / VERIFY")),OR(EXACT(F42,"HIGH"),EXACT(F42,"LOW"),EXACT(F42,"UNKNOWN / VERIFY")),OR(EXACT(G42,"HIGH"),EXACT(G42,"LOW"),EXACT(G42,"UNKNOWN / VERIFY")),OR(EXACT(H42,"SUFFICIENT"),EXACT(H42,"LIMITED"),EXACT(H42,"CONTRADICTORY"),EXACT(H42,"UNKNOWN / VERIFY")),OR(EXACT(I42,"STRONG"),EXACT(I42,"MODERATE"),EXACT(I42,"WEAK"),EXACT(I42,"UNKNOWN / VERIFY")),OR(EXACT(J42,"FAST"),EXACT(J42,"SLOW"),EXACT(J42,"UNMEASURABLE"),EXACT(J42,"UNKNOWN / VERIFY")),OR(EXACT(K42,"HIGH"),EXACT(K42,"MEDIUM"),EXACT(K42,"LOW"),EXACT(K42,"UNKNOWN / VERIFY"))),"VALID","INVALID - CONTROLLED TOKEN"))</x:f>
      </x:c>
      <x:c r="Y42" s="26" t="str">
        <x:f>IF(A42="","",IF(COUNTIF($A$4:$A$100,A42)&lt;&gt;1,"INVALID - DUPLICATE ID",IF(NOT(EXACT(B42,DECISION_CONTRACT!$B$4)),"INVALID - DECISION ID",IF(OR(C42="",D42="",L42="",M42="",V42=""),"INVALID - REQUIRED","VALID"))))</x:f>
      </x:c>
      <x:c r="Z42" s="26" t="str">
        <x:f>IF(A42="","",IF(DECISION_CONTRACT!$B$13="REOPEN REQUIRED - DOWNSTREAM BLOCKED","BLOCKED - DECISION REOPEN REQUIRED",IF(DECISION_CONTRACT!$B$13&lt;&gt;"READY FOR DOWNSTREAM","BLOCKED - DECISION CONTRACT REPAIR REQUIRED",IF(O42&lt;&gt;"VALID",O42,"VALID"))))</x:f>
      </x:c>
      <x:c r="AA42" s="26" t="str">
        <x:f>IF(A42="","",IF(EXACT(E42,"OUTSIDE DECISION"),"REFUSE - OUTSIDE DECISION",IF(OR(EXACT(E42,"UNKNOWN / VERIFY"),EXACT(F42,"UNKNOWN / VERIFY"),EXACT(G42,"UNKNOWN / VERIFY"),EXACT(H42,"UNKNOWN / VERIFY"),EXACT(I42,"UNKNOWN / VERIFY"),EXACT(J42,"UNKNOWN / VERIFY"),EXACT(K42,"UNKNOWN / VERIFY"),EXACT(H42,"CONTRADICTORY"),EXACT(J42,"UNMEASURABLE")),"VERIFY BEFORE CLASSIFYING","VALID")))</x:f>
      </x:c>
      <x:c r="AB42" s="26" t="str">
        <x:f>IF(A42="","",IF(AND(EXACT(J42,"SLOW"),EXACT(K42,"LOW")),"DEFER",IF(OR(EXACT(H42,"LIMITED"),EXACT(I42,"WEAK")),IF(EXACT(F42,"HIGH"),"PREPARE",IF(EXACT(G42,"HIGH"),"DEFER","IGNORE")),"VALID")))</x:f>
      </x:c>
      <x:c r="AC42" s="26" t="str">
        <x:f>IF(A42="","",IF(AND(EXACT(F42,"HIGH"),EXACT(G42,"HIGH")),"FUND",IF(EXACT(F42,"HIGH"),"PREPARE",IF(EXACT(G42,"HIGH"),"DEFER","IGNORE"))))</x:f>
      </x:c>
    </x:row>
    <x:row r="43">
      <x:c r="A43" s="6"/>
      <x:c r="B43" s="6"/>
      <x:c r="C43" s="6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18"/>
      <x:c r="O43" s="18" t="str">
        <x:f>IF(A43="","",IF(N43="","INVALID - SNAPSHOT",IF(N43=A43&amp;"|"&amp;B43&amp;"|"&amp;C43&amp;"|"&amp;D43&amp;"|"&amp;E43&amp;"|"&amp;F43&amp;"|"&amp;G43&amp;"|"&amp;H43&amp;"|"&amp;I43&amp;"|"&amp;J43&amp;"|"&amp;K43&amp;"|"&amp;L43&amp;"|"&amp;M43&amp;"|"&amp;V43,"VALID","VERSION UPDATE REQUIRED")))</x:f>
      </x:c>
      <x:c r="P43" s="18" t="str">
        <x:f>IF(A43="","",IF(Z43&lt;&gt;"VALID",Z43,IF(X43&lt;&gt;"VALID",X43,IF(Y43&lt;&gt;"VALID",Y43,"VALID"))))</x:f>
      </x:c>
      <x:c r="Q43" s="18" t="str">
        <x:f>IF(A43="","",IF(OR(EXACT(F43,"UNKNOWN / VERIFY"),EXACT(G43,"UNKNOWN / VERIFY")),"UNCLASSIFIED",IF(AND(EXACT(F43,"HIGH"),EXACT(G43,"HIGH")),"HIGH OPPORTUNITY / HIGH READINESS",IF(AND(EXACT(F43,"HIGH"),EXACT(G43,"LOW")),"HIGH OPPORTUNITY / LOW READINESS",IF(AND(EXACT(F43,"LOW"),EXACT(G43,"HIGH")),"LOW OPPORTUNITY / HIGH READINESS","LOW OPPORTUNITY / LOW READINESS")))))</x:f>
      </x:c>
      <x:c r="R43" s="18" t="str">
        <x:f>IF(A43="","",IF(P43&lt;&gt;"VALID","REPAIR RECORD",IF(AA43="REFUSE - OUTSIDE DECISION","SCOPE OVERRIDE",IF(AA43="VERIFY BEFORE CLASSIFYING","EVIDENCE / UNCERTAINTY OVERRIDE",IF(AB43="DEFER","LEARNING-RISK OVERRIDE",IF(AB43&lt;&gt;"VALID","PREPARATION OVERRIDE","NONE"))))))</x:f>
      </x:c>
      <x:c r="S43" s="18" t="str">
        <x:f>IF(A43="","",IF(P43&lt;&gt;"VALID",IF(OR(P43="BLOCKED - DECISION REOPEN REQUIRED",P43="BLOCKED - DECISION CONTRACT REPAIR REQUIRED",P43="VERSION UPDATE REQUIRED"),P43,"REPAIR OPPORTUNITY RECORD"),IF(AA43&lt;&gt;"VALID",AA43,IF(AB43&lt;&gt;"VALID",AB43,AC43))))</x:f>
      </x:c>
      <x:c r="T43" s="18" t="str">
        <x:f>IF(A43="","",R43&amp;" | "&amp;Q43)</x:f>
      </x:c>
      <x:c r="U43" s="18"/>
      <x:c r="V43" s="19"/>
      <x:c r="W43" s="18" t="str">
        <x:f>IF(A43="","",C43&amp;"|"&amp;V43&amp;"|"&amp;S43&amp;"|"&amp;O43&amp;"|"&amp;P43)</x:f>
      </x:c>
      <x:c r="X43" s="26" t="str">
        <x:f>IF(A43="","",IF(AND(OR(EXACT(E43,"IN SCOPE"),EXACT(E43,"OUTSIDE DECISION"),EXACT(E43,"UNKNOWN / VERIFY")),OR(EXACT(F43,"HIGH"),EXACT(F43,"LOW"),EXACT(F43,"UNKNOWN / VERIFY")),OR(EXACT(G43,"HIGH"),EXACT(G43,"LOW"),EXACT(G43,"UNKNOWN / VERIFY")),OR(EXACT(H43,"SUFFICIENT"),EXACT(H43,"LIMITED"),EXACT(H43,"CONTRADICTORY"),EXACT(H43,"UNKNOWN / VERIFY")),OR(EXACT(I43,"STRONG"),EXACT(I43,"MODERATE"),EXACT(I43,"WEAK"),EXACT(I43,"UNKNOWN / VERIFY")),OR(EXACT(J43,"FAST"),EXACT(J43,"SLOW"),EXACT(J43,"UNMEASURABLE"),EXACT(J43,"UNKNOWN / VERIFY")),OR(EXACT(K43,"HIGH"),EXACT(K43,"MEDIUM"),EXACT(K43,"LOW"),EXACT(K43,"UNKNOWN / VERIFY"))),"VALID","INVALID - CONTROLLED TOKEN"))</x:f>
      </x:c>
      <x:c r="Y43" s="26" t="str">
        <x:f>IF(A43="","",IF(COUNTIF($A$4:$A$100,A43)&lt;&gt;1,"INVALID - DUPLICATE ID",IF(NOT(EXACT(B43,DECISION_CONTRACT!$B$4)),"INVALID - DECISION ID",IF(OR(C43="",D43="",L43="",M43="",V43=""),"INVALID - REQUIRED","VALID"))))</x:f>
      </x:c>
      <x:c r="Z43" s="26" t="str">
        <x:f>IF(A43="","",IF(DECISION_CONTRACT!$B$13="REOPEN REQUIRED - DOWNSTREAM BLOCKED","BLOCKED - DECISION REOPEN REQUIRED",IF(DECISION_CONTRACT!$B$13&lt;&gt;"READY FOR DOWNSTREAM","BLOCKED - DECISION CONTRACT REPAIR REQUIRED",IF(O43&lt;&gt;"VALID",O43,"VALID"))))</x:f>
      </x:c>
      <x:c r="AA43" s="26" t="str">
        <x:f>IF(A43="","",IF(EXACT(E43,"OUTSIDE DECISION"),"REFUSE - OUTSIDE DECISION",IF(OR(EXACT(E43,"UNKNOWN / VERIFY"),EXACT(F43,"UNKNOWN / VERIFY"),EXACT(G43,"UNKNOWN / VERIFY"),EXACT(H43,"UNKNOWN / VERIFY"),EXACT(I43,"UNKNOWN / VERIFY"),EXACT(J43,"UNKNOWN / VERIFY"),EXACT(K43,"UNKNOWN / VERIFY"),EXACT(H43,"CONTRADICTORY"),EXACT(J43,"UNMEASURABLE")),"VERIFY BEFORE CLASSIFYING","VALID")))</x:f>
      </x:c>
      <x:c r="AB43" s="26" t="str">
        <x:f>IF(A43="","",IF(AND(EXACT(J43,"SLOW"),EXACT(K43,"LOW")),"DEFER",IF(OR(EXACT(H43,"LIMITED"),EXACT(I43,"WEAK")),IF(EXACT(F43,"HIGH"),"PREPARE",IF(EXACT(G43,"HIGH"),"DEFER","IGNORE")),"VALID")))</x:f>
      </x:c>
      <x:c r="AC43" s="26" t="str">
        <x:f>IF(A43="","",IF(AND(EXACT(F43,"HIGH"),EXACT(G43,"HIGH")),"FUND",IF(EXACT(F43,"HIGH"),"PREPARE",IF(EXACT(G43,"HIGH"),"DEFER","IGNORE"))))</x:f>
      </x:c>
    </x:row>
    <x:row r="44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18"/>
      <x:c r="O44" s="18" t="str">
        <x:f>IF(A44="","",IF(N44="","INVALID - SNAPSHOT",IF(N44=A44&amp;"|"&amp;B44&amp;"|"&amp;C44&amp;"|"&amp;D44&amp;"|"&amp;E44&amp;"|"&amp;F44&amp;"|"&amp;G44&amp;"|"&amp;H44&amp;"|"&amp;I44&amp;"|"&amp;J44&amp;"|"&amp;K44&amp;"|"&amp;L44&amp;"|"&amp;M44&amp;"|"&amp;V44,"VALID","VERSION UPDATE REQUIRED")))</x:f>
      </x:c>
      <x:c r="P44" s="18" t="str">
        <x:f>IF(A44="","",IF(Z44&lt;&gt;"VALID",Z44,IF(X44&lt;&gt;"VALID",X44,IF(Y44&lt;&gt;"VALID",Y44,"VALID"))))</x:f>
      </x:c>
      <x:c r="Q44" s="18" t="str">
        <x:f>IF(A44="","",IF(OR(EXACT(F44,"UNKNOWN / VERIFY"),EXACT(G44,"UNKNOWN / VERIFY")),"UNCLASSIFIED",IF(AND(EXACT(F44,"HIGH"),EXACT(G44,"HIGH")),"HIGH OPPORTUNITY / HIGH READINESS",IF(AND(EXACT(F44,"HIGH"),EXACT(G44,"LOW")),"HIGH OPPORTUNITY / LOW READINESS",IF(AND(EXACT(F44,"LOW"),EXACT(G44,"HIGH")),"LOW OPPORTUNITY / HIGH READINESS","LOW OPPORTUNITY / LOW READINESS")))))</x:f>
      </x:c>
      <x:c r="R44" s="18" t="str">
        <x:f>IF(A44="","",IF(P44&lt;&gt;"VALID","REPAIR RECORD",IF(AA44="REFUSE - OUTSIDE DECISION","SCOPE OVERRIDE",IF(AA44="VERIFY BEFORE CLASSIFYING","EVIDENCE / UNCERTAINTY OVERRIDE",IF(AB44="DEFER","LEARNING-RISK OVERRIDE",IF(AB44&lt;&gt;"VALID","PREPARATION OVERRIDE","NONE"))))))</x:f>
      </x:c>
      <x:c r="S44" s="18" t="str">
        <x:f>IF(A44="","",IF(P44&lt;&gt;"VALID",IF(OR(P44="BLOCKED - DECISION REOPEN REQUIRED",P44="BLOCKED - DECISION CONTRACT REPAIR REQUIRED",P44="VERSION UPDATE REQUIRED"),P44,"REPAIR OPPORTUNITY RECORD"),IF(AA44&lt;&gt;"VALID",AA44,IF(AB44&lt;&gt;"VALID",AB44,AC44))))</x:f>
      </x:c>
      <x:c r="T44" s="18" t="str">
        <x:f>IF(A44="","",R44&amp;" | "&amp;Q44)</x:f>
      </x:c>
      <x:c r="U44" s="18"/>
      <x:c r="V44" s="19"/>
      <x:c r="W44" s="18" t="str">
        <x:f>IF(A44="","",C44&amp;"|"&amp;V44&amp;"|"&amp;S44&amp;"|"&amp;O44&amp;"|"&amp;P44)</x:f>
      </x:c>
      <x:c r="X44" s="26" t="str">
        <x:f>IF(A44="","",IF(AND(OR(EXACT(E44,"IN SCOPE"),EXACT(E44,"OUTSIDE DECISION"),EXACT(E44,"UNKNOWN / VERIFY")),OR(EXACT(F44,"HIGH"),EXACT(F44,"LOW"),EXACT(F44,"UNKNOWN / VERIFY")),OR(EXACT(G44,"HIGH"),EXACT(G44,"LOW"),EXACT(G44,"UNKNOWN / VERIFY")),OR(EXACT(H44,"SUFFICIENT"),EXACT(H44,"LIMITED"),EXACT(H44,"CONTRADICTORY"),EXACT(H44,"UNKNOWN / VERIFY")),OR(EXACT(I44,"STRONG"),EXACT(I44,"MODERATE"),EXACT(I44,"WEAK"),EXACT(I44,"UNKNOWN / VERIFY")),OR(EXACT(J44,"FAST"),EXACT(J44,"SLOW"),EXACT(J44,"UNMEASURABLE"),EXACT(J44,"UNKNOWN / VERIFY")),OR(EXACT(K44,"HIGH"),EXACT(K44,"MEDIUM"),EXACT(K44,"LOW"),EXACT(K44,"UNKNOWN / VERIFY"))),"VALID","INVALID - CONTROLLED TOKEN"))</x:f>
      </x:c>
      <x:c r="Y44" s="26" t="str">
        <x:f>IF(A44="","",IF(COUNTIF($A$4:$A$100,A44)&lt;&gt;1,"INVALID - DUPLICATE ID",IF(NOT(EXACT(B44,DECISION_CONTRACT!$B$4)),"INVALID - DECISION ID",IF(OR(C44="",D44="",L44="",M44="",V44=""),"INVALID - REQUIRED","VALID"))))</x:f>
      </x:c>
      <x:c r="Z44" s="26" t="str">
        <x:f>IF(A44="","",IF(DECISION_CONTRACT!$B$13="REOPEN REQUIRED - DOWNSTREAM BLOCKED","BLOCKED - DECISION REOPEN REQUIRED",IF(DECISION_CONTRACT!$B$13&lt;&gt;"READY FOR DOWNSTREAM","BLOCKED - DECISION CONTRACT REPAIR REQUIRED",IF(O44&lt;&gt;"VALID",O44,"VALID"))))</x:f>
      </x:c>
      <x:c r="AA44" s="26" t="str">
        <x:f>IF(A44="","",IF(EXACT(E44,"OUTSIDE DECISION"),"REFUSE - OUTSIDE DECISION",IF(OR(EXACT(E44,"UNKNOWN / VERIFY"),EXACT(F44,"UNKNOWN / VERIFY"),EXACT(G44,"UNKNOWN / VERIFY"),EXACT(H44,"UNKNOWN / VERIFY"),EXACT(I44,"UNKNOWN / VERIFY"),EXACT(J44,"UNKNOWN / VERIFY"),EXACT(K44,"UNKNOWN / VERIFY"),EXACT(H44,"CONTRADICTORY"),EXACT(J44,"UNMEASURABLE")),"VERIFY BEFORE CLASSIFYING","VALID")))</x:f>
      </x:c>
      <x:c r="AB44" s="26" t="str">
        <x:f>IF(A44="","",IF(AND(EXACT(J44,"SLOW"),EXACT(K44,"LOW")),"DEFER",IF(OR(EXACT(H44,"LIMITED"),EXACT(I44,"WEAK")),IF(EXACT(F44,"HIGH"),"PREPARE",IF(EXACT(G44,"HIGH"),"DEFER","IGNORE")),"VALID")))</x:f>
      </x:c>
      <x:c r="AC44" s="26" t="str">
        <x:f>IF(A44="","",IF(AND(EXACT(F44,"HIGH"),EXACT(G44,"HIGH")),"FUND",IF(EXACT(F44,"HIGH"),"PREPARE",IF(EXACT(G44,"HIGH"),"DEFER","IGNORE"))))</x:f>
      </x:c>
    </x:row>
    <x:row r="45">
      <x:c r="A45" s="6"/>
      <x:c r="B45" s="6"/>
      <x:c r="C45" s="6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18"/>
      <x:c r="O45" s="18" t="str">
        <x:f>IF(A45="","",IF(N45="","INVALID - SNAPSHOT",IF(N45=A45&amp;"|"&amp;B45&amp;"|"&amp;C45&amp;"|"&amp;D45&amp;"|"&amp;E45&amp;"|"&amp;F45&amp;"|"&amp;G45&amp;"|"&amp;H45&amp;"|"&amp;I45&amp;"|"&amp;J45&amp;"|"&amp;K45&amp;"|"&amp;L45&amp;"|"&amp;M45&amp;"|"&amp;V45,"VALID","VERSION UPDATE REQUIRED")))</x:f>
      </x:c>
      <x:c r="P45" s="18" t="str">
        <x:f>IF(A45="","",IF(Z45&lt;&gt;"VALID",Z45,IF(X45&lt;&gt;"VALID",X45,IF(Y45&lt;&gt;"VALID",Y45,"VALID"))))</x:f>
      </x:c>
      <x:c r="Q45" s="18" t="str">
        <x:f>IF(A45="","",IF(OR(EXACT(F45,"UNKNOWN / VERIFY"),EXACT(G45,"UNKNOWN / VERIFY")),"UNCLASSIFIED",IF(AND(EXACT(F45,"HIGH"),EXACT(G45,"HIGH")),"HIGH OPPORTUNITY / HIGH READINESS",IF(AND(EXACT(F45,"HIGH"),EXACT(G45,"LOW")),"HIGH OPPORTUNITY / LOW READINESS",IF(AND(EXACT(F45,"LOW"),EXACT(G45,"HIGH")),"LOW OPPORTUNITY / HIGH READINESS","LOW OPPORTUNITY / LOW READINESS")))))</x:f>
      </x:c>
      <x:c r="R45" s="18" t="str">
        <x:f>IF(A45="","",IF(P45&lt;&gt;"VALID","REPAIR RECORD",IF(AA45="REFUSE - OUTSIDE DECISION","SCOPE OVERRIDE",IF(AA45="VERIFY BEFORE CLASSIFYING","EVIDENCE / UNCERTAINTY OVERRIDE",IF(AB45="DEFER","LEARNING-RISK OVERRIDE",IF(AB45&lt;&gt;"VALID","PREPARATION OVERRIDE","NONE"))))))</x:f>
      </x:c>
      <x:c r="S45" s="18" t="str">
        <x:f>IF(A45="","",IF(P45&lt;&gt;"VALID",IF(OR(P45="BLOCKED - DECISION REOPEN REQUIRED",P45="BLOCKED - DECISION CONTRACT REPAIR REQUIRED",P45="VERSION UPDATE REQUIRED"),P45,"REPAIR OPPORTUNITY RECORD"),IF(AA45&lt;&gt;"VALID",AA45,IF(AB45&lt;&gt;"VALID",AB45,AC45))))</x:f>
      </x:c>
      <x:c r="T45" s="18" t="str">
        <x:f>IF(A45="","",R45&amp;" | "&amp;Q45)</x:f>
      </x:c>
      <x:c r="U45" s="18"/>
      <x:c r="V45" s="19"/>
      <x:c r="W45" s="18" t="str">
        <x:f>IF(A45="","",C45&amp;"|"&amp;V45&amp;"|"&amp;S45&amp;"|"&amp;O45&amp;"|"&amp;P45)</x:f>
      </x:c>
      <x:c r="X45" s="26" t="str">
        <x:f>IF(A45="","",IF(AND(OR(EXACT(E45,"IN SCOPE"),EXACT(E45,"OUTSIDE DECISION"),EXACT(E45,"UNKNOWN / VERIFY")),OR(EXACT(F45,"HIGH"),EXACT(F45,"LOW"),EXACT(F45,"UNKNOWN / VERIFY")),OR(EXACT(G45,"HIGH"),EXACT(G45,"LOW"),EXACT(G45,"UNKNOWN / VERIFY")),OR(EXACT(H45,"SUFFICIENT"),EXACT(H45,"LIMITED"),EXACT(H45,"CONTRADICTORY"),EXACT(H45,"UNKNOWN / VERIFY")),OR(EXACT(I45,"STRONG"),EXACT(I45,"MODERATE"),EXACT(I45,"WEAK"),EXACT(I45,"UNKNOWN / VERIFY")),OR(EXACT(J45,"FAST"),EXACT(J45,"SLOW"),EXACT(J45,"UNMEASURABLE"),EXACT(J45,"UNKNOWN / VERIFY")),OR(EXACT(K45,"HIGH"),EXACT(K45,"MEDIUM"),EXACT(K45,"LOW"),EXACT(K45,"UNKNOWN / VERIFY"))),"VALID","INVALID - CONTROLLED TOKEN"))</x:f>
      </x:c>
      <x:c r="Y45" s="26" t="str">
        <x:f>IF(A45="","",IF(COUNTIF($A$4:$A$100,A45)&lt;&gt;1,"INVALID - DUPLICATE ID",IF(NOT(EXACT(B45,DECISION_CONTRACT!$B$4)),"INVALID - DECISION ID",IF(OR(C45="",D45="",L45="",M45="",V45=""),"INVALID - REQUIRED","VALID"))))</x:f>
      </x:c>
      <x:c r="Z45" s="26" t="str">
        <x:f>IF(A45="","",IF(DECISION_CONTRACT!$B$13="REOPEN REQUIRED - DOWNSTREAM BLOCKED","BLOCKED - DECISION REOPEN REQUIRED",IF(DECISION_CONTRACT!$B$13&lt;&gt;"READY FOR DOWNSTREAM","BLOCKED - DECISION CONTRACT REPAIR REQUIRED",IF(O45&lt;&gt;"VALID",O45,"VALID"))))</x:f>
      </x:c>
      <x:c r="AA45" s="26" t="str">
        <x:f>IF(A45="","",IF(EXACT(E45,"OUTSIDE DECISION"),"REFUSE - OUTSIDE DECISION",IF(OR(EXACT(E45,"UNKNOWN / VERIFY"),EXACT(F45,"UNKNOWN / VERIFY"),EXACT(G45,"UNKNOWN / VERIFY"),EXACT(H45,"UNKNOWN / VERIFY"),EXACT(I45,"UNKNOWN / VERIFY"),EXACT(J45,"UNKNOWN / VERIFY"),EXACT(K45,"UNKNOWN / VERIFY"),EXACT(H45,"CONTRADICTORY"),EXACT(J45,"UNMEASURABLE")),"VERIFY BEFORE CLASSIFYING","VALID")))</x:f>
      </x:c>
      <x:c r="AB45" s="26" t="str">
        <x:f>IF(A45="","",IF(AND(EXACT(J45,"SLOW"),EXACT(K45,"LOW")),"DEFER",IF(OR(EXACT(H45,"LIMITED"),EXACT(I45,"WEAK")),IF(EXACT(F45,"HIGH"),"PREPARE",IF(EXACT(G45,"HIGH"),"DEFER","IGNORE")),"VALID")))</x:f>
      </x:c>
      <x:c r="AC45" s="26" t="str">
        <x:f>IF(A45="","",IF(AND(EXACT(F45,"HIGH"),EXACT(G45,"HIGH")),"FUND",IF(EXACT(F45,"HIGH"),"PREPARE",IF(EXACT(G45,"HIGH"),"DEFER","IGNORE"))))</x:f>
      </x:c>
    </x:row>
    <x:row r="46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18"/>
      <x:c r="O46" s="18" t="str">
        <x:f>IF(A46="","",IF(N46="","INVALID - SNAPSHOT",IF(N46=A46&amp;"|"&amp;B46&amp;"|"&amp;C46&amp;"|"&amp;D46&amp;"|"&amp;E46&amp;"|"&amp;F46&amp;"|"&amp;G46&amp;"|"&amp;H46&amp;"|"&amp;I46&amp;"|"&amp;J46&amp;"|"&amp;K46&amp;"|"&amp;L46&amp;"|"&amp;M46&amp;"|"&amp;V46,"VALID","VERSION UPDATE REQUIRED")))</x:f>
      </x:c>
      <x:c r="P46" s="18" t="str">
        <x:f>IF(A46="","",IF(Z46&lt;&gt;"VALID",Z46,IF(X46&lt;&gt;"VALID",X46,IF(Y46&lt;&gt;"VALID",Y46,"VALID"))))</x:f>
      </x:c>
      <x:c r="Q46" s="18" t="str">
        <x:f>IF(A46="","",IF(OR(EXACT(F46,"UNKNOWN / VERIFY"),EXACT(G46,"UNKNOWN / VERIFY")),"UNCLASSIFIED",IF(AND(EXACT(F46,"HIGH"),EXACT(G46,"HIGH")),"HIGH OPPORTUNITY / HIGH READINESS",IF(AND(EXACT(F46,"HIGH"),EXACT(G46,"LOW")),"HIGH OPPORTUNITY / LOW READINESS",IF(AND(EXACT(F46,"LOW"),EXACT(G46,"HIGH")),"LOW OPPORTUNITY / HIGH READINESS","LOW OPPORTUNITY / LOW READINESS")))))</x:f>
      </x:c>
      <x:c r="R46" s="18" t="str">
        <x:f>IF(A46="","",IF(P46&lt;&gt;"VALID","REPAIR RECORD",IF(AA46="REFUSE - OUTSIDE DECISION","SCOPE OVERRIDE",IF(AA46="VERIFY BEFORE CLASSIFYING","EVIDENCE / UNCERTAINTY OVERRIDE",IF(AB46="DEFER","LEARNING-RISK OVERRIDE",IF(AB46&lt;&gt;"VALID","PREPARATION OVERRIDE","NONE"))))))</x:f>
      </x:c>
      <x:c r="S46" s="18" t="str">
        <x:f>IF(A46="","",IF(P46&lt;&gt;"VALID",IF(OR(P46="BLOCKED - DECISION REOPEN REQUIRED",P46="BLOCKED - DECISION CONTRACT REPAIR REQUIRED",P46="VERSION UPDATE REQUIRED"),P46,"REPAIR OPPORTUNITY RECORD"),IF(AA46&lt;&gt;"VALID",AA46,IF(AB46&lt;&gt;"VALID",AB46,AC46))))</x:f>
      </x:c>
      <x:c r="T46" s="18" t="str">
        <x:f>IF(A46="","",R46&amp;" | "&amp;Q46)</x:f>
      </x:c>
      <x:c r="U46" s="18"/>
      <x:c r="V46" s="19"/>
      <x:c r="W46" s="18" t="str">
        <x:f>IF(A46="","",C46&amp;"|"&amp;V46&amp;"|"&amp;S46&amp;"|"&amp;O46&amp;"|"&amp;P46)</x:f>
      </x:c>
      <x:c r="X46" s="26" t="str">
        <x:f>IF(A46="","",IF(AND(OR(EXACT(E46,"IN SCOPE"),EXACT(E46,"OUTSIDE DECISION"),EXACT(E46,"UNKNOWN / VERIFY")),OR(EXACT(F46,"HIGH"),EXACT(F46,"LOW"),EXACT(F46,"UNKNOWN / VERIFY")),OR(EXACT(G46,"HIGH"),EXACT(G46,"LOW"),EXACT(G46,"UNKNOWN / VERIFY")),OR(EXACT(H46,"SUFFICIENT"),EXACT(H46,"LIMITED"),EXACT(H46,"CONTRADICTORY"),EXACT(H46,"UNKNOWN / VERIFY")),OR(EXACT(I46,"STRONG"),EXACT(I46,"MODERATE"),EXACT(I46,"WEAK"),EXACT(I46,"UNKNOWN / VERIFY")),OR(EXACT(J46,"FAST"),EXACT(J46,"SLOW"),EXACT(J46,"UNMEASURABLE"),EXACT(J46,"UNKNOWN / VERIFY")),OR(EXACT(K46,"HIGH"),EXACT(K46,"MEDIUM"),EXACT(K46,"LOW"),EXACT(K46,"UNKNOWN / VERIFY"))),"VALID","INVALID - CONTROLLED TOKEN"))</x:f>
      </x:c>
      <x:c r="Y46" s="26" t="str">
        <x:f>IF(A46="","",IF(COUNTIF($A$4:$A$100,A46)&lt;&gt;1,"INVALID - DUPLICATE ID",IF(NOT(EXACT(B46,DECISION_CONTRACT!$B$4)),"INVALID - DECISION ID",IF(OR(C46="",D46="",L46="",M46="",V46=""),"INVALID - REQUIRED","VALID"))))</x:f>
      </x:c>
      <x:c r="Z46" s="26" t="str">
        <x:f>IF(A46="","",IF(DECISION_CONTRACT!$B$13="REOPEN REQUIRED - DOWNSTREAM BLOCKED","BLOCKED - DECISION REOPEN REQUIRED",IF(DECISION_CONTRACT!$B$13&lt;&gt;"READY FOR DOWNSTREAM","BLOCKED - DECISION CONTRACT REPAIR REQUIRED",IF(O46&lt;&gt;"VALID",O46,"VALID"))))</x:f>
      </x:c>
      <x:c r="AA46" s="26" t="str">
        <x:f>IF(A46="","",IF(EXACT(E46,"OUTSIDE DECISION"),"REFUSE - OUTSIDE DECISION",IF(OR(EXACT(E46,"UNKNOWN / VERIFY"),EXACT(F46,"UNKNOWN / VERIFY"),EXACT(G46,"UNKNOWN / VERIFY"),EXACT(H46,"UNKNOWN / VERIFY"),EXACT(I46,"UNKNOWN / VERIFY"),EXACT(J46,"UNKNOWN / VERIFY"),EXACT(K46,"UNKNOWN / VERIFY"),EXACT(H46,"CONTRADICTORY"),EXACT(J46,"UNMEASURABLE")),"VERIFY BEFORE CLASSIFYING","VALID")))</x:f>
      </x:c>
      <x:c r="AB46" s="26" t="str">
        <x:f>IF(A46="","",IF(AND(EXACT(J46,"SLOW"),EXACT(K46,"LOW")),"DEFER",IF(OR(EXACT(H46,"LIMITED"),EXACT(I46,"WEAK")),IF(EXACT(F46,"HIGH"),"PREPARE",IF(EXACT(G46,"HIGH"),"DEFER","IGNORE")),"VALID")))</x:f>
      </x:c>
      <x:c r="AC46" s="26" t="str">
        <x:f>IF(A46="","",IF(AND(EXACT(F46,"HIGH"),EXACT(G46,"HIGH")),"FUND",IF(EXACT(F46,"HIGH"),"PREPARE",IF(EXACT(G46,"HIGH"),"DEFER","IGNORE"))))</x:f>
      </x:c>
    </x:row>
    <x:row r="47">
      <x:c r="A47" s="6"/>
      <x:c r="B47" s="6"/>
      <x:c r="C47" s="6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18"/>
      <x:c r="O47" s="18" t="str">
        <x:f>IF(A47="","",IF(N47="","INVALID - SNAPSHOT",IF(N47=A47&amp;"|"&amp;B47&amp;"|"&amp;C47&amp;"|"&amp;D47&amp;"|"&amp;E47&amp;"|"&amp;F47&amp;"|"&amp;G47&amp;"|"&amp;H47&amp;"|"&amp;I47&amp;"|"&amp;J47&amp;"|"&amp;K47&amp;"|"&amp;L47&amp;"|"&amp;M47&amp;"|"&amp;V47,"VALID","VERSION UPDATE REQUIRED")))</x:f>
      </x:c>
      <x:c r="P47" s="18" t="str">
        <x:f>IF(A47="","",IF(Z47&lt;&gt;"VALID",Z47,IF(X47&lt;&gt;"VALID",X47,IF(Y47&lt;&gt;"VALID",Y47,"VALID"))))</x:f>
      </x:c>
      <x:c r="Q47" s="18" t="str">
        <x:f>IF(A47="","",IF(OR(EXACT(F47,"UNKNOWN / VERIFY"),EXACT(G47,"UNKNOWN / VERIFY")),"UNCLASSIFIED",IF(AND(EXACT(F47,"HIGH"),EXACT(G47,"HIGH")),"HIGH OPPORTUNITY / HIGH READINESS",IF(AND(EXACT(F47,"HIGH"),EXACT(G47,"LOW")),"HIGH OPPORTUNITY / LOW READINESS",IF(AND(EXACT(F47,"LOW"),EXACT(G47,"HIGH")),"LOW OPPORTUNITY / HIGH READINESS","LOW OPPORTUNITY / LOW READINESS")))))</x:f>
      </x:c>
      <x:c r="R47" s="18" t="str">
        <x:f>IF(A47="","",IF(P47&lt;&gt;"VALID","REPAIR RECORD",IF(AA47="REFUSE - OUTSIDE DECISION","SCOPE OVERRIDE",IF(AA47="VERIFY BEFORE CLASSIFYING","EVIDENCE / UNCERTAINTY OVERRIDE",IF(AB47="DEFER","LEARNING-RISK OVERRIDE",IF(AB47&lt;&gt;"VALID","PREPARATION OVERRIDE","NONE"))))))</x:f>
      </x:c>
      <x:c r="S47" s="18" t="str">
        <x:f>IF(A47="","",IF(P47&lt;&gt;"VALID",IF(OR(P47="BLOCKED - DECISION REOPEN REQUIRED",P47="BLOCKED - DECISION CONTRACT REPAIR REQUIRED",P47="VERSION UPDATE REQUIRED"),P47,"REPAIR OPPORTUNITY RECORD"),IF(AA47&lt;&gt;"VALID",AA47,IF(AB47&lt;&gt;"VALID",AB47,AC47))))</x:f>
      </x:c>
      <x:c r="T47" s="18" t="str">
        <x:f>IF(A47="","",R47&amp;" | "&amp;Q47)</x:f>
      </x:c>
      <x:c r="U47" s="18"/>
      <x:c r="V47" s="19"/>
      <x:c r="W47" s="18" t="str">
        <x:f>IF(A47="","",C47&amp;"|"&amp;V47&amp;"|"&amp;S47&amp;"|"&amp;O47&amp;"|"&amp;P47)</x:f>
      </x:c>
      <x:c r="X47" s="26" t="str">
        <x:f>IF(A47="","",IF(AND(OR(EXACT(E47,"IN SCOPE"),EXACT(E47,"OUTSIDE DECISION"),EXACT(E47,"UNKNOWN / VERIFY")),OR(EXACT(F47,"HIGH"),EXACT(F47,"LOW"),EXACT(F47,"UNKNOWN / VERIFY")),OR(EXACT(G47,"HIGH"),EXACT(G47,"LOW"),EXACT(G47,"UNKNOWN / VERIFY")),OR(EXACT(H47,"SUFFICIENT"),EXACT(H47,"LIMITED"),EXACT(H47,"CONTRADICTORY"),EXACT(H47,"UNKNOWN / VERIFY")),OR(EXACT(I47,"STRONG"),EXACT(I47,"MODERATE"),EXACT(I47,"WEAK"),EXACT(I47,"UNKNOWN / VERIFY")),OR(EXACT(J47,"FAST"),EXACT(J47,"SLOW"),EXACT(J47,"UNMEASURABLE"),EXACT(J47,"UNKNOWN / VERIFY")),OR(EXACT(K47,"HIGH"),EXACT(K47,"MEDIUM"),EXACT(K47,"LOW"),EXACT(K47,"UNKNOWN / VERIFY"))),"VALID","INVALID - CONTROLLED TOKEN"))</x:f>
      </x:c>
      <x:c r="Y47" s="26" t="str">
        <x:f>IF(A47="","",IF(COUNTIF($A$4:$A$100,A47)&lt;&gt;1,"INVALID - DUPLICATE ID",IF(NOT(EXACT(B47,DECISION_CONTRACT!$B$4)),"INVALID - DECISION ID",IF(OR(C47="",D47="",L47="",M47="",V47=""),"INVALID - REQUIRED","VALID"))))</x:f>
      </x:c>
      <x:c r="Z47" s="26" t="str">
        <x:f>IF(A47="","",IF(DECISION_CONTRACT!$B$13="REOPEN REQUIRED - DOWNSTREAM BLOCKED","BLOCKED - DECISION REOPEN REQUIRED",IF(DECISION_CONTRACT!$B$13&lt;&gt;"READY FOR DOWNSTREAM","BLOCKED - DECISION CONTRACT REPAIR REQUIRED",IF(O47&lt;&gt;"VALID",O47,"VALID"))))</x:f>
      </x:c>
      <x:c r="AA47" s="26" t="str">
        <x:f>IF(A47="","",IF(EXACT(E47,"OUTSIDE DECISION"),"REFUSE - OUTSIDE DECISION",IF(OR(EXACT(E47,"UNKNOWN / VERIFY"),EXACT(F47,"UNKNOWN / VERIFY"),EXACT(G47,"UNKNOWN / VERIFY"),EXACT(H47,"UNKNOWN / VERIFY"),EXACT(I47,"UNKNOWN / VERIFY"),EXACT(J47,"UNKNOWN / VERIFY"),EXACT(K47,"UNKNOWN / VERIFY"),EXACT(H47,"CONTRADICTORY"),EXACT(J47,"UNMEASURABLE")),"VERIFY BEFORE CLASSIFYING","VALID")))</x:f>
      </x:c>
      <x:c r="AB47" s="26" t="str">
        <x:f>IF(A47="","",IF(AND(EXACT(J47,"SLOW"),EXACT(K47,"LOW")),"DEFER",IF(OR(EXACT(H47,"LIMITED"),EXACT(I47,"WEAK")),IF(EXACT(F47,"HIGH"),"PREPARE",IF(EXACT(G47,"HIGH"),"DEFER","IGNORE")),"VALID")))</x:f>
      </x:c>
      <x:c r="AC47" s="26" t="str">
        <x:f>IF(A47="","",IF(AND(EXACT(F47,"HIGH"),EXACT(G47,"HIGH")),"FUND",IF(EXACT(F47,"HIGH"),"PREPARE",IF(EXACT(G47,"HIGH"),"DEFER","IGNORE"))))</x:f>
      </x:c>
    </x:row>
    <x:row r="48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18"/>
      <x:c r="O48" s="18" t="str">
        <x:f>IF(A48="","",IF(N48="","INVALID - SNAPSHOT",IF(N48=A48&amp;"|"&amp;B48&amp;"|"&amp;C48&amp;"|"&amp;D48&amp;"|"&amp;E48&amp;"|"&amp;F48&amp;"|"&amp;G48&amp;"|"&amp;H48&amp;"|"&amp;I48&amp;"|"&amp;J48&amp;"|"&amp;K48&amp;"|"&amp;L48&amp;"|"&amp;M48&amp;"|"&amp;V48,"VALID","VERSION UPDATE REQUIRED")))</x:f>
      </x:c>
      <x:c r="P48" s="18" t="str">
        <x:f>IF(A48="","",IF(Z48&lt;&gt;"VALID",Z48,IF(X48&lt;&gt;"VALID",X48,IF(Y48&lt;&gt;"VALID",Y48,"VALID"))))</x:f>
      </x:c>
      <x:c r="Q48" s="18" t="str">
        <x:f>IF(A48="","",IF(OR(EXACT(F48,"UNKNOWN / VERIFY"),EXACT(G48,"UNKNOWN / VERIFY")),"UNCLASSIFIED",IF(AND(EXACT(F48,"HIGH"),EXACT(G48,"HIGH")),"HIGH OPPORTUNITY / HIGH READINESS",IF(AND(EXACT(F48,"HIGH"),EXACT(G48,"LOW")),"HIGH OPPORTUNITY / LOW READINESS",IF(AND(EXACT(F48,"LOW"),EXACT(G48,"HIGH")),"LOW OPPORTUNITY / HIGH READINESS","LOW OPPORTUNITY / LOW READINESS")))))</x:f>
      </x:c>
      <x:c r="R48" s="18" t="str">
        <x:f>IF(A48="","",IF(P48&lt;&gt;"VALID","REPAIR RECORD",IF(AA48="REFUSE - OUTSIDE DECISION","SCOPE OVERRIDE",IF(AA48="VERIFY BEFORE CLASSIFYING","EVIDENCE / UNCERTAINTY OVERRIDE",IF(AB48="DEFER","LEARNING-RISK OVERRIDE",IF(AB48&lt;&gt;"VALID","PREPARATION OVERRIDE","NONE"))))))</x:f>
      </x:c>
      <x:c r="S48" s="18" t="str">
        <x:f>IF(A48="","",IF(P48&lt;&gt;"VALID",IF(OR(P48="BLOCKED - DECISION REOPEN REQUIRED",P48="BLOCKED - DECISION CONTRACT REPAIR REQUIRED",P48="VERSION UPDATE REQUIRED"),P48,"REPAIR OPPORTUNITY RECORD"),IF(AA48&lt;&gt;"VALID",AA48,IF(AB48&lt;&gt;"VALID",AB48,AC48))))</x:f>
      </x:c>
      <x:c r="T48" s="18" t="str">
        <x:f>IF(A48="","",R48&amp;" | "&amp;Q48)</x:f>
      </x:c>
      <x:c r="U48" s="18"/>
      <x:c r="V48" s="19"/>
      <x:c r="W48" s="18" t="str">
        <x:f>IF(A48="","",C48&amp;"|"&amp;V48&amp;"|"&amp;S48&amp;"|"&amp;O48&amp;"|"&amp;P48)</x:f>
      </x:c>
      <x:c r="X48" s="26" t="str">
        <x:f>IF(A48="","",IF(AND(OR(EXACT(E48,"IN SCOPE"),EXACT(E48,"OUTSIDE DECISION"),EXACT(E48,"UNKNOWN / VERIFY")),OR(EXACT(F48,"HIGH"),EXACT(F48,"LOW"),EXACT(F48,"UNKNOWN / VERIFY")),OR(EXACT(G48,"HIGH"),EXACT(G48,"LOW"),EXACT(G48,"UNKNOWN / VERIFY")),OR(EXACT(H48,"SUFFICIENT"),EXACT(H48,"LIMITED"),EXACT(H48,"CONTRADICTORY"),EXACT(H48,"UNKNOWN / VERIFY")),OR(EXACT(I48,"STRONG"),EXACT(I48,"MODERATE"),EXACT(I48,"WEAK"),EXACT(I48,"UNKNOWN / VERIFY")),OR(EXACT(J48,"FAST"),EXACT(J48,"SLOW"),EXACT(J48,"UNMEASURABLE"),EXACT(J48,"UNKNOWN / VERIFY")),OR(EXACT(K48,"HIGH"),EXACT(K48,"MEDIUM"),EXACT(K48,"LOW"),EXACT(K48,"UNKNOWN / VERIFY"))),"VALID","INVALID - CONTROLLED TOKEN"))</x:f>
      </x:c>
      <x:c r="Y48" s="26" t="str">
        <x:f>IF(A48="","",IF(COUNTIF($A$4:$A$100,A48)&lt;&gt;1,"INVALID - DUPLICATE ID",IF(NOT(EXACT(B48,DECISION_CONTRACT!$B$4)),"INVALID - DECISION ID",IF(OR(C48="",D48="",L48="",M48="",V48=""),"INVALID - REQUIRED","VALID"))))</x:f>
      </x:c>
      <x:c r="Z48" s="26" t="str">
        <x:f>IF(A48="","",IF(DECISION_CONTRACT!$B$13="REOPEN REQUIRED - DOWNSTREAM BLOCKED","BLOCKED - DECISION REOPEN REQUIRED",IF(DECISION_CONTRACT!$B$13&lt;&gt;"READY FOR DOWNSTREAM","BLOCKED - DECISION CONTRACT REPAIR REQUIRED",IF(O48&lt;&gt;"VALID",O48,"VALID"))))</x:f>
      </x:c>
      <x:c r="AA48" s="26" t="str">
        <x:f>IF(A48="","",IF(EXACT(E48,"OUTSIDE DECISION"),"REFUSE - OUTSIDE DECISION",IF(OR(EXACT(E48,"UNKNOWN / VERIFY"),EXACT(F48,"UNKNOWN / VERIFY"),EXACT(G48,"UNKNOWN / VERIFY"),EXACT(H48,"UNKNOWN / VERIFY"),EXACT(I48,"UNKNOWN / VERIFY"),EXACT(J48,"UNKNOWN / VERIFY"),EXACT(K48,"UNKNOWN / VERIFY"),EXACT(H48,"CONTRADICTORY"),EXACT(J48,"UNMEASURABLE")),"VERIFY BEFORE CLASSIFYING","VALID")))</x:f>
      </x:c>
      <x:c r="AB48" s="26" t="str">
        <x:f>IF(A48="","",IF(AND(EXACT(J48,"SLOW"),EXACT(K48,"LOW")),"DEFER",IF(OR(EXACT(H48,"LIMITED"),EXACT(I48,"WEAK")),IF(EXACT(F48,"HIGH"),"PREPARE",IF(EXACT(G48,"HIGH"),"DEFER","IGNORE")),"VALID")))</x:f>
      </x:c>
      <x:c r="AC48" s="26" t="str">
        <x:f>IF(A48="","",IF(AND(EXACT(F48,"HIGH"),EXACT(G48,"HIGH")),"FUND",IF(EXACT(F48,"HIGH"),"PREPARE",IF(EXACT(G48,"HIGH"),"DEFER","IGNORE"))))</x:f>
      </x:c>
    </x:row>
    <x:row r="49">
      <x:c r="A49" s="6"/>
      <x:c r="B49" s="6"/>
      <x:c r="C49" s="6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18"/>
      <x:c r="O49" s="18" t="str">
        <x:f>IF(A49="","",IF(N49="","INVALID - SNAPSHOT",IF(N49=A49&amp;"|"&amp;B49&amp;"|"&amp;C49&amp;"|"&amp;D49&amp;"|"&amp;E49&amp;"|"&amp;F49&amp;"|"&amp;G49&amp;"|"&amp;H49&amp;"|"&amp;I49&amp;"|"&amp;J49&amp;"|"&amp;K49&amp;"|"&amp;L49&amp;"|"&amp;M49&amp;"|"&amp;V49,"VALID","VERSION UPDATE REQUIRED")))</x:f>
      </x:c>
      <x:c r="P49" s="18" t="str">
        <x:f>IF(A49="","",IF(Z49&lt;&gt;"VALID",Z49,IF(X49&lt;&gt;"VALID",X49,IF(Y49&lt;&gt;"VALID",Y49,"VALID"))))</x:f>
      </x:c>
      <x:c r="Q49" s="18" t="str">
        <x:f>IF(A49="","",IF(OR(EXACT(F49,"UNKNOWN / VERIFY"),EXACT(G49,"UNKNOWN / VERIFY")),"UNCLASSIFIED",IF(AND(EXACT(F49,"HIGH"),EXACT(G49,"HIGH")),"HIGH OPPORTUNITY / HIGH READINESS",IF(AND(EXACT(F49,"HIGH"),EXACT(G49,"LOW")),"HIGH OPPORTUNITY / LOW READINESS",IF(AND(EXACT(F49,"LOW"),EXACT(G49,"HIGH")),"LOW OPPORTUNITY / HIGH READINESS","LOW OPPORTUNITY / LOW READINESS")))))</x:f>
      </x:c>
      <x:c r="R49" s="18" t="str">
        <x:f>IF(A49="","",IF(P49&lt;&gt;"VALID","REPAIR RECORD",IF(AA49="REFUSE - OUTSIDE DECISION","SCOPE OVERRIDE",IF(AA49="VERIFY BEFORE CLASSIFYING","EVIDENCE / UNCERTAINTY OVERRIDE",IF(AB49="DEFER","LEARNING-RISK OVERRIDE",IF(AB49&lt;&gt;"VALID","PREPARATION OVERRIDE","NONE"))))))</x:f>
      </x:c>
      <x:c r="S49" s="18" t="str">
        <x:f>IF(A49="","",IF(P49&lt;&gt;"VALID",IF(OR(P49="BLOCKED - DECISION REOPEN REQUIRED",P49="BLOCKED - DECISION CONTRACT REPAIR REQUIRED",P49="VERSION UPDATE REQUIRED"),P49,"REPAIR OPPORTUNITY RECORD"),IF(AA49&lt;&gt;"VALID",AA49,IF(AB49&lt;&gt;"VALID",AB49,AC49))))</x:f>
      </x:c>
      <x:c r="T49" s="18" t="str">
        <x:f>IF(A49="","",R49&amp;" | "&amp;Q49)</x:f>
      </x:c>
      <x:c r="U49" s="18"/>
      <x:c r="V49" s="19"/>
      <x:c r="W49" s="18" t="str">
        <x:f>IF(A49="","",C49&amp;"|"&amp;V49&amp;"|"&amp;S49&amp;"|"&amp;O49&amp;"|"&amp;P49)</x:f>
      </x:c>
      <x:c r="X49" s="26" t="str">
        <x:f>IF(A49="","",IF(AND(OR(EXACT(E49,"IN SCOPE"),EXACT(E49,"OUTSIDE DECISION"),EXACT(E49,"UNKNOWN / VERIFY")),OR(EXACT(F49,"HIGH"),EXACT(F49,"LOW"),EXACT(F49,"UNKNOWN / VERIFY")),OR(EXACT(G49,"HIGH"),EXACT(G49,"LOW"),EXACT(G49,"UNKNOWN / VERIFY")),OR(EXACT(H49,"SUFFICIENT"),EXACT(H49,"LIMITED"),EXACT(H49,"CONTRADICTORY"),EXACT(H49,"UNKNOWN / VERIFY")),OR(EXACT(I49,"STRONG"),EXACT(I49,"MODERATE"),EXACT(I49,"WEAK"),EXACT(I49,"UNKNOWN / VERIFY")),OR(EXACT(J49,"FAST"),EXACT(J49,"SLOW"),EXACT(J49,"UNMEASURABLE"),EXACT(J49,"UNKNOWN / VERIFY")),OR(EXACT(K49,"HIGH"),EXACT(K49,"MEDIUM"),EXACT(K49,"LOW"),EXACT(K49,"UNKNOWN / VERIFY"))),"VALID","INVALID - CONTROLLED TOKEN"))</x:f>
      </x:c>
      <x:c r="Y49" s="26" t="str">
        <x:f>IF(A49="","",IF(COUNTIF($A$4:$A$100,A49)&lt;&gt;1,"INVALID - DUPLICATE ID",IF(NOT(EXACT(B49,DECISION_CONTRACT!$B$4)),"INVALID - DECISION ID",IF(OR(C49="",D49="",L49="",M49="",V49=""),"INVALID - REQUIRED","VALID"))))</x:f>
      </x:c>
      <x:c r="Z49" s="26" t="str">
        <x:f>IF(A49="","",IF(DECISION_CONTRACT!$B$13="REOPEN REQUIRED - DOWNSTREAM BLOCKED","BLOCKED - DECISION REOPEN REQUIRED",IF(DECISION_CONTRACT!$B$13&lt;&gt;"READY FOR DOWNSTREAM","BLOCKED - DECISION CONTRACT REPAIR REQUIRED",IF(O49&lt;&gt;"VALID",O49,"VALID"))))</x:f>
      </x:c>
      <x:c r="AA49" s="26" t="str">
        <x:f>IF(A49="","",IF(EXACT(E49,"OUTSIDE DECISION"),"REFUSE - OUTSIDE DECISION",IF(OR(EXACT(E49,"UNKNOWN / VERIFY"),EXACT(F49,"UNKNOWN / VERIFY"),EXACT(G49,"UNKNOWN / VERIFY"),EXACT(H49,"UNKNOWN / VERIFY"),EXACT(I49,"UNKNOWN / VERIFY"),EXACT(J49,"UNKNOWN / VERIFY"),EXACT(K49,"UNKNOWN / VERIFY"),EXACT(H49,"CONTRADICTORY"),EXACT(J49,"UNMEASURABLE")),"VERIFY BEFORE CLASSIFYING","VALID")))</x:f>
      </x:c>
      <x:c r="AB49" s="26" t="str">
        <x:f>IF(A49="","",IF(AND(EXACT(J49,"SLOW"),EXACT(K49,"LOW")),"DEFER",IF(OR(EXACT(H49,"LIMITED"),EXACT(I49,"WEAK")),IF(EXACT(F49,"HIGH"),"PREPARE",IF(EXACT(G49,"HIGH"),"DEFER","IGNORE")),"VALID")))</x:f>
      </x:c>
      <x:c r="AC49" s="26" t="str">
        <x:f>IF(A49="","",IF(AND(EXACT(F49,"HIGH"),EXACT(G49,"HIGH")),"FUND",IF(EXACT(F49,"HIGH"),"PREPARE",IF(EXACT(G49,"HIGH"),"DEFER","IGNORE"))))</x:f>
      </x:c>
    </x:row>
    <x:row r="50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18"/>
      <x:c r="O50" s="18" t="str">
        <x:f>IF(A50="","",IF(N50="","INVALID - SNAPSHOT",IF(N50=A50&amp;"|"&amp;B50&amp;"|"&amp;C50&amp;"|"&amp;D50&amp;"|"&amp;E50&amp;"|"&amp;F50&amp;"|"&amp;G50&amp;"|"&amp;H50&amp;"|"&amp;I50&amp;"|"&amp;J50&amp;"|"&amp;K50&amp;"|"&amp;L50&amp;"|"&amp;M50&amp;"|"&amp;V50,"VALID","VERSION UPDATE REQUIRED")))</x:f>
      </x:c>
      <x:c r="P50" s="18" t="str">
        <x:f>IF(A50="","",IF(Z50&lt;&gt;"VALID",Z50,IF(X50&lt;&gt;"VALID",X50,IF(Y50&lt;&gt;"VALID",Y50,"VALID"))))</x:f>
      </x:c>
      <x:c r="Q50" s="18" t="str">
        <x:f>IF(A50="","",IF(OR(EXACT(F50,"UNKNOWN / VERIFY"),EXACT(G50,"UNKNOWN / VERIFY")),"UNCLASSIFIED",IF(AND(EXACT(F50,"HIGH"),EXACT(G50,"HIGH")),"HIGH OPPORTUNITY / HIGH READINESS",IF(AND(EXACT(F50,"HIGH"),EXACT(G50,"LOW")),"HIGH OPPORTUNITY / LOW READINESS",IF(AND(EXACT(F50,"LOW"),EXACT(G50,"HIGH")),"LOW OPPORTUNITY / HIGH READINESS","LOW OPPORTUNITY / LOW READINESS")))))</x:f>
      </x:c>
      <x:c r="R50" s="18" t="str">
        <x:f>IF(A50="","",IF(P50&lt;&gt;"VALID","REPAIR RECORD",IF(AA50="REFUSE - OUTSIDE DECISION","SCOPE OVERRIDE",IF(AA50="VERIFY BEFORE CLASSIFYING","EVIDENCE / UNCERTAINTY OVERRIDE",IF(AB50="DEFER","LEARNING-RISK OVERRIDE",IF(AB50&lt;&gt;"VALID","PREPARATION OVERRIDE","NONE"))))))</x:f>
      </x:c>
      <x:c r="S50" s="18" t="str">
        <x:f>IF(A50="","",IF(P50&lt;&gt;"VALID",IF(OR(P50="BLOCKED - DECISION REOPEN REQUIRED",P50="BLOCKED - DECISION CONTRACT REPAIR REQUIRED",P50="VERSION UPDATE REQUIRED"),P50,"REPAIR OPPORTUNITY RECORD"),IF(AA50&lt;&gt;"VALID",AA50,IF(AB50&lt;&gt;"VALID",AB50,AC50))))</x:f>
      </x:c>
      <x:c r="T50" s="18" t="str">
        <x:f>IF(A50="","",R50&amp;" | "&amp;Q50)</x:f>
      </x:c>
      <x:c r="U50" s="18"/>
      <x:c r="V50" s="19"/>
      <x:c r="W50" s="18" t="str">
        <x:f>IF(A50="","",C50&amp;"|"&amp;V50&amp;"|"&amp;S50&amp;"|"&amp;O50&amp;"|"&amp;P50)</x:f>
      </x:c>
      <x:c r="X50" s="26" t="str">
        <x:f>IF(A50="","",IF(AND(OR(EXACT(E50,"IN SCOPE"),EXACT(E50,"OUTSIDE DECISION"),EXACT(E50,"UNKNOWN / VERIFY")),OR(EXACT(F50,"HIGH"),EXACT(F50,"LOW"),EXACT(F50,"UNKNOWN / VERIFY")),OR(EXACT(G50,"HIGH"),EXACT(G50,"LOW"),EXACT(G50,"UNKNOWN / VERIFY")),OR(EXACT(H50,"SUFFICIENT"),EXACT(H50,"LIMITED"),EXACT(H50,"CONTRADICTORY"),EXACT(H50,"UNKNOWN / VERIFY")),OR(EXACT(I50,"STRONG"),EXACT(I50,"MODERATE"),EXACT(I50,"WEAK"),EXACT(I50,"UNKNOWN / VERIFY")),OR(EXACT(J50,"FAST"),EXACT(J50,"SLOW"),EXACT(J50,"UNMEASURABLE"),EXACT(J50,"UNKNOWN / VERIFY")),OR(EXACT(K50,"HIGH"),EXACT(K50,"MEDIUM"),EXACT(K50,"LOW"),EXACT(K50,"UNKNOWN / VERIFY"))),"VALID","INVALID - CONTROLLED TOKEN"))</x:f>
      </x:c>
      <x:c r="Y50" s="26" t="str">
        <x:f>IF(A50="","",IF(COUNTIF($A$4:$A$100,A50)&lt;&gt;1,"INVALID - DUPLICATE ID",IF(NOT(EXACT(B50,DECISION_CONTRACT!$B$4)),"INVALID - DECISION ID",IF(OR(C50="",D50="",L50="",M50="",V50=""),"INVALID - REQUIRED","VALID"))))</x:f>
      </x:c>
      <x:c r="Z50" s="26" t="str">
        <x:f>IF(A50="","",IF(DECISION_CONTRACT!$B$13="REOPEN REQUIRED - DOWNSTREAM BLOCKED","BLOCKED - DECISION REOPEN REQUIRED",IF(DECISION_CONTRACT!$B$13&lt;&gt;"READY FOR DOWNSTREAM","BLOCKED - DECISION CONTRACT REPAIR REQUIRED",IF(O50&lt;&gt;"VALID",O50,"VALID"))))</x:f>
      </x:c>
      <x:c r="AA50" s="26" t="str">
        <x:f>IF(A50="","",IF(EXACT(E50,"OUTSIDE DECISION"),"REFUSE - OUTSIDE DECISION",IF(OR(EXACT(E50,"UNKNOWN / VERIFY"),EXACT(F50,"UNKNOWN / VERIFY"),EXACT(G50,"UNKNOWN / VERIFY"),EXACT(H50,"UNKNOWN / VERIFY"),EXACT(I50,"UNKNOWN / VERIFY"),EXACT(J50,"UNKNOWN / VERIFY"),EXACT(K50,"UNKNOWN / VERIFY"),EXACT(H50,"CONTRADICTORY"),EXACT(J50,"UNMEASURABLE")),"VERIFY BEFORE CLASSIFYING","VALID")))</x:f>
      </x:c>
      <x:c r="AB50" s="26" t="str">
        <x:f>IF(A50="","",IF(AND(EXACT(J50,"SLOW"),EXACT(K50,"LOW")),"DEFER",IF(OR(EXACT(H50,"LIMITED"),EXACT(I50,"WEAK")),IF(EXACT(F50,"HIGH"),"PREPARE",IF(EXACT(G50,"HIGH"),"DEFER","IGNORE")),"VALID")))</x:f>
      </x:c>
      <x:c r="AC50" s="26" t="str">
        <x:f>IF(A50="","",IF(AND(EXACT(F50,"HIGH"),EXACT(G50,"HIGH")),"FUND",IF(EXACT(F50,"HIGH"),"PREPARE",IF(EXACT(G50,"HIGH"),"DEFER","IGNORE"))))</x:f>
      </x:c>
    </x:row>
    <x:row r="51">
      <x:c r="A51" s="6"/>
      <x:c r="B51" s="6"/>
      <x:c r="C51" s="6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18"/>
      <x:c r="O51" s="18" t="str">
        <x:f>IF(A51="","",IF(N51="","INVALID - SNAPSHOT",IF(N51=A51&amp;"|"&amp;B51&amp;"|"&amp;C51&amp;"|"&amp;D51&amp;"|"&amp;E51&amp;"|"&amp;F51&amp;"|"&amp;G51&amp;"|"&amp;H51&amp;"|"&amp;I51&amp;"|"&amp;J51&amp;"|"&amp;K51&amp;"|"&amp;L51&amp;"|"&amp;M51&amp;"|"&amp;V51,"VALID","VERSION UPDATE REQUIRED")))</x:f>
      </x:c>
      <x:c r="P51" s="18" t="str">
        <x:f>IF(A51="","",IF(Z51&lt;&gt;"VALID",Z51,IF(X51&lt;&gt;"VALID",X51,IF(Y51&lt;&gt;"VALID",Y51,"VALID"))))</x:f>
      </x:c>
      <x:c r="Q51" s="18" t="str">
        <x:f>IF(A51="","",IF(OR(EXACT(F51,"UNKNOWN / VERIFY"),EXACT(G51,"UNKNOWN / VERIFY")),"UNCLASSIFIED",IF(AND(EXACT(F51,"HIGH"),EXACT(G51,"HIGH")),"HIGH OPPORTUNITY / HIGH READINESS",IF(AND(EXACT(F51,"HIGH"),EXACT(G51,"LOW")),"HIGH OPPORTUNITY / LOW READINESS",IF(AND(EXACT(F51,"LOW"),EXACT(G51,"HIGH")),"LOW OPPORTUNITY / HIGH READINESS","LOW OPPORTUNITY / LOW READINESS")))))</x:f>
      </x:c>
      <x:c r="R51" s="18" t="str">
        <x:f>IF(A51="","",IF(P51&lt;&gt;"VALID","REPAIR RECORD",IF(AA51="REFUSE - OUTSIDE DECISION","SCOPE OVERRIDE",IF(AA51="VERIFY BEFORE CLASSIFYING","EVIDENCE / UNCERTAINTY OVERRIDE",IF(AB51="DEFER","LEARNING-RISK OVERRIDE",IF(AB51&lt;&gt;"VALID","PREPARATION OVERRIDE","NONE"))))))</x:f>
      </x:c>
      <x:c r="S51" s="18" t="str">
        <x:f>IF(A51="","",IF(P51&lt;&gt;"VALID",IF(OR(P51="BLOCKED - DECISION REOPEN REQUIRED",P51="BLOCKED - DECISION CONTRACT REPAIR REQUIRED",P51="VERSION UPDATE REQUIRED"),P51,"REPAIR OPPORTUNITY RECORD"),IF(AA51&lt;&gt;"VALID",AA51,IF(AB51&lt;&gt;"VALID",AB51,AC51))))</x:f>
      </x:c>
      <x:c r="T51" s="18" t="str">
        <x:f>IF(A51="","",R51&amp;" | "&amp;Q51)</x:f>
      </x:c>
      <x:c r="U51" s="18"/>
      <x:c r="V51" s="19"/>
      <x:c r="W51" s="18" t="str">
        <x:f>IF(A51="","",C51&amp;"|"&amp;V51&amp;"|"&amp;S51&amp;"|"&amp;O51&amp;"|"&amp;P51)</x:f>
      </x:c>
      <x:c r="X51" s="26" t="str">
        <x:f>IF(A51="","",IF(AND(OR(EXACT(E51,"IN SCOPE"),EXACT(E51,"OUTSIDE DECISION"),EXACT(E51,"UNKNOWN / VERIFY")),OR(EXACT(F51,"HIGH"),EXACT(F51,"LOW"),EXACT(F51,"UNKNOWN / VERIFY")),OR(EXACT(G51,"HIGH"),EXACT(G51,"LOW"),EXACT(G51,"UNKNOWN / VERIFY")),OR(EXACT(H51,"SUFFICIENT"),EXACT(H51,"LIMITED"),EXACT(H51,"CONTRADICTORY"),EXACT(H51,"UNKNOWN / VERIFY")),OR(EXACT(I51,"STRONG"),EXACT(I51,"MODERATE"),EXACT(I51,"WEAK"),EXACT(I51,"UNKNOWN / VERIFY")),OR(EXACT(J51,"FAST"),EXACT(J51,"SLOW"),EXACT(J51,"UNMEASURABLE"),EXACT(J51,"UNKNOWN / VERIFY")),OR(EXACT(K51,"HIGH"),EXACT(K51,"MEDIUM"),EXACT(K51,"LOW"),EXACT(K51,"UNKNOWN / VERIFY"))),"VALID","INVALID - CONTROLLED TOKEN"))</x:f>
      </x:c>
      <x:c r="Y51" s="26" t="str">
        <x:f>IF(A51="","",IF(COUNTIF($A$4:$A$100,A51)&lt;&gt;1,"INVALID - DUPLICATE ID",IF(NOT(EXACT(B51,DECISION_CONTRACT!$B$4)),"INVALID - DECISION ID",IF(OR(C51="",D51="",L51="",M51="",V51=""),"INVALID - REQUIRED","VALID"))))</x:f>
      </x:c>
      <x:c r="Z51" s="26" t="str">
        <x:f>IF(A51="","",IF(DECISION_CONTRACT!$B$13="REOPEN REQUIRED - DOWNSTREAM BLOCKED","BLOCKED - DECISION REOPEN REQUIRED",IF(DECISION_CONTRACT!$B$13&lt;&gt;"READY FOR DOWNSTREAM","BLOCKED - DECISION CONTRACT REPAIR REQUIRED",IF(O51&lt;&gt;"VALID",O51,"VALID"))))</x:f>
      </x:c>
      <x:c r="AA51" s="26" t="str">
        <x:f>IF(A51="","",IF(EXACT(E51,"OUTSIDE DECISION"),"REFUSE - OUTSIDE DECISION",IF(OR(EXACT(E51,"UNKNOWN / VERIFY"),EXACT(F51,"UNKNOWN / VERIFY"),EXACT(G51,"UNKNOWN / VERIFY"),EXACT(H51,"UNKNOWN / VERIFY"),EXACT(I51,"UNKNOWN / VERIFY"),EXACT(J51,"UNKNOWN / VERIFY"),EXACT(K51,"UNKNOWN / VERIFY"),EXACT(H51,"CONTRADICTORY"),EXACT(J51,"UNMEASURABLE")),"VERIFY BEFORE CLASSIFYING","VALID")))</x:f>
      </x:c>
      <x:c r="AB51" s="26" t="str">
        <x:f>IF(A51="","",IF(AND(EXACT(J51,"SLOW"),EXACT(K51,"LOW")),"DEFER",IF(OR(EXACT(H51,"LIMITED"),EXACT(I51,"WEAK")),IF(EXACT(F51,"HIGH"),"PREPARE",IF(EXACT(G51,"HIGH"),"DEFER","IGNORE")),"VALID")))</x:f>
      </x:c>
      <x:c r="AC51" s="26" t="str">
        <x:f>IF(A51="","",IF(AND(EXACT(F51,"HIGH"),EXACT(G51,"HIGH")),"FUND",IF(EXACT(F51,"HIGH"),"PREPARE",IF(EXACT(G51,"HIGH"),"DEFER","IGNORE"))))</x:f>
      </x:c>
    </x:row>
    <x:row r="52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18"/>
      <x:c r="O52" s="18" t="str">
        <x:f>IF(A52="","",IF(N52="","INVALID - SNAPSHOT",IF(N52=A52&amp;"|"&amp;B52&amp;"|"&amp;C52&amp;"|"&amp;D52&amp;"|"&amp;E52&amp;"|"&amp;F52&amp;"|"&amp;G52&amp;"|"&amp;H52&amp;"|"&amp;I52&amp;"|"&amp;J52&amp;"|"&amp;K52&amp;"|"&amp;L52&amp;"|"&amp;M52&amp;"|"&amp;V52,"VALID","VERSION UPDATE REQUIRED")))</x:f>
      </x:c>
      <x:c r="P52" s="18" t="str">
        <x:f>IF(A52="","",IF(Z52&lt;&gt;"VALID",Z52,IF(X52&lt;&gt;"VALID",X52,IF(Y52&lt;&gt;"VALID",Y52,"VALID"))))</x:f>
      </x:c>
      <x:c r="Q52" s="18" t="str">
        <x:f>IF(A52="","",IF(OR(EXACT(F52,"UNKNOWN / VERIFY"),EXACT(G52,"UNKNOWN / VERIFY")),"UNCLASSIFIED",IF(AND(EXACT(F52,"HIGH"),EXACT(G52,"HIGH")),"HIGH OPPORTUNITY / HIGH READINESS",IF(AND(EXACT(F52,"HIGH"),EXACT(G52,"LOW")),"HIGH OPPORTUNITY / LOW READINESS",IF(AND(EXACT(F52,"LOW"),EXACT(G52,"HIGH")),"LOW OPPORTUNITY / HIGH READINESS","LOW OPPORTUNITY / LOW READINESS")))))</x:f>
      </x:c>
      <x:c r="R52" s="18" t="str">
        <x:f>IF(A52="","",IF(P52&lt;&gt;"VALID","REPAIR RECORD",IF(AA52="REFUSE - OUTSIDE DECISION","SCOPE OVERRIDE",IF(AA52="VERIFY BEFORE CLASSIFYING","EVIDENCE / UNCERTAINTY OVERRIDE",IF(AB52="DEFER","LEARNING-RISK OVERRIDE",IF(AB52&lt;&gt;"VALID","PREPARATION OVERRIDE","NONE"))))))</x:f>
      </x:c>
      <x:c r="S52" s="18" t="str">
        <x:f>IF(A52="","",IF(P52&lt;&gt;"VALID",IF(OR(P52="BLOCKED - DECISION REOPEN REQUIRED",P52="BLOCKED - DECISION CONTRACT REPAIR REQUIRED",P52="VERSION UPDATE REQUIRED"),P52,"REPAIR OPPORTUNITY RECORD"),IF(AA52&lt;&gt;"VALID",AA52,IF(AB52&lt;&gt;"VALID",AB52,AC52))))</x:f>
      </x:c>
      <x:c r="T52" s="18" t="str">
        <x:f>IF(A52="","",R52&amp;" | "&amp;Q52)</x:f>
      </x:c>
      <x:c r="U52" s="18"/>
      <x:c r="V52" s="19"/>
      <x:c r="W52" s="18" t="str">
        <x:f>IF(A52="","",C52&amp;"|"&amp;V52&amp;"|"&amp;S52&amp;"|"&amp;O52&amp;"|"&amp;P52)</x:f>
      </x:c>
      <x:c r="X52" s="26" t="str">
        <x:f>IF(A52="","",IF(AND(OR(EXACT(E52,"IN SCOPE"),EXACT(E52,"OUTSIDE DECISION"),EXACT(E52,"UNKNOWN / VERIFY")),OR(EXACT(F52,"HIGH"),EXACT(F52,"LOW"),EXACT(F52,"UNKNOWN / VERIFY")),OR(EXACT(G52,"HIGH"),EXACT(G52,"LOW"),EXACT(G52,"UNKNOWN / VERIFY")),OR(EXACT(H52,"SUFFICIENT"),EXACT(H52,"LIMITED"),EXACT(H52,"CONTRADICTORY"),EXACT(H52,"UNKNOWN / VERIFY")),OR(EXACT(I52,"STRONG"),EXACT(I52,"MODERATE"),EXACT(I52,"WEAK"),EXACT(I52,"UNKNOWN / VERIFY")),OR(EXACT(J52,"FAST"),EXACT(J52,"SLOW"),EXACT(J52,"UNMEASURABLE"),EXACT(J52,"UNKNOWN / VERIFY")),OR(EXACT(K52,"HIGH"),EXACT(K52,"MEDIUM"),EXACT(K52,"LOW"),EXACT(K52,"UNKNOWN / VERIFY"))),"VALID","INVALID - CONTROLLED TOKEN"))</x:f>
      </x:c>
      <x:c r="Y52" s="26" t="str">
        <x:f>IF(A52="","",IF(COUNTIF($A$4:$A$100,A52)&lt;&gt;1,"INVALID - DUPLICATE ID",IF(NOT(EXACT(B52,DECISION_CONTRACT!$B$4)),"INVALID - DECISION ID",IF(OR(C52="",D52="",L52="",M52="",V52=""),"INVALID - REQUIRED","VALID"))))</x:f>
      </x:c>
      <x:c r="Z52" s="26" t="str">
        <x:f>IF(A52="","",IF(DECISION_CONTRACT!$B$13="REOPEN REQUIRED - DOWNSTREAM BLOCKED","BLOCKED - DECISION REOPEN REQUIRED",IF(DECISION_CONTRACT!$B$13&lt;&gt;"READY FOR DOWNSTREAM","BLOCKED - DECISION CONTRACT REPAIR REQUIRED",IF(O52&lt;&gt;"VALID",O52,"VALID"))))</x:f>
      </x:c>
      <x:c r="AA52" s="26" t="str">
        <x:f>IF(A52="","",IF(EXACT(E52,"OUTSIDE DECISION"),"REFUSE - OUTSIDE DECISION",IF(OR(EXACT(E52,"UNKNOWN / VERIFY"),EXACT(F52,"UNKNOWN / VERIFY"),EXACT(G52,"UNKNOWN / VERIFY"),EXACT(H52,"UNKNOWN / VERIFY"),EXACT(I52,"UNKNOWN / VERIFY"),EXACT(J52,"UNKNOWN / VERIFY"),EXACT(K52,"UNKNOWN / VERIFY"),EXACT(H52,"CONTRADICTORY"),EXACT(J52,"UNMEASURABLE")),"VERIFY BEFORE CLASSIFYING","VALID")))</x:f>
      </x:c>
      <x:c r="AB52" s="26" t="str">
        <x:f>IF(A52="","",IF(AND(EXACT(J52,"SLOW"),EXACT(K52,"LOW")),"DEFER",IF(OR(EXACT(H52,"LIMITED"),EXACT(I52,"WEAK")),IF(EXACT(F52,"HIGH"),"PREPARE",IF(EXACT(G52,"HIGH"),"DEFER","IGNORE")),"VALID")))</x:f>
      </x:c>
      <x:c r="AC52" s="26" t="str">
        <x:f>IF(A52="","",IF(AND(EXACT(F52,"HIGH"),EXACT(G52,"HIGH")),"FUND",IF(EXACT(F52,"HIGH"),"PREPARE",IF(EXACT(G52,"HIGH"),"DEFER","IGNORE"))))</x:f>
      </x:c>
    </x:row>
    <x:row r="53">
      <x:c r="A53" s="6"/>
      <x:c r="B53" s="6"/>
      <x:c r="C53" s="6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18"/>
      <x:c r="O53" s="18" t="str">
        <x:f>IF(A53="","",IF(N53="","INVALID - SNAPSHOT",IF(N53=A53&amp;"|"&amp;B53&amp;"|"&amp;C53&amp;"|"&amp;D53&amp;"|"&amp;E53&amp;"|"&amp;F53&amp;"|"&amp;G53&amp;"|"&amp;H53&amp;"|"&amp;I53&amp;"|"&amp;J53&amp;"|"&amp;K53&amp;"|"&amp;L53&amp;"|"&amp;M53&amp;"|"&amp;V53,"VALID","VERSION UPDATE REQUIRED")))</x:f>
      </x:c>
      <x:c r="P53" s="18" t="str">
        <x:f>IF(A53="","",IF(Z53&lt;&gt;"VALID",Z53,IF(X53&lt;&gt;"VALID",X53,IF(Y53&lt;&gt;"VALID",Y53,"VALID"))))</x:f>
      </x:c>
      <x:c r="Q53" s="18" t="str">
        <x:f>IF(A53="","",IF(OR(EXACT(F53,"UNKNOWN / VERIFY"),EXACT(G53,"UNKNOWN / VERIFY")),"UNCLASSIFIED",IF(AND(EXACT(F53,"HIGH"),EXACT(G53,"HIGH")),"HIGH OPPORTUNITY / HIGH READINESS",IF(AND(EXACT(F53,"HIGH"),EXACT(G53,"LOW")),"HIGH OPPORTUNITY / LOW READINESS",IF(AND(EXACT(F53,"LOW"),EXACT(G53,"HIGH")),"LOW OPPORTUNITY / HIGH READINESS","LOW OPPORTUNITY / LOW READINESS")))))</x:f>
      </x:c>
      <x:c r="R53" s="18" t="str">
        <x:f>IF(A53="","",IF(P53&lt;&gt;"VALID","REPAIR RECORD",IF(AA53="REFUSE - OUTSIDE DECISION","SCOPE OVERRIDE",IF(AA53="VERIFY BEFORE CLASSIFYING","EVIDENCE / UNCERTAINTY OVERRIDE",IF(AB53="DEFER","LEARNING-RISK OVERRIDE",IF(AB53&lt;&gt;"VALID","PREPARATION OVERRIDE","NONE"))))))</x:f>
      </x:c>
      <x:c r="S53" s="18" t="str">
        <x:f>IF(A53="","",IF(P53&lt;&gt;"VALID",IF(OR(P53="BLOCKED - DECISION REOPEN REQUIRED",P53="BLOCKED - DECISION CONTRACT REPAIR REQUIRED",P53="VERSION UPDATE REQUIRED"),P53,"REPAIR OPPORTUNITY RECORD"),IF(AA53&lt;&gt;"VALID",AA53,IF(AB53&lt;&gt;"VALID",AB53,AC53))))</x:f>
      </x:c>
      <x:c r="T53" s="18" t="str">
        <x:f>IF(A53="","",R53&amp;" | "&amp;Q53)</x:f>
      </x:c>
      <x:c r="U53" s="18"/>
      <x:c r="V53" s="19"/>
      <x:c r="W53" s="18" t="str">
        <x:f>IF(A53="","",C53&amp;"|"&amp;V53&amp;"|"&amp;S53&amp;"|"&amp;O53&amp;"|"&amp;P53)</x:f>
      </x:c>
      <x:c r="X53" s="26" t="str">
        <x:f>IF(A53="","",IF(AND(OR(EXACT(E53,"IN SCOPE"),EXACT(E53,"OUTSIDE DECISION"),EXACT(E53,"UNKNOWN / VERIFY")),OR(EXACT(F53,"HIGH"),EXACT(F53,"LOW"),EXACT(F53,"UNKNOWN / VERIFY")),OR(EXACT(G53,"HIGH"),EXACT(G53,"LOW"),EXACT(G53,"UNKNOWN / VERIFY")),OR(EXACT(H53,"SUFFICIENT"),EXACT(H53,"LIMITED"),EXACT(H53,"CONTRADICTORY"),EXACT(H53,"UNKNOWN / VERIFY")),OR(EXACT(I53,"STRONG"),EXACT(I53,"MODERATE"),EXACT(I53,"WEAK"),EXACT(I53,"UNKNOWN / VERIFY")),OR(EXACT(J53,"FAST"),EXACT(J53,"SLOW"),EXACT(J53,"UNMEASURABLE"),EXACT(J53,"UNKNOWN / VERIFY")),OR(EXACT(K53,"HIGH"),EXACT(K53,"MEDIUM"),EXACT(K53,"LOW"),EXACT(K53,"UNKNOWN / VERIFY"))),"VALID","INVALID - CONTROLLED TOKEN"))</x:f>
      </x:c>
      <x:c r="Y53" s="26" t="str">
        <x:f>IF(A53="","",IF(COUNTIF($A$4:$A$100,A53)&lt;&gt;1,"INVALID - DUPLICATE ID",IF(NOT(EXACT(B53,DECISION_CONTRACT!$B$4)),"INVALID - DECISION ID",IF(OR(C53="",D53="",L53="",M53="",V53=""),"INVALID - REQUIRED","VALID"))))</x:f>
      </x:c>
      <x:c r="Z53" s="26" t="str">
        <x:f>IF(A53="","",IF(DECISION_CONTRACT!$B$13="REOPEN REQUIRED - DOWNSTREAM BLOCKED","BLOCKED - DECISION REOPEN REQUIRED",IF(DECISION_CONTRACT!$B$13&lt;&gt;"READY FOR DOWNSTREAM","BLOCKED - DECISION CONTRACT REPAIR REQUIRED",IF(O53&lt;&gt;"VALID",O53,"VALID"))))</x:f>
      </x:c>
      <x:c r="AA53" s="26" t="str">
        <x:f>IF(A53="","",IF(EXACT(E53,"OUTSIDE DECISION"),"REFUSE - OUTSIDE DECISION",IF(OR(EXACT(E53,"UNKNOWN / VERIFY"),EXACT(F53,"UNKNOWN / VERIFY"),EXACT(G53,"UNKNOWN / VERIFY"),EXACT(H53,"UNKNOWN / VERIFY"),EXACT(I53,"UNKNOWN / VERIFY"),EXACT(J53,"UNKNOWN / VERIFY"),EXACT(K53,"UNKNOWN / VERIFY"),EXACT(H53,"CONTRADICTORY"),EXACT(J53,"UNMEASURABLE")),"VERIFY BEFORE CLASSIFYING","VALID")))</x:f>
      </x:c>
      <x:c r="AB53" s="26" t="str">
        <x:f>IF(A53="","",IF(AND(EXACT(J53,"SLOW"),EXACT(K53,"LOW")),"DEFER",IF(OR(EXACT(H53,"LIMITED"),EXACT(I53,"WEAK")),IF(EXACT(F53,"HIGH"),"PREPARE",IF(EXACT(G53,"HIGH"),"DEFER","IGNORE")),"VALID")))</x:f>
      </x:c>
      <x:c r="AC53" s="26" t="str">
        <x:f>IF(A53="","",IF(AND(EXACT(F53,"HIGH"),EXACT(G53,"HIGH")),"FUND",IF(EXACT(F53,"HIGH"),"PREPARE",IF(EXACT(G53,"HIGH"),"DEFER","IGNORE"))))</x:f>
      </x:c>
    </x:row>
    <x:row r="54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18"/>
      <x:c r="O54" s="18" t="str">
        <x:f>IF(A54="","",IF(N54="","INVALID - SNAPSHOT",IF(N54=A54&amp;"|"&amp;B54&amp;"|"&amp;C54&amp;"|"&amp;D54&amp;"|"&amp;E54&amp;"|"&amp;F54&amp;"|"&amp;G54&amp;"|"&amp;H54&amp;"|"&amp;I54&amp;"|"&amp;J54&amp;"|"&amp;K54&amp;"|"&amp;L54&amp;"|"&amp;M54&amp;"|"&amp;V54,"VALID","VERSION UPDATE REQUIRED")))</x:f>
      </x:c>
      <x:c r="P54" s="18" t="str">
        <x:f>IF(A54="","",IF(Z54&lt;&gt;"VALID",Z54,IF(X54&lt;&gt;"VALID",X54,IF(Y54&lt;&gt;"VALID",Y54,"VALID"))))</x:f>
      </x:c>
      <x:c r="Q54" s="18" t="str">
        <x:f>IF(A54="","",IF(OR(EXACT(F54,"UNKNOWN / VERIFY"),EXACT(G54,"UNKNOWN / VERIFY")),"UNCLASSIFIED",IF(AND(EXACT(F54,"HIGH"),EXACT(G54,"HIGH")),"HIGH OPPORTUNITY / HIGH READINESS",IF(AND(EXACT(F54,"HIGH"),EXACT(G54,"LOW")),"HIGH OPPORTUNITY / LOW READINESS",IF(AND(EXACT(F54,"LOW"),EXACT(G54,"HIGH")),"LOW OPPORTUNITY / HIGH READINESS","LOW OPPORTUNITY / LOW READINESS")))))</x:f>
      </x:c>
      <x:c r="R54" s="18" t="str">
        <x:f>IF(A54="","",IF(P54&lt;&gt;"VALID","REPAIR RECORD",IF(AA54="REFUSE - OUTSIDE DECISION","SCOPE OVERRIDE",IF(AA54="VERIFY BEFORE CLASSIFYING","EVIDENCE / UNCERTAINTY OVERRIDE",IF(AB54="DEFER","LEARNING-RISK OVERRIDE",IF(AB54&lt;&gt;"VALID","PREPARATION OVERRIDE","NONE"))))))</x:f>
      </x:c>
      <x:c r="S54" s="18" t="str">
        <x:f>IF(A54="","",IF(P54&lt;&gt;"VALID",IF(OR(P54="BLOCKED - DECISION REOPEN REQUIRED",P54="BLOCKED - DECISION CONTRACT REPAIR REQUIRED",P54="VERSION UPDATE REQUIRED"),P54,"REPAIR OPPORTUNITY RECORD"),IF(AA54&lt;&gt;"VALID",AA54,IF(AB54&lt;&gt;"VALID",AB54,AC54))))</x:f>
      </x:c>
      <x:c r="T54" s="18" t="str">
        <x:f>IF(A54="","",R54&amp;" | "&amp;Q54)</x:f>
      </x:c>
      <x:c r="U54" s="18"/>
      <x:c r="V54" s="19"/>
      <x:c r="W54" s="18" t="str">
        <x:f>IF(A54="","",C54&amp;"|"&amp;V54&amp;"|"&amp;S54&amp;"|"&amp;O54&amp;"|"&amp;P54)</x:f>
      </x:c>
      <x:c r="X54" s="26" t="str">
        <x:f>IF(A54="","",IF(AND(OR(EXACT(E54,"IN SCOPE"),EXACT(E54,"OUTSIDE DECISION"),EXACT(E54,"UNKNOWN / VERIFY")),OR(EXACT(F54,"HIGH"),EXACT(F54,"LOW"),EXACT(F54,"UNKNOWN / VERIFY")),OR(EXACT(G54,"HIGH"),EXACT(G54,"LOW"),EXACT(G54,"UNKNOWN / VERIFY")),OR(EXACT(H54,"SUFFICIENT"),EXACT(H54,"LIMITED"),EXACT(H54,"CONTRADICTORY"),EXACT(H54,"UNKNOWN / VERIFY")),OR(EXACT(I54,"STRONG"),EXACT(I54,"MODERATE"),EXACT(I54,"WEAK"),EXACT(I54,"UNKNOWN / VERIFY")),OR(EXACT(J54,"FAST"),EXACT(J54,"SLOW"),EXACT(J54,"UNMEASURABLE"),EXACT(J54,"UNKNOWN / VERIFY")),OR(EXACT(K54,"HIGH"),EXACT(K54,"MEDIUM"),EXACT(K54,"LOW"),EXACT(K54,"UNKNOWN / VERIFY"))),"VALID","INVALID - CONTROLLED TOKEN"))</x:f>
      </x:c>
      <x:c r="Y54" s="26" t="str">
        <x:f>IF(A54="","",IF(COUNTIF($A$4:$A$100,A54)&lt;&gt;1,"INVALID - DUPLICATE ID",IF(NOT(EXACT(B54,DECISION_CONTRACT!$B$4)),"INVALID - DECISION ID",IF(OR(C54="",D54="",L54="",M54="",V54=""),"INVALID - REQUIRED","VALID"))))</x:f>
      </x:c>
      <x:c r="Z54" s="26" t="str">
        <x:f>IF(A54="","",IF(DECISION_CONTRACT!$B$13="REOPEN REQUIRED - DOWNSTREAM BLOCKED","BLOCKED - DECISION REOPEN REQUIRED",IF(DECISION_CONTRACT!$B$13&lt;&gt;"READY FOR DOWNSTREAM","BLOCKED - DECISION CONTRACT REPAIR REQUIRED",IF(O54&lt;&gt;"VALID",O54,"VALID"))))</x:f>
      </x:c>
      <x:c r="AA54" s="26" t="str">
        <x:f>IF(A54="","",IF(EXACT(E54,"OUTSIDE DECISION"),"REFUSE - OUTSIDE DECISION",IF(OR(EXACT(E54,"UNKNOWN / VERIFY"),EXACT(F54,"UNKNOWN / VERIFY"),EXACT(G54,"UNKNOWN / VERIFY"),EXACT(H54,"UNKNOWN / VERIFY"),EXACT(I54,"UNKNOWN / VERIFY"),EXACT(J54,"UNKNOWN / VERIFY"),EXACT(K54,"UNKNOWN / VERIFY"),EXACT(H54,"CONTRADICTORY"),EXACT(J54,"UNMEASURABLE")),"VERIFY BEFORE CLASSIFYING","VALID")))</x:f>
      </x:c>
      <x:c r="AB54" s="26" t="str">
        <x:f>IF(A54="","",IF(AND(EXACT(J54,"SLOW"),EXACT(K54,"LOW")),"DEFER",IF(OR(EXACT(H54,"LIMITED"),EXACT(I54,"WEAK")),IF(EXACT(F54,"HIGH"),"PREPARE",IF(EXACT(G54,"HIGH"),"DEFER","IGNORE")),"VALID")))</x:f>
      </x:c>
      <x:c r="AC54" s="26" t="str">
        <x:f>IF(A54="","",IF(AND(EXACT(F54,"HIGH"),EXACT(G54,"HIGH")),"FUND",IF(EXACT(F54,"HIGH"),"PREPARE",IF(EXACT(G54,"HIGH"),"DEFER","IGNORE"))))</x:f>
      </x:c>
    </x:row>
    <x:row r="55">
      <x:c r="A55" s="6"/>
      <x:c r="B55" s="6"/>
      <x:c r="C55" s="6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18"/>
      <x:c r="O55" s="18" t="str">
        <x:f>IF(A55="","",IF(N55="","INVALID - SNAPSHOT",IF(N55=A55&amp;"|"&amp;B55&amp;"|"&amp;C55&amp;"|"&amp;D55&amp;"|"&amp;E55&amp;"|"&amp;F55&amp;"|"&amp;G55&amp;"|"&amp;H55&amp;"|"&amp;I55&amp;"|"&amp;J55&amp;"|"&amp;K55&amp;"|"&amp;L55&amp;"|"&amp;M55&amp;"|"&amp;V55,"VALID","VERSION UPDATE REQUIRED")))</x:f>
      </x:c>
      <x:c r="P55" s="18" t="str">
        <x:f>IF(A55="","",IF(Z55&lt;&gt;"VALID",Z55,IF(X55&lt;&gt;"VALID",X55,IF(Y55&lt;&gt;"VALID",Y55,"VALID"))))</x:f>
      </x:c>
      <x:c r="Q55" s="18" t="str">
        <x:f>IF(A55="","",IF(OR(EXACT(F55,"UNKNOWN / VERIFY"),EXACT(G55,"UNKNOWN / VERIFY")),"UNCLASSIFIED",IF(AND(EXACT(F55,"HIGH"),EXACT(G55,"HIGH")),"HIGH OPPORTUNITY / HIGH READINESS",IF(AND(EXACT(F55,"HIGH"),EXACT(G55,"LOW")),"HIGH OPPORTUNITY / LOW READINESS",IF(AND(EXACT(F55,"LOW"),EXACT(G55,"HIGH")),"LOW OPPORTUNITY / HIGH READINESS","LOW OPPORTUNITY / LOW READINESS")))))</x:f>
      </x:c>
      <x:c r="R55" s="18" t="str">
        <x:f>IF(A55="","",IF(P55&lt;&gt;"VALID","REPAIR RECORD",IF(AA55="REFUSE - OUTSIDE DECISION","SCOPE OVERRIDE",IF(AA55="VERIFY BEFORE CLASSIFYING","EVIDENCE / UNCERTAINTY OVERRIDE",IF(AB55="DEFER","LEARNING-RISK OVERRIDE",IF(AB55&lt;&gt;"VALID","PREPARATION OVERRIDE","NONE"))))))</x:f>
      </x:c>
      <x:c r="S55" s="18" t="str">
        <x:f>IF(A55="","",IF(P55&lt;&gt;"VALID",IF(OR(P55="BLOCKED - DECISION REOPEN REQUIRED",P55="BLOCKED - DECISION CONTRACT REPAIR REQUIRED",P55="VERSION UPDATE REQUIRED"),P55,"REPAIR OPPORTUNITY RECORD"),IF(AA55&lt;&gt;"VALID",AA55,IF(AB55&lt;&gt;"VALID",AB55,AC55))))</x:f>
      </x:c>
      <x:c r="T55" s="18" t="str">
        <x:f>IF(A55="","",R55&amp;" | "&amp;Q55)</x:f>
      </x:c>
      <x:c r="U55" s="18"/>
      <x:c r="V55" s="19"/>
      <x:c r="W55" s="18" t="str">
        <x:f>IF(A55="","",C55&amp;"|"&amp;V55&amp;"|"&amp;S55&amp;"|"&amp;O55&amp;"|"&amp;P55)</x:f>
      </x:c>
      <x:c r="X55" s="26" t="str">
        <x:f>IF(A55="","",IF(AND(OR(EXACT(E55,"IN SCOPE"),EXACT(E55,"OUTSIDE DECISION"),EXACT(E55,"UNKNOWN / VERIFY")),OR(EXACT(F55,"HIGH"),EXACT(F55,"LOW"),EXACT(F55,"UNKNOWN / VERIFY")),OR(EXACT(G55,"HIGH"),EXACT(G55,"LOW"),EXACT(G55,"UNKNOWN / VERIFY")),OR(EXACT(H55,"SUFFICIENT"),EXACT(H55,"LIMITED"),EXACT(H55,"CONTRADICTORY"),EXACT(H55,"UNKNOWN / VERIFY")),OR(EXACT(I55,"STRONG"),EXACT(I55,"MODERATE"),EXACT(I55,"WEAK"),EXACT(I55,"UNKNOWN / VERIFY")),OR(EXACT(J55,"FAST"),EXACT(J55,"SLOW"),EXACT(J55,"UNMEASURABLE"),EXACT(J55,"UNKNOWN / VERIFY")),OR(EXACT(K55,"HIGH"),EXACT(K55,"MEDIUM"),EXACT(K55,"LOW"),EXACT(K55,"UNKNOWN / VERIFY"))),"VALID","INVALID - CONTROLLED TOKEN"))</x:f>
      </x:c>
      <x:c r="Y55" s="26" t="str">
        <x:f>IF(A55="","",IF(COUNTIF($A$4:$A$100,A55)&lt;&gt;1,"INVALID - DUPLICATE ID",IF(NOT(EXACT(B55,DECISION_CONTRACT!$B$4)),"INVALID - DECISION ID",IF(OR(C55="",D55="",L55="",M55="",V55=""),"INVALID - REQUIRED","VALID"))))</x:f>
      </x:c>
      <x:c r="Z55" s="26" t="str">
        <x:f>IF(A55="","",IF(DECISION_CONTRACT!$B$13="REOPEN REQUIRED - DOWNSTREAM BLOCKED","BLOCKED - DECISION REOPEN REQUIRED",IF(DECISION_CONTRACT!$B$13&lt;&gt;"READY FOR DOWNSTREAM","BLOCKED - DECISION CONTRACT REPAIR REQUIRED",IF(O55&lt;&gt;"VALID",O55,"VALID"))))</x:f>
      </x:c>
      <x:c r="AA55" s="26" t="str">
        <x:f>IF(A55="","",IF(EXACT(E55,"OUTSIDE DECISION"),"REFUSE - OUTSIDE DECISION",IF(OR(EXACT(E55,"UNKNOWN / VERIFY"),EXACT(F55,"UNKNOWN / VERIFY"),EXACT(G55,"UNKNOWN / VERIFY"),EXACT(H55,"UNKNOWN / VERIFY"),EXACT(I55,"UNKNOWN / VERIFY"),EXACT(J55,"UNKNOWN / VERIFY"),EXACT(K55,"UNKNOWN / VERIFY"),EXACT(H55,"CONTRADICTORY"),EXACT(J55,"UNMEASURABLE")),"VERIFY BEFORE CLASSIFYING","VALID")))</x:f>
      </x:c>
      <x:c r="AB55" s="26" t="str">
        <x:f>IF(A55="","",IF(AND(EXACT(J55,"SLOW"),EXACT(K55,"LOW")),"DEFER",IF(OR(EXACT(H55,"LIMITED"),EXACT(I55,"WEAK")),IF(EXACT(F55,"HIGH"),"PREPARE",IF(EXACT(G55,"HIGH"),"DEFER","IGNORE")),"VALID")))</x:f>
      </x:c>
      <x:c r="AC55" s="26" t="str">
        <x:f>IF(A55="","",IF(AND(EXACT(F55,"HIGH"),EXACT(G55,"HIGH")),"FUND",IF(EXACT(F55,"HIGH"),"PREPARE",IF(EXACT(G55,"HIGH"),"DEFER","IGNORE"))))</x:f>
      </x:c>
    </x:row>
    <x:row r="56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18"/>
      <x:c r="O56" s="18" t="str">
        <x:f>IF(A56="","",IF(N56="","INVALID - SNAPSHOT",IF(N56=A56&amp;"|"&amp;B56&amp;"|"&amp;C56&amp;"|"&amp;D56&amp;"|"&amp;E56&amp;"|"&amp;F56&amp;"|"&amp;G56&amp;"|"&amp;H56&amp;"|"&amp;I56&amp;"|"&amp;J56&amp;"|"&amp;K56&amp;"|"&amp;L56&amp;"|"&amp;M56&amp;"|"&amp;V56,"VALID","VERSION UPDATE REQUIRED")))</x:f>
      </x:c>
      <x:c r="P56" s="18" t="str">
        <x:f>IF(A56="","",IF(Z56&lt;&gt;"VALID",Z56,IF(X56&lt;&gt;"VALID",X56,IF(Y56&lt;&gt;"VALID",Y56,"VALID"))))</x:f>
      </x:c>
      <x:c r="Q56" s="18" t="str">
        <x:f>IF(A56="","",IF(OR(EXACT(F56,"UNKNOWN / VERIFY"),EXACT(G56,"UNKNOWN / VERIFY")),"UNCLASSIFIED",IF(AND(EXACT(F56,"HIGH"),EXACT(G56,"HIGH")),"HIGH OPPORTUNITY / HIGH READINESS",IF(AND(EXACT(F56,"HIGH"),EXACT(G56,"LOW")),"HIGH OPPORTUNITY / LOW READINESS",IF(AND(EXACT(F56,"LOW"),EXACT(G56,"HIGH")),"LOW OPPORTUNITY / HIGH READINESS","LOW OPPORTUNITY / LOW READINESS")))))</x:f>
      </x:c>
      <x:c r="R56" s="18" t="str">
        <x:f>IF(A56="","",IF(P56&lt;&gt;"VALID","REPAIR RECORD",IF(AA56="REFUSE - OUTSIDE DECISION","SCOPE OVERRIDE",IF(AA56="VERIFY BEFORE CLASSIFYING","EVIDENCE / UNCERTAINTY OVERRIDE",IF(AB56="DEFER","LEARNING-RISK OVERRIDE",IF(AB56&lt;&gt;"VALID","PREPARATION OVERRIDE","NONE"))))))</x:f>
      </x:c>
      <x:c r="S56" s="18" t="str">
        <x:f>IF(A56="","",IF(P56&lt;&gt;"VALID",IF(OR(P56="BLOCKED - DECISION REOPEN REQUIRED",P56="BLOCKED - DECISION CONTRACT REPAIR REQUIRED",P56="VERSION UPDATE REQUIRED"),P56,"REPAIR OPPORTUNITY RECORD"),IF(AA56&lt;&gt;"VALID",AA56,IF(AB56&lt;&gt;"VALID",AB56,AC56))))</x:f>
      </x:c>
      <x:c r="T56" s="18" t="str">
        <x:f>IF(A56="","",R56&amp;" | "&amp;Q56)</x:f>
      </x:c>
      <x:c r="U56" s="18"/>
      <x:c r="V56" s="19"/>
      <x:c r="W56" s="18" t="str">
        <x:f>IF(A56="","",C56&amp;"|"&amp;V56&amp;"|"&amp;S56&amp;"|"&amp;O56&amp;"|"&amp;P56)</x:f>
      </x:c>
      <x:c r="X56" s="26" t="str">
        <x:f>IF(A56="","",IF(AND(OR(EXACT(E56,"IN SCOPE"),EXACT(E56,"OUTSIDE DECISION"),EXACT(E56,"UNKNOWN / VERIFY")),OR(EXACT(F56,"HIGH"),EXACT(F56,"LOW"),EXACT(F56,"UNKNOWN / VERIFY")),OR(EXACT(G56,"HIGH"),EXACT(G56,"LOW"),EXACT(G56,"UNKNOWN / VERIFY")),OR(EXACT(H56,"SUFFICIENT"),EXACT(H56,"LIMITED"),EXACT(H56,"CONTRADICTORY"),EXACT(H56,"UNKNOWN / VERIFY")),OR(EXACT(I56,"STRONG"),EXACT(I56,"MODERATE"),EXACT(I56,"WEAK"),EXACT(I56,"UNKNOWN / VERIFY")),OR(EXACT(J56,"FAST"),EXACT(J56,"SLOW"),EXACT(J56,"UNMEASURABLE"),EXACT(J56,"UNKNOWN / VERIFY")),OR(EXACT(K56,"HIGH"),EXACT(K56,"MEDIUM"),EXACT(K56,"LOW"),EXACT(K56,"UNKNOWN / VERIFY"))),"VALID","INVALID - CONTROLLED TOKEN"))</x:f>
      </x:c>
      <x:c r="Y56" s="26" t="str">
        <x:f>IF(A56="","",IF(COUNTIF($A$4:$A$100,A56)&lt;&gt;1,"INVALID - DUPLICATE ID",IF(NOT(EXACT(B56,DECISION_CONTRACT!$B$4)),"INVALID - DECISION ID",IF(OR(C56="",D56="",L56="",M56="",V56=""),"INVALID - REQUIRED","VALID"))))</x:f>
      </x:c>
      <x:c r="Z56" s="26" t="str">
        <x:f>IF(A56="","",IF(DECISION_CONTRACT!$B$13="REOPEN REQUIRED - DOWNSTREAM BLOCKED","BLOCKED - DECISION REOPEN REQUIRED",IF(DECISION_CONTRACT!$B$13&lt;&gt;"READY FOR DOWNSTREAM","BLOCKED - DECISION CONTRACT REPAIR REQUIRED",IF(O56&lt;&gt;"VALID",O56,"VALID"))))</x:f>
      </x:c>
      <x:c r="AA56" s="26" t="str">
        <x:f>IF(A56="","",IF(EXACT(E56,"OUTSIDE DECISION"),"REFUSE - OUTSIDE DECISION",IF(OR(EXACT(E56,"UNKNOWN / VERIFY"),EXACT(F56,"UNKNOWN / VERIFY"),EXACT(G56,"UNKNOWN / VERIFY"),EXACT(H56,"UNKNOWN / VERIFY"),EXACT(I56,"UNKNOWN / VERIFY"),EXACT(J56,"UNKNOWN / VERIFY"),EXACT(K56,"UNKNOWN / VERIFY"),EXACT(H56,"CONTRADICTORY"),EXACT(J56,"UNMEASURABLE")),"VERIFY BEFORE CLASSIFYING","VALID")))</x:f>
      </x:c>
      <x:c r="AB56" s="26" t="str">
        <x:f>IF(A56="","",IF(AND(EXACT(J56,"SLOW"),EXACT(K56,"LOW")),"DEFER",IF(OR(EXACT(H56,"LIMITED"),EXACT(I56,"WEAK")),IF(EXACT(F56,"HIGH"),"PREPARE",IF(EXACT(G56,"HIGH"),"DEFER","IGNORE")),"VALID")))</x:f>
      </x:c>
      <x:c r="AC56" s="26" t="str">
        <x:f>IF(A56="","",IF(AND(EXACT(F56,"HIGH"),EXACT(G56,"HIGH")),"FUND",IF(EXACT(F56,"HIGH"),"PREPARE",IF(EXACT(G56,"HIGH"),"DEFER","IGNORE"))))</x:f>
      </x:c>
    </x:row>
    <x:row r="57">
      <x:c r="A57" s="6"/>
      <x:c r="B57" s="6"/>
      <x:c r="C57" s="6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18"/>
      <x:c r="O57" s="18" t="str">
        <x:f>IF(A57="","",IF(N57="","INVALID - SNAPSHOT",IF(N57=A57&amp;"|"&amp;B57&amp;"|"&amp;C57&amp;"|"&amp;D57&amp;"|"&amp;E57&amp;"|"&amp;F57&amp;"|"&amp;G57&amp;"|"&amp;H57&amp;"|"&amp;I57&amp;"|"&amp;J57&amp;"|"&amp;K57&amp;"|"&amp;L57&amp;"|"&amp;M57&amp;"|"&amp;V57,"VALID","VERSION UPDATE REQUIRED")))</x:f>
      </x:c>
      <x:c r="P57" s="18" t="str">
        <x:f>IF(A57="","",IF(Z57&lt;&gt;"VALID",Z57,IF(X57&lt;&gt;"VALID",X57,IF(Y57&lt;&gt;"VALID",Y57,"VALID"))))</x:f>
      </x:c>
      <x:c r="Q57" s="18" t="str">
        <x:f>IF(A57="","",IF(OR(EXACT(F57,"UNKNOWN / VERIFY"),EXACT(G57,"UNKNOWN / VERIFY")),"UNCLASSIFIED",IF(AND(EXACT(F57,"HIGH"),EXACT(G57,"HIGH")),"HIGH OPPORTUNITY / HIGH READINESS",IF(AND(EXACT(F57,"HIGH"),EXACT(G57,"LOW")),"HIGH OPPORTUNITY / LOW READINESS",IF(AND(EXACT(F57,"LOW"),EXACT(G57,"HIGH")),"LOW OPPORTUNITY / HIGH READINESS","LOW OPPORTUNITY / LOW READINESS")))))</x:f>
      </x:c>
      <x:c r="R57" s="18" t="str">
        <x:f>IF(A57="","",IF(P57&lt;&gt;"VALID","REPAIR RECORD",IF(AA57="REFUSE - OUTSIDE DECISION","SCOPE OVERRIDE",IF(AA57="VERIFY BEFORE CLASSIFYING","EVIDENCE / UNCERTAINTY OVERRIDE",IF(AB57="DEFER","LEARNING-RISK OVERRIDE",IF(AB57&lt;&gt;"VALID","PREPARATION OVERRIDE","NONE"))))))</x:f>
      </x:c>
      <x:c r="S57" s="18" t="str">
        <x:f>IF(A57="","",IF(P57&lt;&gt;"VALID",IF(OR(P57="BLOCKED - DECISION REOPEN REQUIRED",P57="BLOCKED - DECISION CONTRACT REPAIR REQUIRED",P57="VERSION UPDATE REQUIRED"),P57,"REPAIR OPPORTUNITY RECORD"),IF(AA57&lt;&gt;"VALID",AA57,IF(AB57&lt;&gt;"VALID",AB57,AC57))))</x:f>
      </x:c>
      <x:c r="T57" s="18" t="str">
        <x:f>IF(A57="","",R57&amp;" | "&amp;Q57)</x:f>
      </x:c>
      <x:c r="U57" s="18"/>
      <x:c r="V57" s="19"/>
      <x:c r="W57" s="18" t="str">
        <x:f>IF(A57="","",C57&amp;"|"&amp;V57&amp;"|"&amp;S57&amp;"|"&amp;O57&amp;"|"&amp;P57)</x:f>
      </x:c>
      <x:c r="X57" s="26" t="str">
        <x:f>IF(A57="","",IF(AND(OR(EXACT(E57,"IN SCOPE"),EXACT(E57,"OUTSIDE DECISION"),EXACT(E57,"UNKNOWN / VERIFY")),OR(EXACT(F57,"HIGH"),EXACT(F57,"LOW"),EXACT(F57,"UNKNOWN / VERIFY")),OR(EXACT(G57,"HIGH"),EXACT(G57,"LOW"),EXACT(G57,"UNKNOWN / VERIFY")),OR(EXACT(H57,"SUFFICIENT"),EXACT(H57,"LIMITED"),EXACT(H57,"CONTRADICTORY"),EXACT(H57,"UNKNOWN / VERIFY")),OR(EXACT(I57,"STRONG"),EXACT(I57,"MODERATE"),EXACT(I57,"WEAK"),EXACT(I57,"UNKNOWN / VERIFY")),OR(EXACT(J57,"FAST"),EXACT(J57,"SLOW"),EXACT(J57,"UNMEASURABLE"),EXACT(J57,"UNKNOWN / VERIFY")),OR(EXACT(K57,"HIGH"),EXACT(K57,"MEDIUM"),EXACT(K57,"LOW"),EXACT(K57,"UNKNOWN / VERIFY"))),"VALID","INVALID - CONTROLLED TOKEN"))</x:f>
      </x:c>
      <x:c r="Y57" s="26" t="str">
        <x:f>IF(A57="","",IF(COUNTIF($A$4:$A$100,A57)&lt;&gt;1,"INVALID - DUPLICATE ID",IF(NOT(EXACT(B57,DECISION_CONTRACT!$B$4)),"INVALID - DECISION ID",IF(OR(C57="",D57="",L57="",M57="",V57=""),"INVALID - REQUIRED","VALID"))))</x:f>
      </x:c>
      <x:c r="Z57" s="26" t="str">
        <x:f>IF(A57="","",IF(DECISION_CONTRACT!$B$13="REOPEN REQUIRED - DOWNSTREAM BLOCKED","BLOCKED - DECISION REOPEN REQUIRED",IF(DECISION_CONTRACT!$B$13&lt;&gt;"READY FOR DOWNSTREAM","BLOCKED - DECISION CONTRACT REPAIR REQUIRED",IF(O57&lt;&gt;"VALID",O57,"VALID"))))</x:f>
      </x:c>
      <x:c r="AA57" s="26" t="str">
        <x:f>IF(A57="","",IF(EXACT(E57,"OUTSIDE DECISION"),"REFUSE - OUTSIDE DECISION",IF(OR(EXACT(E57,"UNKNOWN / VERIFY"),EXACT(F57,"UNKNOWN / VERIFY"),EXACT(G57,"UNKNOWN / VERIFY"),EXACT(H57,"UNKNOWN / VERIFY"),EXACT(I57,"UNKNOWN / VERIFY"),EXACT(J57,"UNKNOWN / VERIFY"),EXACT(K57,"UNKNOWN / VERIFY"),EXACT(H57,"CONTRADICTORY"),EXACT(J57,"UNMEASURABLE")),"VERIFY BEFORE CLASSIFYING","VALID")))</x:f>
      </x:c>
      <x:c r="AB57" s="26" t="str">
        <x:f>IF(A57="","",IF(AND(EXACT(J57,"SLOW"),EXACT(K57,"LOW")),"DEFER",IF(OR(EXACT(H57,"LIMITED"),EXACT(I57,"WEAK")),IF(EXACT(F57,"HIGH"),"PREPARE",IF(EXACT(G57,"HIGH"),"DEFER","IGNORE")),"VALID")))</x:f>
      </x:c>
      <x:c r="AC57" s="26" t="str">
        <x:f>IF(A57="","",IF(AND(EXACT(F57,"HIGH"),EXACT(G57,"HIGH")),"FUND",IF(EXACT(F57,"HIGH"),"PREPARE",IF(EXACT(G57,"HIGH"),"DEFER","IGNORE"))))</x:f>
      </x:c>
    </x:row>
    <x:row r="58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18"/>
      <x:c r="O58" s="18" t="str">
        <x:f>IF(A58="","",IF(N58="","INVALID - SNAPSHOT",IF(N58=A58&amp;"|"&amp;B58&amp;"|"&amp;C58&amp;"|"&amp;D58&amp;"|"&amp;E58&amp;"|"&amp;F58&amp;"|"&amp;G58&amp;"|"&amp;H58&amp;"|"&amp;I58&amp;"|"&amp;J58&amp;"|"&amp;K58&amp;"|"&amp;L58&amp;"|"&amp;M58&amp;"|"&amp;V58,"VALID","VERSION UPDATE REQUIRED")))</x:f>
      </x:c>
      <x:c r="P58" s="18" t="str">
        <x:f>IF(A58="","",IF(Z58&lt;&gt;"VALID",Z58,IF(X58&lt;&gt;"VALID",X58,IF(Y58&lt;&gt;"VALID",Y58,"VALID"))))</x:f>
      </x:c>
      <x:c r="Q58" s="18" t="str">
        <x:f>IF(A58="","",IF(OR(EXACT(F58,"UNKNOWN / VERIFY"),EXACT(G58,"UNKNOWN / VERIFY")),"UNCLASSIFIED",IF(AND(EXACT(F58,"HIGH"),EXACT(G58,"HIGH")),"HIGH OPPORTUNITY / HIGH READINESS",IF(AND(EXACT(F58,"HIGH"),EXACT(G58,"LOW")),"HIGH OPPORTUNITY / LOW READINESS",IF(AND(EXACT(F58,"LOW"),EXACT(G58,"HIGH")),"LOW OPPORTUNITY / HIGH READINESS","LOW OPPORTUNITY / LOW READINESS")))))</x:f>
      </x:c>
      <x:c r="R58" s="18" t="str">
        <x:f>IF(A58="","",IF(P58&lt;&gt;"VALID","REPAIR RECORD",IF(AA58="REFUSE - OUTSIDE DECISION","SCOPE OVERRIDE",IF(AA58="VERIFY BEFORE CLASSIFYING","EVIDENCE / UNCERTAINTY OVERRIDE",IF(AB58="DEFER","LEARNING-RISK OVERRIDE",IF(AB58&lt;&gt;"VALID","PREPARATION OVERRIDE","NONE"))))))</x:f>
      </x:c>
      <x:c r="S58" s="18" t="str">
        <x:f>IF(A58="","",IF(P58&lt;&gt;"VALID",IF(OR(P58="BLOCKED - DECISION REOPEN REQUIRED",P58="BLOCKED - DECISION CONTRACT REPAIR REQUIRED",P58="VERSION UPDATE REQUIRED"),P58,"REPAIR OPPORTUNITY RECORD"),IF(AA58&lt;&gt;"VALID",AA58,IF(AB58&lt;&gt;"VALID",AB58,AC58))))</x:f>
      </x:c>
      <x:c r="T58" s="18" t="str">
        <x:f>IF(A58="","",R58&amp;" | "&amp;Q58)</x:f>
      </x:c>
      <x:c r="U58" s="18"/>
      <x:c r="V58" s="19"/>
      <x:c r="W58" s="18" t="str">
        <x:f>IF(A58="","",C58&amp;"|"&amp;V58&amp;"|"&amp;S58&amp;"|"&amp;O58&amp;"|"&amp;P58)</x:f>
      </x:c>
      <x:c r="X58" s="26" t="str">
        <x:f>IF(A58="","",IF(AND(OR(EXACT(E58,"IN SCOPE"),EXACT(E58,"OUTSIDE DECISION"),EXACT(E58,"UNKNOWN / VERIFY")),OR(EXACT(F58,"HIGH"),EXACT(F58,"LOW"),EXACT(F58,"UNKNOWN / VERIFY")),OR(EXACT(G58,"HIGH"),EXACT(G58,"LOW"),EXACT(G58,"UNKNOWN / VERIFY")),OR(EXACT(H58,"SUFFICIENT"),EXACT(H58,"LIMITED"),EXACT(H58,"CONTRADICTORY"),EXACT(H58,"UNKNOWN / VERIFY")),OR(EXACT(I58,"STRONG"),EXACT(I58,"MODERATE"),EXACT(I58,"WEAK"),EXACT(I58,"UNKNOWN / VERIFY")),OR(EXACT(J58,"FAST"),EXACT(J58,"SLOW"),EXACT(J58,"UNMEASURABLE"),EXACT(J58,"UNKNOWN / VERIFY")),OR(EXACT(K58,"HIGH"),EXACT(K58,"MEDIUM"),EXACT(K58,"LOW"),EXACT(K58,"UNKNOWN / VERIFY"))),"VALID","INVALID - CONTROLLED TOKEN"))</x:f>
      </x:c>
      <x:c r="Y58" s="26" t="str">
        <x:f>IF(A58="","",IF(COUNTIF($A$4:$A$100,A58)&lt;&gt;1,"INVALID - DUPLICATE ID",IF(NOT(EXACT(B58,DECISION_CONTRACT!$B$4)),"INVALID - DECISION ID",IF(OR(C58="",D58="",L58="",M58="",V58=""),"INVALID - REQUIRED","VALID"))))</x:f>
      </x:c>
      <x:c r="Z58" s="26" t="str">
        <x:f>IF(A58="","",IF(DECISION_CONTRACT!$B$13="REOPEN REQUIRED - DOWNSTREAM BLOCKED","BLOCKED - DECISION REOPEN REQUIRED",IF(DECISION_CONTRACT!$B$13&lt;&gt;"READY FOR DOWNSTREAM","BLOCKED - DECISION CONTRACT REPAIR REQUIRED",IF(O58&lt;&gt;"VALID",O58,"VALID"))))</x:f>
      </x:c>
      <x:c r="AA58" s="26" t="str">
        <x:f>IF(A58="","",IF(EXACT(E58,"OUTSIDE DECISION"),"REFUSE - OUTSIDE DECISION",IF(OR(EXACT(E58,"UNKNOWN / VERIFY"),EXACT(F58,"UNKNOWN / VERIFY"),EXACT(G58,"UNKNOWN / VERIFY"),EXACT(H58,"UNKNOWN / VERIFY"),EXACT(I58,"UNKNOWN / VERIFY"),EXACT(J58,"UNKNOWN / VERIFY"),EXACT(K58,"UNKNOWN / VERIFY"),EXACT(H58,"CONTRADICTORY"),EXACT(J58,"UNMEASURABLE")),"VERIFY BEFORE CLASSIFYING","VALID")))</x:f>
      </x:c>
      <x:c r="AB58" s="26" t="str">
        <x:f>IF(A58="","",IF(AND(EXACT(J58,"SLOW"),EXACT(K58,"LOW")),"DEFER",IF(OR(EXACT(H58,"LIMITED"),EXACT(I58,"WEAK")),IF(EXACT(F58,"HIGH"),"PREPARE",IF(EXACT(G58,"HIGH"),"DEFER","IGNORE")),"VALID")))</x:f>
      </x:c>
      <x:c r="AC58" s="26" t="str">
        <x:f>IF(A58="","",IF(AND(EXACT(F58,"HIGH"),EXACT(G58,"HIGH")),"FUND",IF(EXACT(F58,"HIGH"),"PREPARE",IF(EXACT(G58,"HIGH"),"DEFER","IGNORE"))))</x:f>
      </x:c>
    </x:row>
    <x:row r="59">
      <x:c r="A59" s="6"/>
      <x:c r="B59" s="6"/>
      <x:c r="C59" s="6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18"/>
      <x:c r="O59" s="18" t="str">
        <x:f>IF(A59="","",IF(N59="","INVALID - SNAPSHOT",IF(N59=A59&amp;"|"&amp;B59&amp;"|"&amp;C59&amp;"|"&amp;D59&amp;"|"&amp;E59&amp;"|"&amp;F59&amp;"|"&amp;G59&amp;"|"&amp;H59&amp;"|"&amp;I59&amp;"|"&amp;J59&amp;"|"&amp;K59&amp;"|"&amp;L59&amp;"|"&amp;M59&amp;"|"&amp;V59,"VALID","VERSION UPDATE REQUIRED")))</x:f>
      </x:c>
      <x:c r="P59" s="18" t="str">
        <x:f>IF(A59="","",IF(Z59&lt;&gt;"VALID",Z59,IF(X59&lt;&gt;"VALID",X59,IF(Y59&lt;&gt;"VALID",Y59,"VALID"))))</x:f>
      </x:c>
      <x:c r="Q59" s="18" t="str">
        <x:f>IF(A59="","",IF(OR(EXACT(F59,"UNKNOWN / VERIFY"),EXACT(G59,"UNKNOWN / VERIFY")),"UNCLASSIFIED",IF(AND(EXACT(F59,"HIGH"),EXACT(G59,"HIGH")),"HIGH OPPORTUNITY / HIGH READINESS",IF(AND(EXACT(F59,"HIGH"),EXACT(G59,"LOW")),"HIGH OPPORTUNITY / LOW READINESS",IF(AND(EXACT(F59,"LOW"),EXACT(G59,"HIGH")),"LOW OPPORTUNITY / HIGH READINESS","LOW OPPORTUNITY / LOW READINESS")))))</x:f>
      </x:c>
      <x:c r="R59" s="18" t="str">
        <x:f>IF(A59="","",IF(P59&lt;&gt;"VALID","REPAIR RECORD",IF(AA59="REFUSE - OUTSIDE DECISION","SCOPE OVERRIDE",IF(AA59="VERIFY BEFORE CLASSIFYING","EVIDENCE / UNCERTAINTY OVERRIDE",IF(AB59="DEFER","LEARNING-RISK OVERRIDE",IF(AB59&lt;&gt;"VALID","PREPARATION OVERRIDE","NONE"))))))</x:f>
      </x:c>
      <x:c r="S59" s="18" t="str">
        <x:f>IF(A59="","",IF(P59&lt;&gt;"VALID",IF(OR(P59="BLOCKED - DECISION REOPEN REQUIRED",P59="BLOCKED - DECISION CONTRACT REPAIR REQUIRED",P59="VERSION UPDATE REQUIRED"),P59,"REPAIR OPPORTUNITY RECORD"),IF(AA59&lt;&gt;"VALID",AA59,IF(AB59&lt;&gt;"VALID",AB59,AC59))))</x:f>
      </x:c>
      <x:c r="T59" s="18" t="str">
        <x:f>IF(A59="","",R59&amp;" | "&amp;Q59)</x:f>
      </x:c>
      <x:c r="U59" s="18"/>
      <x:c r="V59" s="19"/>
      <x:c r="W59" s="18" t="str">
        <x:f>IF(A59="","",C59&amp;"|"&amp;V59&amp;"|"&amp;S59&amp;"|"&amp;O59&amp;"|"&amp;P59)</x:f>
      </x:c>
      <x:c r="X59" s="26" t="str">
        <x:f>IF(A59="","",IF(AND(OR(EXACT(E59,"IN SCOPE"),EXACT(E59,"OUTSIDE DECISION"),EXACT(E59,"UNKNOWN / VERIFY")),OR(EXACT(F59,"HIGH"),EXACT(F59,"LOW"),EXACT(F59,"UNKNOWN / VERIFY")),OR(EXACT(G59,"HIGH"),EXACT(G59,"LOW"),EXACT(G59,"UNKNOWN / VERIFY")),OR(EXACT(H59,"SUFFICIENT"),EXACT(H59,"LIMITED"),EXACT(H59,"CONTRADICTORY"),EXACT(H59,"UNKNOWN / VERIFY")),OR(EXACT(I59,"STRONG"),EXACT(I59,"MODERATE"),EXACT(I59,"WEAK"),EXACT(I59,"UNKNOWN / VERIFY")),OR(EXACT(J59,"FAST"),EXACT(J59,"SLOW"),EXACT(J59,"UNMEASURABLE"),EXACT(J59,"UNKNOWN / VERIFY")),OR(EXACT(K59,"HIGH"),EXACT(K59,"MEDIUM"),EXACT(K59,"LOW"),EXACT(K59,"UNKNOWN / VERIFY"))),"VALID","INVALID - CONTROLLED TOKEN"))</x:f>
      </x:c>
      <x:c r="Y59" s="26" t="str">
        <x:f>IF(A59="","",IF(COUNTIF($A$4:$A$100,A59)&lt;&gt;1,"INVALID - DUPLICATE ID",IF(NOT(EXACT(B59,DECISION_CONTRACT!$B$4)),"INVALID - DECISION ID",IF(OR(C59="",D59="",L59="",M59="",V59=""),"INVALID - REQUIRED","VALID"))))</x:f>
      </x:c>
      <x:c r="Z59" s="26" t="str">
        <x:f>IF(A59="","",IF(DECISION_CONTRACT!$B$13="REOPEN REQUIRED - DOWNSTREAM BLOCKED","BLOCKED - DECISION REOPEN REQUIRED",IF(DECISION_CONTRACT!$B$13&lt;&gt;"READY FOR DOWNSTREAM","BLOCKED - DECISION CONTRACT REPAIR REQUIRED",IF(O59&lt;&gt;"VALID",O59,"VALID"))))</x:f>
      </x:c>
      <x:c r="AA59" s="26" t="str">
        <x:f>IF(A59="","",IF(EXACT(E59,"OUTSIDE DECISION"),"REFUSE - OUTSIDE DECISION",IF(OR(EXACT(E59,"UNKNOWN / VERIFY"),EXACT(F59,"UNKNOWN / VERIFY"),EXACT(G59,"UNKNOWN / VERIFY"),EXACT(H59,"UNKNOWN / VERIFY"),EXACT(I59,"UNKNOWN / VERIFY"),EXACT(J59,"UNKNOWN / VERIFY"),EXACT(K59,"UNKNOWN / VERIFY"),EXACT(H59,"CONTRADICTORY"),EXACT(J59,"UNMEASURABLE")),"VERIFY BEFORE CLASSIFYING","VALID")))</x:f>
      </x:c>
      <x:c r="AB59" s="26" t="str">
        <x:f>IF(A59="","",IF(AND(EXACT(J59,"SLOW"),EXACT(K59,"LOW")),"DEFER",IF(OR(EXACT(H59,"LIMITED"),EXACT(I59,"WEAK")),IF(EXACT(F59,"HIGH"),"PREPARE",IF(EXACT(G59,"HIGH"),"DEFER","IGNORE")),"VALID")))</x:f>
      </x:c>
      <x:c r="AC59" s="26" t="str">
        <x:f>IF(A59="","",IF(AND(EXACT(F59,"HIGH"),EXACT(G59,"HIGH")),"FUND",IF(EXACT(F59,"HIGH"),"PREPARE",IF(EXACT(G59,"HIGH"),"DEFER","IGNORE"))))</x:f>
      </x:c>
    </x:row>
    <x:row r="60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18"/>
      <x:c r="O60" s="18" t="str">
        <x:f>IF(A60="","",IF(N60="","INVALID - SNAPSHOT",IF(N60=A60&amp;"|"&amp;B60&amp;"|"&amp;C60&amp;"|"&amp;D60&amp;"|"&amp;E60&amp;"|"&amp;F60&amp;"|"&amp;G60&amp;"|"&amp;H60&amp;"|"&amp;I60&amp;"|"&amp;J60&amp;"|"&amp;K60&amp;"|"&amp;L60&amp;"|"&amp;M60&amp;"|"&amp;V60,"VALID","VERSION UPDATE REQUIRED")))</x:f>
      </x:c>
      <x:c r="P60" s="18" t="str">
        <x:f>IF(A60="","",IF(Z60&lt;&gt;"VALID",Z60,IF(X60&lt;&gt;"VALID",X60,IF(Y60&lt;&gt;"VALID",Y60,"VALID"))))</x:f>
      </x:c>
      <x:c r="Q60" s="18" t="str">
        <x:f>IF(A60="","",IF(OR(EXACT(F60,"UNKNOWN / VERIFY"),EXACT(G60,"UNKNOWN / VERIFY")),"UNCLASSIFIED",IF(AND(EXACT(F60,"HIGH"),EXACT(G60,"HIGH")),"HIGH OPPORTUNITY / HIGH READINESS",IF(AND(EXACT(F60,"HIGH"),EXACT(G60,"LOW")),"HIGH OPPORTUNITY / LOW READINESS",IF(AND(EXACT(F60,"LOW"),EXACT(G60,"HIGH")),"LOW OPPORTUNITY / HIGH READINESS","LOW OPPORTUNITY / LOW READINESS")))))</x:f>
      </x:c>
      <x:c r="R60" s="18" t="str">
        <x:f>IF(A60="","",IF(P60&lt;&gt;"VALID","REPAIR RECORD",IF(AA60="REFUSE - OUTSIDE DECISION","SCOPE OVERRIDE",IF(AA60="VERIFY BEFORE CLASSIFYING","EVIDENCE / UNCERTAINTY OVERRIDE",IF(AB60="DEFER","LEARNING-RISK OVERRIDE",IF(AB60&lt;&gt;"VALID","PREPARATION OVERRIDE","NONE"))))))</x:f>
      </x:c>
      <x:c r="S60" s="18" t="str">
        <x:f>IF(A60="","",IF(P60&lt;&gt;"VALID",IF(OR(P60="BLOCKED - DECISION REOPEN REQUIRED",P60="BLOCKED - DECISION CONTRACT REPAIR REQUIRED",P60="VERSION UPDATE REQUIRED"),P60,"REPAIR OPPORTUNITY RECORD"),IF(AA60&lt;&gt;"VALID",AA60,IF(AB60&lt;&gt;"VALID",AB60,AC60))))</x:f>
      </x:c>
      <x:c r="T60" s="18" t="str">
        <x:f>IF(A60="","",R60&amp;" | "&amp;Q60)</x:f>
      </x:c>
      <x:c r="U60" s="18"/>
      <x:c r="V60" s="19"/>
      <x:c r="W60" s="18" t="str">
        <x:f>IF(A60="","",C60&amp;"|"&amp;V60&amp;"|"&amp;S60&amp;"|"&amp;O60&amp;"|"&amp;P60)</x:f>
      </x:c>
      <x:c r="X60" s="26" t="str">
        <x:f>IF(A60="","",IF(AND(OR(EXACT(E60,"IN SCOPE"),EXACT(E60,"OUTSIDE DECISION"),EXACT(E60,"UNKNOWN / VERIFY")),OR(EXACT(F60,"HIGH"),EXACT(F60,"LOW"),EXACT(F60,"UNKNOWN / VERIFY")),OR(EXACT(G60,"HIGH"),EXACT(G60,"LOW"),EXACT(G60,"UNKNOWN / VERIFY")),OR(EXACT(H60,"SUFFICIENT"),EXACT(H60,"LIMITED"),EXACT(H60,"CONTRADICTORY"),EXACT(H60,"UNKNOWN / VERIFY")),OR(EXACT(I60,"STRONG"),EXACT(I60,"MODERATE"),EXACT(I60,"WEAK"),EXACT(I60,"UNKNOWN / VERIFY")),OR(EXACT(J60,"FAST"),EXACT(J60,"SLOW"),EXACT(J60,"UNMEASURABLE"),EXACT(J60,"UNKNOWN / VERIFY")),OR(EXACT(K60,"HIGH"),EXACT(K60,"MEDIUM"),EXACT(K60,"LOW"),EXACT(K60,"UNKNOWN / VERIFY"))),"VALID","INVALID - CONTROLLED TOKEN"))</x:f>
      </x:c>
      <x:c r="Y60" s="26" t="str">
        <x:f>IF(A60="","",IF(COUNTIF($A$4:$A$100,A60)&lt;&gt;1,"INVALID - DUPLICATE ID",IF(NOT(EXACT(B60,DECISION_CONTRACT!$B$4)),"INVALID - DECISION ID",IF(OR(C60="",D60="",L60="",M60="",V60=""),"INVALID - REQUIRED","VALID"))))</x:f>
      </x:c>
      <x:c r="Z60" s="26" t="str">
        <x:f>IF(A60="","",IF(DECISION_CONTRACT!$B$13="REOPEN REQUIRED - DOWNSTREAM BLOCKED","BLOCKED - DECISION REOPEN REQUIRED",IF(DECISION_CONTRACT!$B$13&lt;&gt;"READY FOR DOWNSTREAM","BLOCKED - DECISION CONTRACT REPAIR REQUIRED",IF(O60&lt;&gt;"VALID",O60,"VALID"))))</x:f>
      </x:c>
      <x:c r="AA60" s="26" t="str">
        <x:f>IF(A60="","",IF(EXACT(E60,"OUTSIDE DECISION"),"REFUSE - OUTSIDE DECISION",IF(OR(EXACT(E60,"UNKNOWN / VERIFY"),EXACT(F60,"UNKNOWN / VERIFY"),EXACT(G60,"UNKNOWN / VERIFY"),EXACT(H60,"UNKNOWN / VERIFY"),EXACT(I60,"UNKNOWN / VERIFY"),EXACT(J60,"UNKNOWN / VERIFY"),EXACT(K60,"UNKNOWN / VERIFY"),EXACT(H60,"CONTRADICTORY"),EXACT(J60,"UNMEASURABLE")),"VERIFY BEFORE CLASSIFYING","VALID")))</x:f>
      </x:c>
      <x:c r="AB60" s="26" t="str">
        <x:f>IF(A60="","",IF(AND(EXACT(J60,"SLOW"),EXACT(K60,"LOW")),"DEFER",IF(OR(EXACT(H60,"LIMITED"),EXACT(I60,"WEAK")),IF(EXACT(F60,"HIGH"),"PREPARE",IF(EXACT(G60,"HIGH"),"DEFER","IGNORE")),"VALID")))</x:f>
      </x:c>
      <x:c r="AC60" s="26" t="str">
        <x:f>IF(A60="","",IF(AND(EXACT(F60,"HIGH"),EXACT(G60,"HIGH")),"FUND",IF(EXACT(F60,"HIGH"),"PREPARE",IF(EXACT(G60,"HIGH"),"DEFER","IGNORE"))))</x:f>
      </x:c>
    </x:row>
    <x:row r="61">
      <x:c r="A61" s="6"/>
      <x:c r="B61" s="6"/>
      <x:c r="C61" s="6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18"/>
      <x:c r="O61" s="18" t="str">
        <x:f>IF(A61="","",IF(N61="","INVALID - SNAPSHOT",IF(N61=A61&amp;"|"&amp;B61&amp;"|"&amp;C61&amp;"|"&amp;D61&amp;"|"&amp;E61&amp;"|"&amp;F61&amp;"|"&amp;G61&amp;"|"&amp;H61&amp;"|"&amp;I61&amp;"|"&amp;J61&amp;"|"&amp;K61&amp;"|"&amp;L61&amp;"|"&amp;M61&amp;"|"&amp;V61,"VALID","VERSION UPDATE REQUIRED")))</x:f>
      </x:c>
      <x:c r="P61" s="18" t="str">
        <x:f>IF(A61="","",IF(Z61&lt;&gt;"VALID",Z61,IF(X61&lt;&gt;"VALID",X61,IF(Y61&lt;&gt;"VALID",Y61,"VALID"))))</x:f>
      </x:c>
      <x:c r="Q61" s="18" t="str">
        <x:f>IF(A61="","",IF(OR(EXACT(F61,"UNKNOWN / VERIFY"),EXACT(G61,"UNKNOWN / VERIFY")),"UNCLASSIFIED",IF(AND(EXACT(F61,"HIGH"),EXACT(G61,"HIGH")),"HIGH OPPORTUNITY / HIGH READINESS",IF(AND(EXACT(F61,"HIGH"),EXACT(G61,"LOW")),"HIGH OPPORTUNITY / LOW READINESS",IF(AND(EXACT(F61,"LOW"),EXACT(G61,"HIGH")),"LOW OPPORTUNITY / HIGH READINESS","LOW OPPORTUNITY / LOW READINESS")))))</x:f>
      </x:c>
      <x:c r="R61" s="18" t="str">
        <x:f>IF(A61="","",IF(P61&lt;&gt;"VALID","REPAIR RECORD",IF(AA61="REFUSE - OUTSIDE DECISION","SCOPE OVERRIDE",IF(AA61="VERIFY BEFORE CLASSIFYING","EVIDENCE / UNCERTAINTY OVERRIDE",IF(AB61="DEFER","LEARNING-RISK OVERRIDE",IF(AB61&lt;&gt;"VALID","PREPARATION OVERRIDE","NONE"))))))</x:f>
      </x:c>
      <x:c r="S61" s="18" t="str">
        <x:f>IF(A61="","",IF(P61&lt;&gt;"VALID",IF(OR(P61="BLOCKED - DECISION REOPEN REQUIRED",P61="BLOCKED - DECISION CONTRACT REPAIR REQUIRED",P61="VERSION UPDATE REQUIRED"),P61,"REPAIR OPPORTUNITY RECORD"),IF(AA61&lt;&gt;"VALID",AA61,IF(AB61&lt;&gt;"VALID",AB61,AC61))))</x:f>
      </x:c>
      <x:c r="T61" s="18" t="str">
        <x:f>IF(A61="","",R61&amp;" | "&amp;Q61)</x:f>
      </x:c>
      <x:c r="U61" s="18"/>
      <x:c r="V61" s="19"/>
      <x:c r="W61" s="18" t="str">
        <x:f>IF(A61="","",C61&amp;"|"&amp;V61&amp;"|"&amp;S61&amp;"|"&amp;O61&amp;"|"&amp;P61)</x:f>
      </x:c>
      <x:c r="X61" s="26" t="str">
        <x:f>IF(A61="","",IF(AND(OR(EXACT(E61,"IN SCOPE"),EXACT(E61,"OUTSIDE DECISION"),EXACT(E61,"UNKNOWN / VERIFY")),OR(EXACT(F61,"HIGH"),EXACT(F61,"LOW"),EXACT(F61,"UNKNOWN / VERIFY")),OR(EXACT(G61,"HIGH"),EXACT(G61,"LOW"),EXACT(G61,"UNKNOWN / VERIFY")),OR(EXACT(H61,"SUFFICIENT"),EXACT(H61,"LIMITED"),EXACT(H61,"CONTRADICTORY"),EXACT(H61,"UNKNOWN / VERIFY")),OR(EXACT(I61,"STRONG"),EXACT(I61,"MODERATE"),EXACT(I61,"WEAK"),EXACT(I61,"UNKNOWN / VERIFY")),OR(EXACT(J61,"FAST"),EXACT(J61,"SLOW"),EXACT(J61,"UNMEASURABLE"),EXACT(J61,"UNKNOWN / VERIFY")),OR(EXACT(K61,"HIGH"),EXACT(K61,"MEDIUM"),EXACT(K61,"LOW"),EXACT(K61,"UNKNOWN / VERIFY"))),"VALID","INVALID - CONTROLLED TOKEN"))</x:f>
      </x:c>
      <x:c r="Y61" s="26" t="str">
        <x:f>IF(A61="","",IF(COUNTIF($A$4:$A$100,A61)&lt;&gt;1,"INVALID - DUPLICATE ID",IF(NOT(EXACT(B61,DECISION_CONTRACT!$B$4)),"INVALID - DECISION ID",IF(OR(C61="",D61="",L61="",M61="",V61=""),"INVALID - REQUIRED","VALID"))))</x:f>
      </x:c>
      <x:c r="Z61" s="26" t="str">
        <x:f>IF(A61="","",IF(DECISION_CONTRACT!$B$13="REOPEN REQUIRED - DOWNSTREAM BLOCKED","BLOCKED - DECISION REOPEN REQUIRED",IF(DECISION_CONTRACT!$B$13&lt;&gt;"READY FOR DOWNSTREAM","BLOCKED - DECISION CONTRACT REPAIR REQUIRED",IF(O61&lt;&gt;"VALID",O61,"VALID"))))</x:f>
      </x:c>
      <x:c r="AA61" s="26" t="str">
        <x:f>IF(A61="","",IF(EXACT(E61,"OUTSIDE DECISION"),"REFUSE - OUTSIDE DECISION",IF(OR(EXACT(E61,"UNKNOWN / VERIFY"),EXACT(F61,"UNKNOWN / VERIFY"),EXACT(G61,"UNKNOWN / VERIFY"),EXACT(H61,"UNKNOWN / VERIFY"),EXACT(I61,"UNKNOWN / VERIFY"),EXACT(J61,"UNKNOWN / VERIFY"),EXACT(K61,"UNKNOWN / VERIFY"),EXACT(H61,"CONTRADICTORY"),EXACT(J61,"UNMEASURABLE")),"VERIFY BEFORE CLASSIFYING","VALID")))</x:f>
      </x:c>
      <x:c r="AB61" s="26" t="str">
        <x:f>IF(A61="","",IF(AND(EXACT(J61,"SLOW"),EXACT(K61,"LOW")),"DEFER",IF(OR(EXACT(H61,"LIMITED"),EXACT(I61,"WEAK")),IF(EXACT(F61,"HIGH"),"PREPARE",IF(EXACT(G61,"HIGH"),"DEFER","IGNORE")),"VALID")))</x:f>
      </x:c>
      <x:c r="AC61" s="26" t="str">
        <x:f>IF(A61="","",IF(AND(EXACT(F61,"HIGH"),EXACT(G61,"HIGH")),"FUND",IF(EXACT(F61,"HIGH"),"PREPARE",IF(EXACT(G61,"HIGH"),"DEFER","IGNORE"))))</x:f>
      </x:c>
    </x:row>
    <x:row r="62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18"/>
      <x:c r="O62" s="18" t="str">
        <x:f>IF(A62="","",IF(N62="","INVALID - SNAPSHOT",IF(N62=A62&amp;"|"&amp;B62&amp;"|"&amp;C62&amp;"|"&amp;D62&amp;"|"&amp;E62&amp;"|"&amp;F62&amp;"|"&amp;G62&amp;"|"&amp;H62&amp;"|"&amp;I62&amp;"|"&amp;J62&amp;"|"&amp;K62&amp;"|"&amp;L62&amp;"|"&amp;M62&amp;"|"&amp;V62,"VALID","VERSION UPDATE REQUIRED")))</x:f>
      </x:c>
      <x:c r="P62" s="18" t="str">
        <x:f>IF(A62="","",IF(Z62&lt;&gt;"VALID",Z62,IF(X62&lt;&gt;"VALID",X62,IF(Y62&lt;&gt;"VALID",Y62,"VALID"))))</x:f>
      </x:c>
      <x:c r="Q62" s="18" t="str">
        <x:f>IF(A62="","",IF(OR(EXACT(F62,"UNKNOWN / VERIFY"),EXACT(G62,"UNKNOWN / VERIFY")),"UNCLASSIFIED",IF(AND(EXACT(F62,"HIGH"),EXACT(G62,"HIGH")),"HIGH OPPORTUNITY / HIGH READINESS",IF(AND(EXACT(F62,"HIGH"),EXACT(G62,"LOW")),"HIGH OPPORTUNITY / LOW READINESS",IF(AND(EXACT(F62,"LOW"),EXACT(G62,"HIGH")),"LOW OPPORTUNITY / HIGH READINESS","LOW OPPORTUNITY / LOW READINESS")))))</x:f>
      </x:c>
      <x:c r="R62" s="18" t="str">
        <x:f>IF(A62="","",IF(P62&lt;&gt;"VALID","REPAIR RECORD",IF(AA62="REFUSE - OUTSIDE DECISION","SCOPE OVERRIDE",IF(AA62="VERIFY BEFORE CLASSIFYING","EVIDENCE / UNCERTAINTY OVERRIDE",IF(AB62="DEFER","LEARNING-RISK OVERRIDE",IF(AB62&lt;&gt;"VALID","PREPARATION OVERRIDE","NONE"))))))</x:f>
      </x:c>
      <x:c r="S62" s="18" t="str">
        <x:f>IF(A62="","",IF(P62&lt;&gt;"VALID",IF(OR(P62="BLOCKED - DECISION REOPEN REQUIRED",P62="BLOCKED - DECISION CONTRACT REPAIR REQUIRED",P62="VERSION UPDATE REQUIRED"),P62,"REPAIR OPPORTUNITY RECORD"),IF(AA62&lt;&gt;"VALID",AA62,IF(AB62&lt;&gt;"VALID",AB62,AC62))))</x:f>
      </x:c>
      <x:c r="T62" s="18" t="str">
        <x:f>IF(A62="","",R62&amp;" | "&amp;Q62)</x:f>
      </x:c>
      <x:c r="U62" s="18"/>
      <x:c r="V62" s="19"/>
      <x:c r="W62" s="18" t="str">
        <x:f>IF(A62="","",C62&amp;"|"&amp;V62&amp;"|"&amp;S62&amp;"|"&amp;O62&amp;"|"&amp;P62)</x:f>
      </x:c>
      <x:c r="X62" s="26" t="str">
        <x:f>IF(A62="","",IF(AND(OR(EXACT(E62,"IN SCOPE"),EXACT(E62,"OUTSIDE DECISION"),EXACT(E62,"UNKNOWN / VERIFY")),OR(EXACT(F62,"HIGH"),EXACT(F62,"LOW"),EXACT(F62,"UNKNOWN / VERIFY")),OR(EXACT(G62,"HIGH"),EXACT(G62,"LOW"),EXACT(G62,"UNKNOWN / VERIFY")),OR(EXACT(H62,"SUFFICIENT"),EXACT(H62,"LIMITED"),EXACT(H62,"CONTRADICTORY"),EXACT(H62,"UNKNOWN / VERIFY")),OR(EXACT(I62,"STRONG"),EXACT(I62,"MODERATE"),EXACT(I62,"WEAK"),EXACT(I62,"UNKNOWN / VERIFY")),OR(EXACT(J62,"FAST"),EXACT(J62,"SLOW"),EXACT(J62,"UNMEASURABLE"),EXACT(J62,"UNKNOWN / VERIFY")),OR(EXACT(K62,"HIGH"),EXACT(K62,"MEDIUM"),EXACT(K62,"LOW"),EXACT(K62,"UNKNOWN / VERIFY"))),"VALID","INVALID - CONTROLLED TOKEN"))</x:f>
      </x:c>
      <x:c r="Y62" s="26" t="str">
        <x:f>IF(A62="","",IF(COUNTIF($A$4:$A$100,A62)&lt;&gt;1,"INVALID - DUPLICATE ID",IF(NOT(EXACT(B62,DECISION_CONTRACT!$B$4)),"INVALID - DECISION ID",IF(OR(C62="",D62="",L62="",M62="",V62=""),"INVALID - REQUIRED","VALID"))))</x:f>
      </x:c>
      <x:c r="Z62" s="26" t="str">
        <x:f>IF(A62="","",IF(DECISION_CONTRACT!$B$13="REOPEN REQUIRED - DOWNSTREAM BLOCKED","BLOCKED - DECISION REOPEN REQUIRED",IF(DECISION_CONTRACT!$B$13&lt;&gt;"READY FOR DOWNSTREAM","BLOCKED - DECISION CONTRACT REPAIR REQUIRED",IF(O62&lt;&gt;"VALID",O62,"VALID"))))</x:f>
      </x:c>
      <x:c r="AA62" s="26" t="str">
        <x:f>IF(A62="","",IF(EXACT(E62,"OUTSIDE DECISION"),"REFUSE - OUTSIDE DECISION",IF(OR(EXACT(E62,"UNKNOWN / VERIFY"),EXACT(F62,"UNKNOWN / VERIFY"),EXACT(G62,"UNKNOWN / VERIFY"),EXACT(H62,"UNKNOWN / VERIFY"),EXACT(I62,"UNKNOWN / VERIFY"),EXACT(J62,"UNKNOWN / VERIFY"),EXACT(K62,"UNKNOWN / VERIFY"),EXACT(H62,"CONTRADICTORY"),EXACT(J62,"UNMEASURABLE")),"VERIFY BEFORE CLASSIFYING","VALID")))</x:f>
      </x:c>
      <x:c r="AB62" s="26" t="str">
        <x:f>IF(A62="","",IF(AND(EXACT(J62,"SLOW"),EXACT(K62,"LOW")),"DEFER",IF(OR(EXACT(H62,"LIMITED"),EXACT(I62,"WEAK")),IF(EXACT(F62,"HIGH"),"PREPARE",IF(EXACT(G62,"HIGH"),"DEFER","IGNORE")),"VALID")))</x:f>
      </x:c>
      <x:c r="AC62" s="26" t="str">
        <x:f>IF(A62="","",IF(AND(EXACT(F62,"HIGH"),EXACT(G62,"HIGH")),"FUND",IF(EXACT(F62,"HIGH"),"PREPARE",IF(EXACT(G62,"HIGH"),"DEFER","IGNORE"))))</x:f>
      </x:c>
    </x:row>
    <x:row r="63">
      <x:c r="A63" s="6"/>
      <x:c r="B63" s="6"/>
      <x:c r="C63" s="6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18"/>
      <x:c r="O63" s="18" t="str">
        <x:f>IF(A63="","",IF(N63="","INVALID - SNAPSHOT",IF(N63=A63&amp;"|"&amp;B63&amp;"|"&amp;C63&amp;"|"&amp;D63&amp;"|"&amp;E63&amp;"|"&amp;F63&amp;"|"&amp;G63&amp;"|"&amp;H63&amp;"|"&amp;I63&amp;"|"&amp;J63&amp;"|"&amp;K63&amp;"|"&amp;L63&amp;"|"&amp;M63&amp;"|"&amp;V63,"VALID","VERSION UPDATE REQUIRED")))</x:f>
      </x:c>
      <x:c r="P63" s="18" t="str">
        <x:f>IF(A63="","",IF(Z63&lt;&gt;"VALID",Z63,IF(X63&lt;&gt;"VALID",X63,IF(Y63&lt;&gt;"VALID",Y63,"VALID"))))</x:f>
      </x:c>
      <x:c r="Q63" s="18" t="str">
        <x:f>IF(A63="","",IF(OR(EXACT(F63,"UNKNOWN / VERIFY"),EXACT(G63,"UNKNOWN / VERIFY")),"UNCLASSIFIED",IF(AND(EXACT(F63,"HIGH"),EXACT(G63,"HIGH")),"HIGH OPPORTUNITY / HIGH READINESS",IF(AND(EXACT(F63,"HIGH"),EXACT(G63,"LOW")),"HIGH OPPORTUNITY / LOW READINESS",IF(AND(EXACT(F63,"LOW"),EXACT(G63,"HIGH")),"LOW OPPORTUNITY / HIGH READINESS","LOW OPPORTUNITY / LOW READINESS")))))</x:f>
      </x:c>
      <x:c r="R63" s="18" t="str">
        <x:f>IF(A63="","",IF(P63&lt;&gt;"VALID","REPAIR RECORD",IF(AA63="REFUSE - OUTSIDE DECISION","SCOPE OVERRIDE",IF(AA63="VERIFY BEFORE CLASSIFYING","EVIDENCE / UNCERTAINTY OVERRIDE",IF(AB63="DEFER","LEARNING-RISK OVERRIDE",IF(AB63&lt;&gt;"VALID","PREPARATION OVERRIDE","NONE"))))))</x:f>
      </x:c>
      <x:c r="S63" s="18" t="str">
        <x:f>IF(A63="","",IF(P63&lt;&gt;"VALID",IF(OR(P63="BLOCKED - DECISION REOPEN REQUIRED",P63="BLOCKED - DECISION CONTRACT REPAIR REQUIRED",P63="VERSION UPDATE REQUIRED"),P63,"REPAIR OPPORTUNITY RECORD"),IF(AA63&lt;&gt;"VALID",AA63,IF(AB63&lt;&gt;"VALID",AB63,AC63))))</x:f>
      </x:c>
      <x:c r="T63" s="18" t="str">
        <x:f>IF(A63="","",R63&amp;" | "&amp;Q63)</x:f>
      </x:c>
      <x:c r="U63" s="18"/>
      <x:c r="V63" s="19"/>
      <x:c r="W63" s="18" t="str">
        <x:f>IF(A63="","",C63&amp;"|"&amp;V63&amp;"|"&amp;S63&amp;"|"&amp;O63&amp;"|"&amp;P63)</x:f>
      </x:c>
      <x:c r="X63" s="26" t="str">
        <x:f>IF(A63="","",IF(AND(OR(EXACT(E63,"IN SCOPE"),EXACT(E63,"OUTSIDE DECISION"),EXACT(E63,"UNKNOWN / VERIFY")),OR(EXACT(F63,"HIGH"),EXACT(F63,"LOW"),EXACT(F63,"UNKNOWN / VERIFY")),OR(EXACT(G63,"HIGH"),EXACT(G63,"LOW"),EXACT(G63,"UNKNOWN / VERIFY")),OR(EXACT(H63,"SUFFICIENT"),EXACT(H63,"LIMITED"),EXACT(H63,"CONTRADICTORY"),EXACT(H63,"UNKNOWN / VERIFY")),OR(EXACT(I63,"STRONG"),EXACT(I63,"MODERATE"),EXACT(I63,"WEAK"),EXACT(I63,"UNKNOWN / VERIFY")),OR(EXACT(J63,"FAST"),EXACT(J63,"SLOW"),EXACT(J63,"UNMEASURABLE"),EXACT(J63,"UNKNOWN / VERIFY")),OR(EXACT(K63,"HIGH"),EXACT(K63,"MEDIUM"),EXACT(K63,"LOW"),EXACT(K63,"UNKNOWN / VERIFY"))),"VALID","INVALID - CONTROLLED TOKEN"))</x:f>
      </x:c>
      <x:c r="Y63" s="26" t="str">
        <x:f>IF(A63="","",IF(COUNTIF($A$4:$A$100,A63)&lt;&gt;1,"INVALID - DUPLICATE ID",IF(NOT(EXACT(B63,DECISION_CONTRACT!$B$4)),"INVALID - DECISION ID",IF(OR(C63="",D63="",L63="",M63="",V63=""),"INVALID - REQUIRED","VALID"))))</x:f>
      </x:c>
      <x:c r="Z63" s="26" t="str">
        <x:f>IF(A63="","",IF(DECISION_CONTRACT!$B$13="REOPEN REQUIRED - DOWNSTREAM BLOCKED","BLOCKED - DECISION REOPEN REQUIRED",IF(DECISION_CONTRACT!$B$13&lt;&gt;"READY FOR DOWNSTREAM","BLOCKED - DECISION CONTRACT REPAIR REQUIRED",IF(O63&lt;&gt;"VALID",O63,"VALID"))))</x:f>
      </x:c>
      <x:c r="AA63" s="26" t="str">
        <x:f>IF(A63="","",IF(EXACT(E63,"OUTSIDE DECISION"),"REFUSE - OUTSIDE DECISION",IF(OR(EXACT(E63,"UNKNOWN / VERIFY"),EXACT(F63,"UNKNOWN / VERIFY"),EXACT(G63,"UNKNOWN / VERIFY"),EXACT(H63,"UNKNOWN / VERIFY"),EXACT(I63,"UNKNOWN / VERIFY"),EXACT(J63,"UNKNOWN / VERIFY"),EXACT(K63,"UNKNOWN / VERIFY"),EXACT(H63,"CONTRADICTORY"),EXACT(J63,"UNMEASURABLE")),"VERIFY BEFORE CLASSIFYING","VALID")))</x:f>
      </x:c>
      <x:c r="AB63" s="26" t="str">
        <x:f>IF(A63="","",IF(AND(EXACT(J63,"SLOW"),EXACT(K63,"LOW")),"DEFER",IF(OR(EXACT(H63,"LIMITED"),EXACT(I63,"WEAK")),IF(EXACT(F63,"HIGH"),"PREPARE",IF(EXACT(G63,"HIGH"),"DEFER","IGNORE")),"VALID")))</x:f>
      </x:c>
      <x:c r="AC63" s="26" t="str">
        <x:f>IF(A63="","",IF(AND(EXACT(F63,"HIGH"),EXACT(G63,"HIGH")),"FUND",IF(EXACT(F63,"HIGH"),"PREPARE",IF(EXACT(G63,"HIGH"),"DEFER","IGNORE"))))</x:f>
      </x:c>
    </x:row>
    <x:row r="64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18"/>
      <x:c r="O64" s="18" t="str">
        <x:f>IF(A64="","",IF(N64="","INVALID - SNAPSHOT",IF(N64=A64&amp;"|"&amp;B64&amp;"|"&amp;C64&amp;"|"&amp;D64&amp;"|"&amp;E64&amp;"|"&amp;F64&amp;"|"&amp;G64&amp;"|"&amp;H64&amp;"|"&amp;I64&amp;"|"&amp;J64&amp;"|"&amp;K64&amp;"|"&amp;L64&amp;"|"&amp;M64&amp;"|"&amp;V64,"VALID","VERSION UPDATE REQUIRED")))</x:f>
      </x:c>
      <x:c r="P64" s="18" t="str">
        <x:f>IF(A64="","",IF(Z64&lt;&gt;"VALID",Z64,IF(X64&lt;&gt;"VALID",X64,IF(Y64&lt;&gt;"VALID",Y64,"VALID"))))</x:f>
      </x:c>
      <x:c r="Q64" s="18" t="str">
        <x:f>IF(A64="","",IF(OR(EXACT(F64,"UNKNOWN / VERIFY"),EXACT(G64,"UNKNOWN / VERIFY")),"UNCLASSIFIED",IF(AND(EXACT(F64,"HIGH"),EXACT(G64,"HIGH")),"HIGH OPPORTUNITY / HIGH READINESS",IF(AND(EXACT(F64,"HIGH"),EXACT(G64,"LOW")),"HIGH OPPORTUNITY / LOW READINESS",IF(AND(EXACT(F64,"LOW"),EXACT(G64,"HIGH")),"LOW OPPORTUNITY / HIGH READINESS","LOW OPPORTUNITY / LOW READINESS")))))</x:f>
      </x:c>
      <x:c r="R64" s="18" t="str">
        <x:f>IF(A64="","",IF(P64&lt;&gt;"VALID","REPAIR RECORD",IF(AA64="REFUSE - OUTSIDE DECISION","SCOPE OVERRIDE",IF(AA64="VERIFY BEFORE CLASSIFYING","EVIDENCE / UNCERTAINTY OVERRIDE",IF(AB64="DEFER","LEARNING-RISK OVERRIDE",IF(AB64&lt;&gt;"VALID","PREPARATION OVERRIDE","NONE"))))))</x:f>
      </x:c>
      <x:c r="S64" s="18" t="str">
        <x:f>IF(A64="","",IF(P64&lt;&gt;"VALID",IF(OR(P64="BLOCKED - DECISION REOPEN REQUIRED",P64="BLOCKED - DECISION CONTRACT REPAIR REQUIRED",P64="VERSION UPDATE REQUIRED"),P64,"REPAIR OPPORTUNITY RECORD"),IF(AA64&lt;&gt;"VALID",AA64,IF(AB64&lt;&gt;"VALID",AB64,AC64))))</x:f>
      </x:c>
      <x:c r="T64" s="18" t="str">
        <x:f>IF(A64="","",R64&amp;" | "&amp;Q64)</x:f>
      </x:c>
      <x:c r="U64" s="18"/>
      <x:c r="V64" s="19"/>
      <x:c r="W64" s="18" t="str">
        <x:f>IF(A64="","",C64&amp;"|"&amp;V64&amp;"|"&amp;S64&amp;"|"&amp;O64&amp;"|"&amp;P64)</x:f>
      </x:c>
      <x:c r="X64" s="26" t="str">
        <x:f>IF(A64="","",IF(AND(OR(EXACT(E64,"IN SCOPE"),EXACT(E64,"OUTSIDE DECISION"),EXACT(E64,"UNKNOWN / VERIFY")),OR(EXACT(F64,"HIGH"),EXACT(F64,"LOW"),EXACT(F64,"UNKNOWN / VERIFY")),OR(EXACT(G64,"HIGH"),EXACT(G64,"LOW"),EXACT(G64,"UNKNOWN / VERIFY")),OR(EXACT(H64,"SUFFICIENT"),EXACT(H64,"LIMITED"),EXACT(H64,"CONTRADICTORY"),EXACT(H64,"UNKNOWN / VERIFY")),OR(EXACT(I64,"STRONG"),EXACT(I64,"MODERATE"),EXACT(I64,"WEAK"),EXACT(I64,"UNKNOWN / VERIFY")),OR(EXACT(J64,"FAST"),EXACT(J64,"SLOW"),EXACT(J64,"UNMEASURABLE"),EXACT(J64,"UNKNOWN / VERIFY")),OR(EXACT(K64,"HIGH"),EXACT(K64,"MEDIUM"),EXACT(K64,"LOW"),EXACT(K64,"UNKNOWN / VERIFY"))),"VALID","INVALID - CONTROLLED TOKEN"))</x:f>
      </x:c>
      <x:c r="Y64" s="26" t="str">
        <x:f>IF(A64="","",IF(COUNTIF($A$4:$A$100,A64)&lt;&gt;1,"INVALID - DUPLICATE ID",IF(NOT(EXACT(B64,DECISION_CONTRACT!$B$4)),"INVALID - DECISION ID",IF(OR(C64="",D64="",L64="",M64="",V64=""),"INVALID - REQUIRED","VALID"))))</x:f>
      </x:c>
      <x:c r="Z64" s="26" t="str">
        <x:f>IF(A64="","",IF(DECISION_CONTRACT!$B$13="REOPEN REQUIRED - DOWNSTREAM BLOCKED","BLOCKED - DECISION REOPEN REQUIRED",IF(DECISION_CONTRACT!$B$13&lt;&gt;"READY FOR DOWNSTREAM","BLOCKED - DECISION CONTRACT REPAIR REQUIRED",IF(O64&lt;&gt;"VALID",O64,"VALID"))))</x:f>
      </x:c>
      <x:c r="AA64" s="26" t="str">
        <x:f>IF(A64="","",IF(EXACT(E64,"OUTSIDE DECISION"),"REFUSE - OUTSIDE DECISION",IF(OR(EXACT(E64,"UNKNOWN / VERIFY"),EXACT(F64,"UNKNOWN / VERIFY"),EXACT(G64,"UNKNOWN / VERIFY"),EXACT(H64,"UNKNOWN / VERIFY"),EXACT(I64,"UNKNOWN / VERIFY"),EXACT(J64,"UNKNOWN / VERIFY"),EXACT(K64,"UNKNOWN / VERIFY"),EXACT(H64,"CONTRADICTORY"),EXACT(J64,"UNMEASURABLE")),"VERIFY BEFORE CLASSIFYING","VALID")))</x:f>
      </x:c>
      <x:c r="AB64" s="26" t="str">
        <x:f>IF(A64="","",IF(AND(EXACT(J64,"SLOW"),EXACT(K64,"LOW")),"DEFER",IF(OR(EXACT(H64,"LIMITED"),EXACT(I64,"WEAK")),IF(EXACT(F64,"HIGH"),"PREPARE",IF(EXACT(G64,"HIGH"),"DEFER","IGNORE")),"VALID")))</x:f>
      </x:c>
      <x:c r="AC64" s="26" t="str">
        <x:f>IF(A64="","",IF(AND(EXACT(F64,"HIGH"),EXACT(G64,"HIGH")),"FUND",IF(EXACT(F64,"HIGH"),"PREPARE",IF(EXACT(G64,"HIGH"),"DEFER","IGNORE"))))</x:f>
      </x:c>
    </x:row>
    <x:row r="65">
      <x:c r="A65" s="6"/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18"/>
      <x:c r="O65" s="18" t="str">
        <x:f>IF(A65="","",IF(N65="","INVALID - SNAPSHOT",IF(N65=A65&amp;"|"&amp;B65&amp;"|"&amp;C65&amp;"|"&amp;D65&amp;"|"&amp;E65&amp;"|"&amp;F65&amp;"|"&amp;G65&amp;"|"&amp;H65&amp;"|"&amp;I65&amp;"|"&amp;J65&amp;"|"&amp;K65&amp;"|"&amp;L65&amp;"|"&amp;M65&amp;"|"&amp;V65,"VALID","VERSION UPDATE REQUIRED")))</x:f>
      </x:c>
      <x:c r="P65" s="18" t="str">
        <x:f>IF(A65="","",IF(Z65&lt;&gt;"VALID",Z65,IF(X65&lt;&gt;"VALID",X65,IF(Y65&lt;&gt;"VALID",Y65,"VALID"))))</x:f>
      </x:c>
      <x:c r="Q65" s="18" t="str">
        <x:f>IF(A65="","",IF(OR(EXACT(F65,"UNKNOWN / VERIFY"),EXACT(G65,"UNKNOWN / VERIFY")),"UNCLASSIFIED",IF(AND(EXACT(F65,"HIGH"),EXACT(G65,"HIGH")),"HIGH OPPORTUNITY / HIGH READINESS",IF(AND(EXACT(F65,"HIGH"),EXACT(G65,"LOW")),"HIGH OPPORTUNITY / LOW READINESS",IF(AND(EXACT(F65,"LOW"),EXACT(G65,"HIGH")),"LOW OPPORTUNITY / HIGH READINESS","LOW OPPORTUNITY / LOW READINESS")))))</x:f>
      </x:c>
      <x:c r="R65" s="18" t="str">
        <x:f>IF(A65="","",IF(P65&lt;&gt;"VALID","REPAIR RECORD",IF(AA65="REFUSE - OUTSIDE DECISION","SCOPE OVERRIDE",IF(AA65="VERIFY BEFORE CLASSIFYING","EVIDENCE / UNCERTAINTY OVERRIDE",IF(AB65="DEFER","LEARNING-RISK OVERRIDE",IF(AB65&lt;&gt;"VALID","PREPARATION OVERRIDE","NONE"))))))</x:f>
      </x:c>
      <x:c r="S65" s="18" t="str">
        <x:f>IF(A65="","",IF(P65&lt;&gt;"VALID",IF(OR(P65="BLOCKED - DECISION REOPEN REQUIRED",P65="BLOCKED - DECISION CONTRACT REPAIR REQUIRED",P65="VERSION UPDATE REQUIRED"),P65,"REPAIR OPPORTUNITY RECORD"),IF(AA65&lt;&gt;"VALID",AA65,IF(AB65&lt;&gt;"VALID",AB65,AC65))))</x:f>
      </x:c>
      <x:c r="T65" s="18" t="str">
        <x:f>IF(A65="","",R65&amp;" | "&amp;Q65)</x:f>
      </x:c>
      <x:c r="U65" s="18"/>
      <x:c r="V65" s="19"/>
      <x:c r="W65" s="18" t="str">
        <x:f>IF(A65="","",C65&amp;"|"&amp;V65&amp;"|"&amp;S65&amp;"|"&amp;O65&amp;"|"&amp;P65)</x:f>
      </x:c>
      <x:c r="X65" s="26" t="str">
        <x:f>IF(A65="","",IF(AND(OR(EXACT(E65,"IN SCOPE"),EXACT(E65,"OUTSIDE DECISION"),EXACT(E65,"UNKNOWN / VERIFY")),OR(EXACT(F65,"HIGH"),EXACT(F65,"LOW"),EXACT(F65,"UNKNOWN / VERIFY")),OR(EXACT(G65,"HIGH"),EXACT(G65,"LOW"),EXACT(G65,"UNKNOWN / VERIFY")),OR(EXACT(H65,"SUFFICIENT"),EXACT(H65,"LIMITED"),EXACT(H65,"CONTRADICTORY"),EXACT(H65,"UNKNOWN / VERIFY")),OR(EXACT(I65,"STRONG"),EXACT(I65,"MODERATE"),EXACT(I65,"WEAK"),EXACT(I65,"UNKNOWN / VERIFY")),OR(EXACT(J65,"FAST"),EXACT(J65,"SLOW"),EXACT(J65,"UNMEASURABLE"),EXACT(J65,"UNKNOWN / VERIFY")),OR(EXACT(K65,"HIGH"),EXACT(K65,"MEDIUM"),EXACT(K65,"LOW"),EXACT(K65,"UNKNOWN / VERIFY"))),"VALID","INVALID - CONTROLLED TOKEN"))</x:f>
      </x:c>
      <x:c r="Y65" s="26" t="str">
        <x:f>IF(A65="","",IF(COUNTIF($A$4:$A$100,A65)&lt;&gt;1,"INVALID - DUPLICATE ID",IF(NOT(EXACT(B65,DECISION_CONTRACT!$B$4)),"INVALID - DECISION ID",IF(OR(C65="",D65="",L65="",M65="",V65=""),"INVALID - REQUIRED","VALID"))))</x:f>
      </x:c>
      <x:c r="Z65" s="26" t="str">
        <x:f>IF(A65="","",IF(DECISION_CONTRACT!$B$13="REOPEN REQUIRED - DOWNSTREAM BLOCKED","BLOCKED - DECISION REOPEN REQUIRED",IF(DECISION_CONTRACT!$B$13&lt;&gt;"READY FOR DOWNSTREAM","BLOCKED - DECISION CONTRACT REPAIR REQUIRED",IF(O65&lt;&gt;"VALID",O65,"VALID"))))</x:f>
      </x:c>
      <x:c r="AA65" s="26" t="str">
        <x:f>IF(A65="","",IF(EXACT(E65,"OUTSIDE DECISION"),"REFUSE - OUTSIDE DECISION",IF(OR(EXACT(E65,"UNKNOWN / VERIFY"),EXACT(F65,"UNKNOWN / VERIFY"),EXACT(G65,"UNKNOWN / VERIFY"),EXACT(H65,"UNKNOWN / VERIFY"),EXACT(I65,"UNKNOWN / VERIFY"),EXACT(J65,"UNKNOWN / VERIFY"),EXACT(K65,"UNKNOWN / VERIFY"),EXACT(H65,"CONTRADICTORY"),EXACT(J65,"UNMEASURABLE")),"VERIFY BEFORE CLASSIFYING","VALID")))</x:f>
      </x:c>
      <x:c r="AB65" s="26" t="str">
        <x:f>IF(A65="","",IF(AND(EXACT(J65,"SLOW"),EXACT(K65,"LOW")),"DEFER",IF(OR(EXACT(H65,"LIMITED"),EXACT(I65,"WEAK")),IF(EXACT(F65,"HIGH"),"PREPARE",IF(EXACT(G65,"HIGH"),"DEFER","IGNORE")),"VALID")))</x:f>
      </x:c>
      <x:c r="AC65" s="26" t="str">
        <x:f>IF(A65="","",IF(AND(EXACT(F65,"HIGH"),EXACT(G65,"HIGH")),"FUND",IF(EXACT(F65,"HIGH"),"PREPARE",IF(EXACT(G65,"HIGH"),"DEFER","IGNORE"))))</x:f>
      </x:c>
    </x:row>
    <x:row r="66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18"/>
      <x:c r="O66" s="18" t="str">
        <x:f>IF(A66="","",IF(N66="","INVALID - SNAPSHOT",IF(N66=A66&amp;"|"&amp;B66&amp;"|"&amp;C66&amp;"|"&amp;D66&amp;"|"&amp;E66&amp;"|"&amp;F66&amp;"|"&amp;G66&amp;"|"&amp;H66&amp;"|"&amp;I66&amp;"|"&amp;J66&amp;"|"&amp;K66&amp;"|"&amp;L66&amp;"|"&amp;M66&amp;"|"&amp;V66,"VALID","VERSION UPDATE REQUIRED")))</x:f>
      </x:c>
      <x:c r="P66" s="18" t="str">
        <x:f>IF(A66="","",IF(Z66&lt;&gt;"VALID",Z66,IF(X66&lt;&gt;"VALID",X66,IF(Y66&lt;&gt;"VALID",Y66,"VALID"))))</x:f>
      </x:c>
      <x:c r="Q66" s="18" t="str">
        <x:f>IF(A66="","",IF(OR(EXACT(F66,"UNKNOWN / VERIFY"),EXACT(G66,"UNKNOWN / VERIFY")),"UNCLASSIFIED",IF(AND(EXACT(F66,"HIGH"),EXACT(G66,"HIGH")),"HIGH OPPORTUNITY / HIGH READINESS",IF(AND(EXACT(F66,"HIGH"),EXACT(G66,"LOW")),"HIGH OPPORTUNITY / LOW READINESS",IF(AND(EXACT(F66,"LOW"),EXACT(G66,"HIGH")),"LOW OPPORTUNITY / HIGH READINESS","LOW OPPORTUNITY / LOW READINESS")))))</x:f>
      </x:c>
      <x:c r="R66" s="18" t="str">
        <x:f>IF(A66="","",IF(P66&lt;&gt;"VALID","REPAIR RECORD",IF(AA66="REFUSE - OUTSIDE DECISION","SCOPE OVERRIDE",IF(AA66="VERIFY BEFORE CLASSIFYING","EVIDENCE / UNCERTAINTY OVERRIDE",IF(AB66="DEFER","LEARNING-RISK OVERRIDE",IF(AB66&lt;&gt;"VALID","PREPARATION OVERRIDE","NONE"))))))</x:f>
      </x:c>
      <x:c r="S66" s="18" t="str">
        <x:f>IF(A66="","",IF(P66&lt;&gt;"VALID",IF(OR(P66="BLOCKED - DECISION REOPEN REQUIRED",P66="BLOCKED - DECISION CONTRACT REPAIR REQUIRED",P66="VERSION UPDATE REQUIRED"),P66,"REPAIR OPPORTUNITY RECORD"),IF(AA66&lt;&gt;"VALID",AA66,IF(AB66&lt;&gt;"VALID",AB66,AC66))))</x:f>
      </x:c>
      <x:c r="T66" s="18" t="str">
        <x:f>IF(A66="","",R66&amp;" | "&amp;Q66)</x:f>
      </x:c>
      <x:c r="U66" s="18"/>
      <x:c r="V66" s="19"/>
      <x:c r="W66" s="18" t="str">
        <x:f>IF(A66="","",C66&amp;"|"&amp;V66&amp;"|"&amp;S66&amp;"|"&amp;O66&amp;"|"&amp;P66)</x:f>
      </x:c>
      <x:c r="X66" s="26" t="str">
        <x:f>IF(A66="","",IF(AND(OR(EXACT(E66,"IN SCOPE"),EXACT(E66,"OUTSIDE DECISION"),EXACT(E66,"UNKNOWN / VERIFY")),OR(EXACT(F66,"HIGH"),EXACT(F66,"LOW"),EXACT(F66,"UNKNOWN / VERIFY")),OR(EXACT(G66,"HIGH"),EXACT(G66,"LOW"),EXACT(G66,"UNKNOWN / VERIFY")),OR(EXACT(H66,"SUFFICIENT"),EXACT(H66,"LIMITED"),EXACT(H66,"CONTRADICTORY"),EXACT(H66,"UNKNOWN / VERIFY")),OR(EXACT(I66,"STRONG"),EXACT(I66,"MODERATE"),EXACT(I66,"WEAK"),EXACT(I66,"UNKNOWN / VERIFY")),OR(EXACT(J66,"FAST"),EXACT(J66,"SLOW"),EXACT(J66,"UNMEASURABLE"),EXACT(J66,"UNKNOWN / VERIFY")),OR(EXACT(K66,"HIGH"),EXACT(K66,"MEDIUM"),EXACT(K66,"LOW"),EXACT(K66,"UNKNOWN / VERIFY"))),"VALID","INVALID - CONTROLLED TOKEN"))</x:f>
      </x:c>
      <x:c r="Y66" s="26" t="str">
        <x:f>IF(A66="","",IF(COUNTIF($A$4:$A$100,A66)&lt;&gt;1,"INVALID - DUPLICATE ID",IF(NOT(EXACT(B66,DECISION_CONTRACT!$B$4)),"INVALID - DECISION ID",IF(OR(C66="",D66="",L66="",M66="",V66=""),"INVALID - REQUIRED","VALID"))))</x:f>
      </x:c>
      <x:c r="Z66" s="26" t="str">
        <x:f>IF(A66="","",IF(DECISION_CONTRACT!$B$13="REOPEN REQUIRED - DOWNSTREAM BLOCKED","BLOCKED - DECISION REOPEN REQUIRED",IF(DECISION_CONTRACT!$B$13&lt;&gt;"READY FOR DOWNSTREAM","BLOCKED - DECISION CONTRACT REPAIR REQUIRED",IF(O66&lt;&gt;"VALID",O66,"VALID"))))</x:f>
      </x:c>
      <x:c r="AA66" s="26" t="str">
        <x:f>IF(A66="","",IF(EXACT(E66,"OUTSIDE DECISION"),"REFUSE - OUTSIDE DECISION",IF(OR(EXACT(E66,"UNKNOWN / VERIFY"),EXACT(F66,"UNKNOWN / VERIFY"),EXACT(G66,"UNKNOWN / VERIFY"),EXACT(H66,"UNKNOWN / VERIFY"),EXACT(I66,"UNKNOWN / VERIFY"),EXACT(J66,"UNKNOWN / VERIFY"),EXACT(K66,"UNKNOWN / VERIFY"),EXACT(H66,"CONTRADICTORY"),EXACT(J66,"UNMEASURABLE")),"VERIFY BEFORE CLASSIFYING","VALID")))</x:f>
      </x:c>
      <x:c r="AB66" s="26" t="str">
        <x:f>IF(A66="","",IF(AND(EXACT(J66,"SLOW"),EXACT(K66,"LOW")),"DEFER",IF(OR(EXACT(H66,"LIMITED"),EXACT(I66,"WEAK")),IF(EXACT(F66,"HIGH"),"PREPARE",IF(EXACT(G66,"HIGH"),"DEFER","IGNORE")),"VALID")))</x:f>
      </x:c>
      <x:c r="AC66" s="26" t="str">
        <x:f>IF(A66="","",IF(AND(EXACT(F66,"HIGH"),EXACT(G66,"HIGH")),"FUND",IF(EXACT(F66,"HIGH"),"PREPARE",IF(EXACT(G66,"HIGH"),"DEFER","IGNORE"))))</x:f>
      </x:c>
    </x:row>
    <x:row r="67">
      <x:c r="A67" s="6"/>
      <x:c r="B67" s="6"/>
      <x:c r="C67" s="6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18"/>
      <x:c r="O67" s="18" t="str">
        <x:f>IF(A67="","",IF(N67="","INVALID - SNAPSHOT",IF(N67=A67&amp;"|"&amp;B67&amp;"|"&amp;C67&amp;"|"&amp;D67&amp;"|"&amp;E67&amp;"|"&amp;F67&amp;"|"&amp;G67&amp;"|"&amp;H67&amp;"|"&amp;I67&amp;"|"&amp;J67&amp;"|"&amp;K67&amp;"|"&amp;L67&amp;"|"&amp;M67&amp;"|"&amp;V67,"VALID","VERSION UPDATE REQUIRED")))</x:f>
      </x:c>
      <x:c r="P67" s="18" t="str">
        <x:f>IF(A67="","",IF(Z67&lt;&gt;"VALID",Z67,IF(X67&lt;&gt;"VALID",X67,IF(Y67&lt;&gt;"VALID",Y67,"VALID"))))</x:f>
      </x:c>
      <x:c r="Q67" s="18" t="str">
        <x:f>IF(A67="","",IF(OR(EXACT(F67,"UNKNOWN / VERIFY"),EXACT(G67,"UNKNOWN / VERIFY")),"UNCLASSIFIED",IF(AND(EXACT(F67,"HIGH"),EXACT(G67,"HIGH")),"HIGH OPPORTUNITY / HIGH READINESS",IF(AND(EXACT(F67,"HIGH"),EXACT(G67,"LOW")),"HIGH OPPORTUNITY / LOW READINESS",IF(AND(EXACT(F67,"LOW"),EXACT(G67,"HIGH")),"LOW OPPORTUNITY / HIGH READINESS","LOW OPPORTUNITY / LOW READINESS")))))</x:f>
      </x:c>
      <x:c r="R67" s="18" t="str">
        <x:f>IF(A67="","",IF(P67&lt;&gt;"VALID","REPAIR RECORD",IF(AA67="REFUSE - OUTSIDE DECISION","SCOPE OVERRIDE",IF(AA67="VERIFY BEFORE CLASSIFYING","EVIDENCE / UNCERTAINTY OVERRIDE",IF(AB67="DEFER","LEARNING-RISK OVERRIDE",IF(AB67&lt;&gt;"VALID","PREPARATION OVERRIDE","NONE"))))))</x:f>
      </x:c>
      <x:c r="S67" s="18" t="str">
        <x:f>IF(A67="","",IF(P67&lt;&gt;"VALID",IF(OR(P67="BLOCKED - DECISION REOPEN REQUIRED",P67="BLOCKED - DECISION CONTRACT REPAIR REQUIRED",P67="VERSION UPDATE REQUIRED"),P67,"REPAIR OPPORTUNITY RECORD"),IF(AA67&lt;&gt;"VALID",AA67,IF(AB67&lt;&gt;"VALID",AB67,AC67))))</x:f>
      </x:c>
      <x:c r="T67" s="18" t="str">
        <x:f>IF(A67="","",R67&amp;" | "&amp;Q67)</x:f>
      </x:c>
      <x:c r="U67" s="18"/>
      <x:c r="V67" s="19"/>
      <x:c r="W67" s="18" t="str">
        <x:f>IF(A67="","",C67&amp;"|"&amp;V67&amp;"|"&amp;S67&amp;"|"&amp;O67&amp;"|"&amp;P67)</x:f>
      </x:c>
      <x:c r="X67" s="26" t="str">
        <x:f>IF(A67="","",IF(AND(OR(EXACT(E67,"IN SCOPE"),EXACT(E67,"OUTSIDE DECISION"),EXACT(E67,"UNKNOWN / VERIFY")),OR(EXACT(F67,"HIGH"),EXACT(F67,"LOW"),EXACT(F67,"UNKNOWN / VERIFY")),OR(EXACT(G67,"HIGH"),EXACT(G67,"LOW"),EXACT(G67,"UNKNOWN / VERIFY")),OR(EXACT(H67,"SUFFICIENT"),EXACT(H67,"LIMITED"),EXACT(H67,"CONTRADICTORY"),EXACT(H67,"UNKNOWN / VERIFY")),OR(EXACT(I67,"STRONG"),EXACT(I67,"MODERATE"),EXACT(I67,"WEAK"),EXACT(I67,"UNKNOWN / VERIFY")),OR(EXACT(J67,"FAST"),EXACT(J67,"SLOW"),EXACT(J67,"UNMEASURABLE"),EXACT(J67,"UNKNOWN / VERIFY")),OR(EXACT(K67,"HIGH"),EXACT(K67,"MEDIUM"),EXACT(K67,"LOW"),EXACT(K67,"UNKNOWN / VERIFY"))),"VALID","INVALID - CONTROLLED TOKEN"))</x:f>
      </x:c>
      <x:c r="Y67" s="26" t="str">
        <x:f>IF(A67="","",IF(COUNTIF($A$4:$A$100,A67)&lt;&gt;1,"INVALID - DUPLICATE ID",IF(NOT(EXACT(B67,DECISION_CONTRACT!$B$4)),"INVALID - DECISION ID",IF(OR(C67="",D67="",L67="",M67="",V67=""),"INVALID - REQUIRED","VALID"))))</x:f>
      </x:c>
      <x:c r="Z67" s="26" t="str">
        <x:f>IF(A67="","",IF(DECISION_CONTRACT!$B$13="REOPEN REQUIRED - DOWNSTREAM BLOCKED","BLOCKED - DECISION REOPEN REQUIRED",IF(DECISION_CONTRACT!$B$13&lt;&gt;"READY FOR DOWNSTREAM","BLOCKED - DECISION CONTRACT REPAIR REQUIRED",IF(O67&lt;&gt;"VALID",O67,"VALID"))))</x:f>
      </x:c>
      <x:c r="AA67" s="26" t="str">
        <x:f>IF(A67="","",IF(EXACT(E67,"OUTSIDE DECISION"),"REFUSE - OUTSIDE DECISION",IF(OR(EXACT(E67,"UNKNOWN / VERIFY"),EXACT(F67,"UNKNOWN / VERIFY"),EXACT(G67,"UNKNOWN / VERIFY"),EXACT(H67,"UNKNOWN / VERIFY"),EXACT(I67,"UNKNOWN / VERIFY"),EXACT(J67,"UNKNOWN / VERIFY"),EXACT(K67,"UNKNOWN / VERIFY"),EXACT(H67,"CONTRADICTORY"),EXACT(J67,"UNMEASURABLE")),"VERIFY BEFORE CLASSIFYING","VALID")))</x:f>
      </x:c>
      <x:c r="AB67" s="26" t="str">
        <x:f>IF(A67="","",IF(AND(EXACT(J67,"SLOW"),EXACT(K67,"LOW")),"DEFER",IF(OR(EXACT(H67,"LIMITED"),EXACT(I67,"WEAK")),IF(EXACT(F67,"HIGH"),"PREPARE",IF(EXACT(G67,"HIGH"),"DEFER","IGNORE")),"VALID")))</x:f>
      </x:c>
      <x:c r="AC67" s="26" t="str">
        <x:f>IF(A67="","",IF(AND(EXACT(F67,"HIGH"),EXACT(G67,"HIGH")),"FUND",IF(EXACT(F67,"HIGH"),"PREPARE",IF(EXACT(G67,"HIGH"),"DEFER","IGNORE"))))</x:f>
      </x:c>
    </x:row>
    <x:row r="68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18"/>
      <x:c r="O68" s="18" t="str">
        <x:f>IF(A68="","",IF(N68="","INVALID - SNAPSHOT",IF(N68=A68&amp;"|"&amp;B68&amp;"|"&amp;C68&amp;"|"&amp;D68&amp;"|"&amp;E68&amp;"|"&amp;F68&amp;"|"&amp;G68&amp;"|"&amp;H68&amp;"|"&amp;I68&amp;"|"&amp;J68&amp;"|"&amp;K68&amp;"|"&amp;L68&amp;"|"&amp;M68&amp;"|"&amp;V68,"VALID","VERSION UPDATE REQUIRED")))</x:f>
      </x:c>
      <x:c r="P68" s="18" t="str">
        <x:f>IF(A68="","",IF(Z68&lt;&gt;"VALID",Z68,IF(X68&lt;&gt;"VALID",X68,IF(Y68&lt;&gt;"VALID",Y68,"VALID"))))</x:f>
      </x:c>
      <x:c r="Q68" s="18" t="str">
        <x:f>IF(A68="","",IF(OR(EXACT(F68,"UNKNOWN / VERIFY"),EXACT(G68,"UNKNOWN / VERIFY")),"UNCLASSIFIED",IF(AND(EXACT(F68,"HIGH"),EXACT(G68,"HIGH")),"HIGH OPPORTUNITY / HIGH READINESS",IF(AND(EXACT(F68,"HIGH"),EXACT(G68,"LOW")),"HIGH OPPORTUNITY / LOW READINESS",IF(AND(EXACT(F68,"LOW"),EXACT(G68,"HIGH")),"LOW OPPORTUNITY / HIGH READINESS","LOW OPPORTUNITY / LOW READINESS")))))</x:f>
      </x:c>
      <x:c r="R68" s="18" t="str">
        <x:f>IF(A68="","",IF(P68&lt;&gt;"VALID","REPAIR RECORD",IF(AA68="REFUSE - OUTSIDE DECISION","SCOPE OVERRIDE",IF(AA68="VERIFY BEFORE CLASSIFYING","EVIDENCE / UNCERTAINTY OVERRIDE",IF(AB68="DEFER","LEARNING-RISK OVERRIDE",IF(AB68&lt;&gt;"VALID","PREPARATION OVERRIDE","NONE"))))))</x:f>
      </x:c>
      <x:c r="S68" s="18" t="str">
        <x:f>IF(A68="","",IF(P68&lt;&gt;"VALID",IF(OR(P68="BLOCKED - DECISION REOPEN REQUIRED",P68="BLOCKED - DECISION CONTRACT REPAIR REQUIRED",P68="VERSION UPDATE REQUIRED"),P68,"REPAIR OPPORTUNITY RECORD"),IF(AA68&lt;&gt;"VALID",AA68,IF(AB68&lt;&gt;"VALID",AB68,AC68))))</x:f>
      </x:c>
      <x:c r="T68" s="18" t="str">
        <x:f>IF(A68="","",R68&amp;" | "&amp;Q68)</x:f>
      </x:c>
      <x:c r="U68" s="18"/>
      <x:c r="V68" s="19"/>
      <x:c r="W68" s="18" t="str">
        <x:f>IF(A68="","",C68&amp;"|"&amp;V68&amp;"|"&amp;S68&amp;"|"&amp;O68&amp;"|"&amp;P68)</x:f>
      </x:c>
      <x:c r="X68" s="26" t="str">
        <x:f>IF(A68="","",IF(AND(OR(EXACT(E68,"IN SCOPE"),EXACT(E68,"OUTSIDE DECISION"),EXACT(E68,"UNKNOWN / VERIFY")),OR(EXACT(F68,"HIGH"),EXACT(F68,"LOW"),EXACT(F68,"UNKNOWN / VERIFY")),OR(EXACT(G68,"HIGH"),EXACT(G68,"LOW"),EXACT(G68,"UNKNOWN / VERIFY")),OR(EXACT(H68,"SUFFICIENT"),EXACT(H68,"LIMITED"),EXACT(H68,"CONTRADICTORY"),EXACT(H68,"UNKNOWN / VERIFY")),OR(EXACT(I68,"STRONG"),EXACT(I68,"MODERATE"),EXACT(I68,"WEAK"),EXACT(I68,"UNKNOWN / VERIFY")),OR(EXACT(J68,"FAST"),EXACT(J68,"SLOW"),EXACT(J68,"UNMEASURABLE"),EXACT(J68,"UNKNOWN / VERIFY")),OR(EXACT(K68,"HIGH"),EXACT(K68,"MEDIUM"),EXACT(K68,"LOW"),EXACT(K68,"UNKNOWN / VERIFY"))),"VALID","INVALID - CONTROLLED TOKEN"))</x:f>
      </x:c>
      <x:c r="Y68" s="26" t="str">
        <x:f>IF(A68="","",IF(COUNTIF($A$4:$A$100,A68)&lt;&gt;1,"INVALID - DUPLICATE ID",IF(NOT(EXACT(B68,DECISION_CONTRACT!$B$4)),"INVALID - DECISION ID",IF(OR(C68="",D68="",L68="",M68="",V68=""),"INVALID - REQUIRED","VALID"))))</x:f>
      </x:c>
      <x:c r="Z68" s="26" t="str">
        <x:f>IF(A68="","",IF(DECISION_CONTRACT!$B$13="REOPEN REQUIRED - DOWNSTREAM BLOCKED","BLOCKED - DECISION REOPEN REQUIRED",IF(DECISION_CONTRACT!$B$13&lt;&gt;"READY FOR DOWNSTREAM","BLOCKED - DECISION CONTRACT REPAIR REQUIRED",IF(O68&lt;&gt;"VALID",O68,"VALID"))))</x:f>
      </x:c>
      <x:c r="AA68" s="26" t="str">
        <x:f>IF(A68="","",IF(EXACT(E68,"OUTSIDE DECISION"),"REFUSE - OUTSIDE DECISION",IF(OR(EXACT(E68,"UNKNOWN / VERIFY"),EXACT(F68,"UNKNOWN / VERIFY"),EXACT(G68,"UNKNOWN / VERIFY"),EXACT(H68,"UNKNOWN / VERIFY"),EXACT(I68,"UNKNOWN / VERIFY"),EXACT(J68,"UNKNOWN / VERIFY"),EXACT(K68,"UNKNOWN / VERIFY"),EXACT(H68,"CONTRADICTORY"),EXACT(J68,"UNMEASURABLE")),"VERIFY BEFORE CLASSIFYING","VALID")))</x:f>
      </x:c>
      <x:c r="AB68" s="26" t="str">
        <x:f>IF(A68="","",IF(AND(EXACT(J68,"SLOW"),EXACT(K68,"LOW")),"DEFER",IF(OR(EXACT(H68,"LIMITED"),EXACT(I68,"WEAK")),IF(EXACT(F68,"HIGH"),"PREPARE",IF(EXACT(G68,"HIGH"),"DEFER","IGNORE")),"VALID")))</x:f>
      </x:c>
      <x:c r="AC68" s="26" t="str">
        <x:f>IF(A68="","",IF(AND(EXACT(F68,"HIGH"),EXACT(G68,"HIGH")),"FUND",IF(EXACT(F68,"HIGH"),"PREPARE",IF(EXACT(G68,"HIGH"),"DEFER","IGNORE"))))</x:f>
      </x:c>
    </x:row>
    <x:row r="69">
      <x:c r="A69" s="6"/>
      <x:c r="B69" s="6"/>
      <x:c r="C69" s="6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18"/>
      <x:c r="O69" s="18" t="str">
        <x:f>IF(A69="","",IF(N69="","INVALID - SNAPSHOT",IF(N69=A69&amp;"|"&amp;B69&amp;"|"&amp;C69&amp;"|"&amp;D69&amp;"|"&amp;E69&amp;"|"&amp;F69&amp;"|"&amp;G69&amp;"|"&amp;H69&amp;"|"&amp;I69&amp;"|"&amp;J69&amp;"|"&amp;K69&amp;"|"&amp;L69&amp;"|"&amp;M69&amp;"|"&amp;V69,"VALID","VERSION UPDATE REQUIRED")))</x:f>
      </x:c>
      <x:c r="P69" s="18" t="str">
        <x:f>IF(A69="","",IF(Z69&lt;&gt;"VALID",Z69,IF(X69&lt;&gt;"VALID",X69,IF(Y69&lt;&gt;"VALID",Y69,"VALID"))))</x:f>
      </x:c>
      <x:c r="Q69" s="18" t="str">
        <x:f>IF(A69="","",IF(OR(EXACT(F69,"UNKNOWN / VERIFY"),EXACT(G69,"UNKNOWN / VERIFY")),"UNCLASSIFIED",IF(AND(EXACT(F69,"HIGH"),EXACT(G69,"HIGH")),"HIGH OPPORTUNITY / HIGH READINESS",IF(AND(EXACT(F69,"HIGH"),EXACT(G69,"LOW")),"HIGH OPPORTUNITY / LOW READINESS",IF(AND(EXACT(F69,"LOW"),EXACT(G69,"HIGH")),"LOW OPPORTUNITY / HIGH READINESS","LOW OPPORTUNITY / LOW READINESS")))))</x:f>
      </x:c>
      <x:c r="R69" s="18" t="str">
        <x:f>IF(A69="","",IF(P69&lt;&gt;"VALID","REPAIR RECORD",IF(AA69="REFUSE - OUTSIDE DECISION","SCOPE OVERRIDE",IF(AA69="VERIFY BEFORE CLASSIFYING","EVIDENCE / UNCERTAINTY OVERRIDE",IF(AB69="DEFER","LEARNING-RISK OVERRIDE",IF(AB69&lt;&gt;"VALID","PREPARATION OVERRIDE","NONE"))))))</x:f>
      </x:c>
      <x:c r="S69" s="18" t="str">
        <x:f>IF(A69="","",IF(P69&lt;&gt;"VALID",IF(OR(P69="BLOCKED - DECISION REOPEN REQUIRED",P69="BLOCKED - DECISION CONTRACT REPAIR REQUIRED",P69="VERSION UPDATE REQUIRED"),P69,"REPAIR OPPORTUNITY RECORD"),IF(AA69&lt;&gt;"VALID",AA69,IF(AB69&lt;&gt;"VALID",AB69,AC69))))</x:f>
      </x:c>
      <x:c r="T69" s="18" t="str">
        <x:f>IF(A69="","",R69&amp;" | "&amp;Q69)</x:f>
      </x:c>
      <x:c r="U69" s="18"/>
      <x:c r="V69" s="19"/>
      <x:c r="W69" s="18" t="str">
        <x:f>IF(A69="","",C69&amp;"|"&amp;V69&amp;"|"&amp;S69&amp;"|"&amp;O69&amp;"|"&amp;P69)</x:f>
      </x:c>
      <x:c r="X69" s="26" t="str">
        <x:f>IF(A69="","",IF(AND(OR(EXACT(E69,"IN SCOPE"),EXACT(E69,"OUTSIDE DECISION"),EXACT(E69,"UNKNOWN / VERIFY")),OR(EXACT(F69,"HIGH"),EXACT(F69,"LOW"),EXACT(F69,"UNKNOWN / VERIFY")),OR(EXACT(G69,"HIGH"),EXACT(G69,"LOW"),EXACT(G69,"UNKNOWN / VERIFY")),OR(EXACT(H69,"SUFFICIENT"),EXACT(H69,"LIMITED"),EXACT(H69,"CONTRADICTORY"),EXACT(H69,"UNKNOWN / VERIFY")),OR(EXACT(I69,"STRONG"),EXACT(I69,"MODERATE"),EXACT(I69,"WEAK"),EXACT(I69,"UNKNOWN / VERIFY")),OR(EXACT(J69,"FAST"),EXACT(J69,"SLOW"),EXACT(J69,"UNMEASURABLE"),EXACT(J69,"UNKNOWN / VERIFY")),OR(EXACT(K69,"HIGH"),EXACT(K69,"MEDIUM"),EXACT(K69,"LOW"),EXACT(K69,"UNKNOWN / VERIFY"))),"VALID","INVALID - CONTROLLED TOKEN"))</x:f>
      </x:c>
      <x:c r="Y69" s="26" t="str">
        <x:f>IF(A69="","",IF(COUNTIF($A$4:$A$100,A69)&lt;&gt;1,"INVALID - DUPLICATE ID",IF(NOT(EXACT(B69,DECISION_CONTRACT!$B$4)),"INVALID - DECISION ID",IF(OR(C69="",D69="",L69="",M69="",V69=""),"INVALID - REQUIRED","VALID"))))</x:f>
      </x:c>
      <x:c r="Z69" s="26" t="str">
        <x:f>IF(A69="","",IF(DECISION_CONTRACT!$B$13="REOPEN REQUIRED - DOWNSTREAM BLOCKED","BLOCKED - DECISION REOPEN REQUIRED",IF(DECISION_CONTRACT!$B$13&lt;&gt;"READY FOR DOWNSTREAM","BLOCKED - DECISION CONTRACT REPAIR REQUIRED",IF(O69&lt;&gt;"VALID",O69,"VALID"))))</x:f>
      </x:c>
      <x:c r="AA69" s="26" t="str">
        <x:f>IF(A69="","",IF(EXACT(E69,"OUTSIDE DECISION"),"REFUSE - OUTSIDE DECISION",IF(OR(EXACT(E69,"UNKNOWN / VERIFY"),EXACT(F69,"UNKNOWN / VERIFY"),EXACT(G69,"UNKNOWN / VERIFY"),EXACT(H69,"UNKNOWN / VERIFY"),EXACT(I69,"UNKNOWN / VERIFY"),EXACT(J69,"UNKNOWN / VERIFY"),EXACT(K69,"UNKNOWN / VERIFY"),EXACT(H69,"CONTRADICTORY"),EXACT(J69,"UNMEASURABLE")),"VERIFY BEFORE CLASSIFYING","VALID")))</x:f>
      </x:c>
      <x:c r="AB69" s="26" t="str">
        <x:f>IF(A69="","",IF(AND(EXACT(J69,"SLOW"),EXACT(K69,"LOW")),"DEFER",IF(OR(EXACT(H69,"LIMITED"),EXACT(I69,"WEAK")),IF(EXACT(F69,"HIGH"),"PREPARE",IF(EXACT(G69,"HIGH"),"DEFER","IGNORE")),"VALID")))</x:f>
      </x:c>
      <x:c r="AC69" s="26" t="str">
        <x:f>IF(A69="","",IF(AND(EXACT(F69,"HIGH"),EXACT(G69,"HIGH")),"FUND",IF(EXACT(F69,"HIGH"),"PREPARE",IF(EXACT(G69,"HIGH"),"DEFER","IGNORE"))))</x:f>
      </x:c>
    </x:row>
    <x:row r="70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18"/>
      <x:c r="O70" s="18" t="str">
        <x:f>IF(A70="","",IF(N70="","INVALID - SNAPSHOT",IF(N70=A70&amp;"|"&amp;B70&amp;"|"&amp;C70&amp;"|"&amp;D70&amp;"|"&amp;E70&amp;"|"&amp;F70&amp;"|"&amp;G70&amp;"|"&amp;H70&amp;"|"&amp;I70&amp;"|"&amp;J70&amp;"|"&amp;K70&amp;"|"&amp;L70&amp;"|"&amp;M70&amp;"|"&amp;V70,"VALID","VERSION UPDATE REQUIRED")))</x:f>
      </x:c>
      <x:c r="P70" s="18" t="str">
        <x:f>IF(A70="","",IF(Z70&lt;&gt;"VALID",Z70,IF(X70&lt;&gt;"VALID",X70,IF(Y70&lt;&gt;"VALID",Y70,"VALID"))))</x:f>
      </x:c>
      <x:c r="Q70" s="18" t="str">
        <x:f>IF(A70="","",IF(OR(EXACT(F70,"UNKNOWN / VERIFY"),EXACT(G70,"UNKNOWN / VERIFY")),"UNCLASSIFIED",IF(AND(EXACT(F70,"HIGH"),EXACT(G70,"HIGH")),"HIGH OPPORTUNITY / HIGH READINESS",IF(AND(EXACT(F70,"HIGH"),EXACT(G70,"LOW")),"HIGH OPPORTUNITY / LOW READINESS",IF(AND(EXACT(F70,"LOW"),EXACT(G70,"HIGH")),"LOW OPPORTUNITY / HIGH READINESS","LOW OPPORTUNITY / LOW READINESS")))))</x:f>
      </x:c>
      <x:c r="R70" s="18" t="str">
        <x:f>IF(A70="","",IF(P70&lt;&gt;"VALID","REPAIR RECORD",IF(AA70="REFUSE - OUTSIDE DECISION","SCOPE OVERRIDE",IF(AA70="VERIFY BEFORE CLASSIFYING","EVIDENCE / UNCERTAINTY OVERRIDE",IF(AB70="DEFER","LEARNING-RISK OVERRIDE",IF(AB70&lt;&gt;"VALID","PREPARATION OVERRIDE","NONE"))))))</x:f>
      </x:c>
      <x:c r="S70" s="18" t="str">
        <x:f>IF(A70="","",IF(P70&lt;&gt;"VALID",IF(OR(P70="BLOCKED - DECISION REOPEN REQUIRED",P70="BLOCKED - DECISION CONTRACT REPAIR REQUIRED",P70="VERSION UPDATE REQUIRED"),P70,"REPAIR OPPORTUNITY RECORD"),IF(AA70&lt;&gt;"VALID",AA70,IF(AB70&lt;&gt;"VALID",AB70,AC70))))</x:f>
      </x:c>
      <x:c r="T70" s="18" t="str">
        <x:f>IF(A70="","",R70&amp;" | "&amp;Q70)</x:f>
      </x:c>
      <x:c r="U70" s="18"/>
      <x:c r="V70" s="19"/>
      <x:c r="W70" s="18" t="str">
        <x:f>IF(A70="","",C70&amp;"|"&amp;V70&amp;"|"&amp;S70&amp;"|"&amp;O70&amp;"|"&amp;P70)</x:f>
      </x:c>
      <x:c r="X70" s="26" t="str">
        <x:f>IF(A70="","",IF(AND(OR(EXACT(E70,"IN SCOPE"),EXACT(E70,"OUTSIDE DECISION"),EXACT(E70,"UNKNOWN / VERIFY")),OR(EXACT(F70,"HIGH"),EXACT(F70,"LOW"),EXACT(F70,"UNKNOWN / VERIFY")),OR(EXACT(G70,"HIGH"),EXACT(G70,"LOW"),EXACT(G70,"UNKNOWN / VERIFY")),OR(EXACT(H70,"SUFFICIENT"),EXACT(H70,"LIMITED"),EXACT(H70,"CONTRADICTORY"),EXACT(H70,"UNKNOWN / VERIFY")),OR(EXACT(I70,"STRONG"),EXACT(I70,"MODERATE"),EXACT(I70,"WEAK"),EXACT(I70,"UNKNOWN / VERIFY")),OR(EXACT(J70,"FAST"),EXACT(J70,"SLOW"),EXACT(J70,"UNMEASURABLE"),EXACT(J70,"UNKNOWN / VERIFY")),OR(EXACT(K70,"HIGH"),EXACT(K70,"MEDIUM"),EXACT(K70,"LOW"),EXACT(K70,"UNKNOWN / VERIFY"))),"VALID","INVALID - CONTROLLED TOKEN"))</x:f>
      </x:c>
      <x:c r="Y70" s="26" t="str">
        <x:f>IF(A70="","",IF(COUNTIF($A$4:$A$100,A70)&lt;&gt;1,"INVALID - DUPLICATE ID",IF(NOT(EXACT(B70,DECISION_CONTRACT!$B$4)),"INVALID - DECISION ID",IF(OR(C70="",D70="",L70="",M70="",V70=""),"INVALID - REQUIRED","VALID"))))</x:f>
      </x:c>
      <x:c r="Z70" s="26" t="str">
        <x:f>IF(A70="","",IF(DECISION_CONTRACT!$B$13="REOPEN REQUIRED - DOWNSTREAM BLOCKED","BLOCKED - DECISION REOPEN REQUIRED",IF(DECISION_CONTRACT!$B$13&lt;&gt;"READY FOR DOWNSTREAM","BLOCKED - DECISION CONTRACT REPAIR REQUIRED",IF(O70&lt;&gt;"VALID",O70,"VALID"))))</x:f>
      </x:c>
      <x:c r="AA70" s="26" t="str">
        <x:f>IF(A70="","",IF(EXACT(E70,"OUTSIDE DECISION"),"REFUSE - OUTSIDE DECISION",IF(OR(EXACT(E70,"UNKNOWN / VERIFY"),EXACT(F70,"UNKNOWN / VERIFY"),EXACT(G70,"UNKNOWN / VERIFY"),EXACT(H70,"UNKNOWN / VERIFY"),EXACT(I70,"UNKNOWN / VERIFY"),EXACT(J70,"UNKNOWN / VERIFY"),EXACT(K70,"UNKNOWN / VERIFY"),EXACT(H70,"CONTRADICTORY"),EXACT(J70,"UNMEASURABLE")),"VERIFY BEFORE CLASSIFYING","VALID")))</x:f>
      </x:c>
      <x:c r="AB70" s="26" t="str">
        <x:f>IF(A70="","",IF(AND(EXACT(J70,"SLOW"),EXACT(K70,"LOW")),"DEFER",IF(OR(EXACT(H70,"LIMITED"),EXACT(I70,"WEAK")),IF(EXACT(F70,"HIGH"),"PREPARE",IF(EXACT(G70,"HIGH"),"DEFER","IGNORE")),"VALID")))</x:f>
      </x:c>
      <x:c r="AC70" s="26" t="str">
        <x:f>IF(A70="","",IF(AND(EXACT(F70,"HIGH"),EXACT(G70,"HIGH")),"FUND",IF(EXACT(F70,"HIGH"),"PREPARE",IF(EXACT(G70,"HIGH"),"DEFER","IGNORE"))))</x:f>
      </x:c>
    </x:row>
    <x:row r="71">
      <x:c r="A71" s="6"/>
      <x:c r="B71" s="6"/>
      <x:c r="C71" s="6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18"/>
      <x:c r="O71" s="18" t="str">
        <x:f>IF(A71="","",IF(N71="","INVALID - SNAPSHOT",IF(N71=A71&amp;"|"&amp;B71&amp;"|"&amp;C71&amp;"|"&amp;D71&amp;"|"&amp;E71&amp;"|"&amp;F71&amp;"|"&amp;G71&amp;"|"&amp;H71&amp;"|"&amp;I71&amp;"|"&amp;J71&amp;"|"&amp;K71&amp;"|"&amp;L71&amp;"|"&amp;M71&amp;"|"&amp;V71,"VALID","VERSION UPDATE REQUIRED")))</x:f>
      </x:c>
      <x:c r="P71" s="18" t="str">
        <x:f>IF(A71="","",IF(Z71&lt;&gt;"VALID",Z71,IF(X71&lt;&gt;"VALID",X71,IF(Y71&lt;&gt;"VALID",Y71,"VALID"))))</x:f>
      </x:c>
      <x:c r="Q71" s="18" t="str">
        <x:f>IF(A71="","",IF(OR(EXACT(F71,"UNKNOWN / VERIFY"),EXACT(G71,"UNKNOWN / VERIFY")),"UNCLASSIFIED",IF(AND(EXACT(F71,"HIGH"),EXACT(G71,"HIGH")),"HIGH OPPORTUNITY / HIGH READINESS",IF(AND(EXACT(F71,"HIGH"),EXACT(G71,"LOW")),"HIGH OPPORTUNITY / LOW READINESS",IF(AND(EXACT(F71,"LOW"),EXACT(G71,"HIGH")),"LOW OPPORTUNITY / HIGH READINESS","LOW OPPORTUNITY / LOW READINESS")))))</x:f>
      </x:c>
      <x:c r="R71" s="18" t="str">
        <x:f>IF(A71="","",IF(P71&lt;&gt;"VALID","REPAIR RECORD",IF(AA71="REFUSE - OUTSIDE DECISION","SCOPE OVERRIDE",IF(AA71="VERIFY BEFORE CLASSIFYING","EVIDENCE / UNCERTAINTY OVERRIDE",IF(AB71="DEFER","LEARNING-RISK OVERRIDE",IF(AB71&lt;&gt;"VALID","PREPARATION OVERRIDE","NONE"))))))</x:f>
      </x:c>
      <x:c r="S71" s="18" t="str">
        <x:f>IF(A71="","",IF(P71&lt;&gt;"VALID",IF(OR(P71="BLOCKED - DECISION REOPEN REQUIRED",P71="BLOCKED - DECISION CONTRACT REPAIR REQUIRED",P71="VERSION UPDATE REQUIRED"),P71,"REPAIR OPPORTUNITY RECORD"),IF(AA71&lt;&gt;"VALID",AA71,IF(AB71&lt;&gt;"VALID",AB71,AC71))))</x:f>
      </x:c>
      <x:c r="T71" s="18" t="str">
        <x:f>IF(A71="","",R71&amp;" | "&amp;Q71)</x:f>
      </x:c>
      <x:c r="U71" s="18"/>
      <x:c r="V71" s="19"/>
      <x:c r="W71" s="18" t="str">
        <x:f>IF(A71="","",C71&amp;"|"&amp;V71&amp;"|"&amp;S71&amp;"|"&amp;O71&amp;"|"&amp;P71)</x:f>
      </x:c>
      <x:c r="X71" s="26" t="str">
        <x:f>IF(A71="","",IF(AND(OR(EXACT(E71,"IN SCOPE"),EXACT(E71,"OUTSIDE DECISION"),EXACT(E71,"UNKNOWN / VERIFY")),OR(EXACT(F71,"HIGH"),EXACT(F71,"LOW"),EXACT(F71,"UNKNOWN / VERIFY")),OR(EXACT(G71,"HIGH"),EXACT(G71,"LOW"),EXACT(G71,"UNKNOWN / VERIFY")),OR(EXACT(H71,"SUFFICIENT"),EXACT(H71,"LIMITED"),EXACT(H71,"CONTRADICTORY"),EXACT(H71,"UNKNOWN / VERIFY")),OR(EXACT(I71,"STRONG"),EXACT(I71,"MODERATE"),EXACT(I71,"WEAK"),EXACT(I71,"UNKNOWN / VERIFY")),OR(EXACT(J71,"FAST"),EXACT(J71,"SLOW"),EXACT(J71,"UNMEASURABLE"),EXACT(J71,"UNKNOWN / VERIFY")),OR(EXACT(K71,"HIGH"),EXACT(K71,"MEDIUM"),EXACT(K71,"LOW"),EXACT(K71,"UNKNOWN / VERIFY"))),"VALID","INVALID - CONTROLLED TOKEN"))</x:f>
      </x:c>
      <x:c r="Y71" s="26" t="str">
        <x:f>IF(A71="","",IF(COUNTIF($A$4:$A$100,A71)&lt;&gt;1,"INVALID - DUPLICATE ID",IF(NOT(EXACT(B71,DECISION_CONTRACT!$B$4)),"INVALID - DECISION ID",IF(OR(C71="",D71="",L71="",M71="",V71=""),"INVALID - REQUIRED","VALID"))))</x:f>
      </x:c>
      <x:c r="Z71" s="26" t="str">
        <x:f>IF(A71="","",IF(DECISION_CONTRACT!$B$13="REOPEN REQUIRED - DOWNSTREAM BLOCKED","BLOCKED - DECISION REOPEN REQUIRED",IF(DECISION_CONTRACT!$B$13&lt;&gt;"READY FOR DOWNSTREAM","BLOCKED - DECISION CONTRACT REPAIR REQUIRED",IF(O71&lt;&gt;"VALID",O71,"VALID"))))</x:f>
      </x:c>
      <x:c r="AA71" s="26" t="str">
        <x:f>IF(A71="","",IF(EXACT(E71,"OUTSIDE DECISION"),"REFUSE - OUTSIDE DECISION",IF(OR(EXACT(E71,"UNKNOWN / VERIFY"),EXACT(F71,"UNKNOWN / VERIFY"),EXACT(G71,"UNKNOWN / VERIFY"),EXACT(H71,"UNKNOWN / VERIFY"),EXACT(I71,"UNKNOWN / VERIFY"),EXACT(J71,"UNKNOWN / VERIFY"),EXACT(K71,"UNKNOWN / VERIFY"),EXACT(H71,"CONTRADICTORY"),EXACT(J71,"UNMEASURABLE")),"VERIFY BEFORE CLASSIFYING","VALID")))</x:f>
      </x:c>
      <x:c r="AB71" s="26" t="str">
        <x:f>IF(A71="","",IF(AND(EXACT(J71,"SLOW"),EXACT(K71,"LOW")),"DEFER",IF(OR(EXACT(H71,"LIMITED"),EXACT(I71,"WEAK")),IF(EXACT(F71,"HIGH"),"PREPARE",IF(EXACT(G71,"HIGH"),"DEFER","IGNORE")),"VALID")))</x:f>
      </x:c>
      <x:c r="AC71" s="26" t="str">
        <x:f>IF(A71="","",IF(AND(EXACT(F71,"HIGH"),EXACT(G71,"HIGH")),"FUND",IF(EXACT(F71,"HIGH"),"PREPARE",IF(EXACT(G71,"HIGH"),"DEFER","IGNORE"))))</x:f>
      </x:c>
    </x:row>
    <x:row r="72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18"/>
      <x:c r="O72" s="18" t="str">
        <x:f>IF(A72="","",IF(N72="","INVALID - SNAPSHOT",IF(N72=A72&amp;"|"&amp;B72&amp;"|"&amp;C72&amp;"|"&amp;D72&amp;"|"&amp;E72&amp;"|"&amp;F72&amp;"|"&amp;G72&amp;"|"&amp;H72&amp;"|"&amp;I72&amp;"|"&amp;J72&amp;"|"&amp;K72&amp;"|"&amp;L72&amp;"|"&amp;M72&amp;"|"&amp;V72,"VALID","VERSION UPDATE REQUIRED")))</x:f>
      </x:c>
      <x:c r="P72" s="18" t="str">
        <x:f>IF(A72="","",IF(Z72&lt;&gt;"VALID",Z72,IF(X72&lt;&gt;"VALID",X72,IF(Y72&lt;&gt;"VALID",Y72,"VALID"))))</x:f>
      </x:c>
      <x:c r="Q72" s="18" t="str">
        <x:f>IF(A72="","",IF(OR(EXACT(F72,"UNKNOWN / VERIFY"),EXACT(G72,"UNKNOWN / VERIFY")),"UNCLASSIFIED",IF(AND(EXACT(F72,"HIGH"),EXACT(G72,"HIGH")),"HIGH OPPORTUNITY / HIGH READINESS",IF(AND(EXACT(F72,"HIGH"),EXACT(G72,"LOW")),"HIGH OPPORTUNITY / LOW READINESS",IF(AND(EXACT(F72,"LOW"),EXACT(G72,"HIGH")),"LOW OPPORTUNITY / HIGH READINESS","LOW OPPORTUNITY / LOW READINESS")))))</x:f>
      </x:c>
      <x:c r="R72" s="18" t="str">
        <x:f>IF(A72="","",IF(P72&lt;&gt;"VALID","REPAIR RECORD",IF(AA72="REFUSE - OUTSIDE DECISION","SCOPE OVERRIDE",IF(AA72="VERIFY BEFORE CLASSIFYING","EVIDENCE / UNCERTAINTY OVERRIDE",IF(AB72="DEFER","LEARNING-RISK OVERRIDE",IF(AB72&lt;&gt;"VALID","PREPARATION OVERRIDE","NONE"))))))</x:f>
      </x:c>
      <x:c r="S72" s="18" t="str">
        <x:f>IF(A72="","",IF(P72&lt;&gt;"VALID",IF(OR(P72="BLOCKED - DECISION REOPEN REQUIRED",P72="BLOCKED - DECISION CONTRACT REPAIR REQUIRED",P72="VERSION UPDATE REQUIRED"),P72,"REPAIR OPPORTUNITY RECORD"),IF(AA72&lt;&gt;"VALID",AA72,IF(AB72&lt;&gt;"VALID",AB72,AC72))))</x:f>
      </x:c>
      <x:c r="T72" s="18" t="str">
        <x:f>IF(A72="","",R72&amp;" | "&amp;Q72)</x:f>
      </x:c>
      <x:c r="U72" s="18"/>
      <x:c r="V72" s="19"/>
      <x:c r="W72" s="18" t="str">
        <x:f>IF(A72="","",C72&amp;"|"&amp;V72&amp;"|"&amp;S72&amp;"|"&amp;O72&amp;"|"&amp;P72)</x:f>
      </x:c>
      <x:c r="X72" s="26" t="str">
        <x:f>IF(A72="","",IF(AND(OR(EXACT(E72,"IN SCOPE"),EXACT(E72,"OUTSIDE DECISION"),EXACT(E72,"UNKNOWN / VERIFY")),OR(EXACT(F72,"HIGH"),EXACT(F72,"LOW"),EXACT(F72,"UNKNOWN / VERIFY")),OR(EXACT(G72,"HIGH"),EXACT(G72,"LOW"),EXACT(G72,"UNKNOWN / VERIFY")),OR(EXACT(H72,"SUFFICIENT"),EXACT(H72,"LIMITED"),EXACT(H72,"CONTRADICTORY"),EXACT(H72,"UNKNOWN / VERIFY")),OR(EXACT(I72,"STRONG"),EXACT(I72,"MODERATE"),EXACT(I72,"WEAK"),EXACT(I72,"UNKNOWN / VERIFY")),OR(EXACT(J72,"FAST"),EXACT(J72,"SLOW"),EXACT(J72,"UNMEASURABLE"),EXACT(J72,"UNKNOWN / VERIFY")),OR(EXACT(K72,"HIGH"),EXACT(K72,"MEDIUM"),EXACT(K72,"LOW"),EXACT(K72,"UNKNOWN / VERIFY"))),"VALID","INVALID - CONTROLLED TOKEN"))</x:f>
      </x:c>
      <x:c r="Y72" s="26" t="str">
        <x:f>IF(A72="","",IF(COUNTIF($A$4:$A$100,A72)&lt;&gt;1,"INVALID - DUPLICATE ID",IF(NOT(EXACT(B72,DECISION_CONTRACT!$B$4)),"INVALID - DECISION ID",IF(OR(C72="",D72="",L72="",M72="",V72=""),"INVALID - REQUIRED","VALID"))))</x:f>
      </x:c>
      <x:c r="Z72" s="26" t="str">
        <x:f>IF(A72="","",IF(DECISION_CONTRACT!$B$13="REOPEN REQUIRED - DOWNSTREAM BLOCKED","BLOCKED - DECISION REOPEN REQUIRED",IF(DECISION_CONTRACT!$B$13&lt;&gt;"READY FOR DOWNSTREAM","BLOCKED - DECISION CONTRACT REPAIR REQUIRED",IF(O72&lt;&gt;"VALID",O72,"VALID"))))</x:f>
      </x:c>
      <x:c r="AA72" s="26" t="str">
        <x:f>IF(A72="","",IF(EXACT(E72,"OUTSIDE DECISION"),"REFUSE - OUTSIDE DECISION",IF(OR(EXACT(E72,"UNKNOWN / VERIFY"),EXACT(F72,"UNKNOWN / VERIFY"),EXACT(G72,"UNKNOWN / VERIFY"),EXACT(H72,"UNKNOWN / VERIFY"),EXACT(I72,"UNKNOWN / VERIFY"),EXACT(J72,"UNKNOWN / VERIFY"),EXACT(K72,"UNKNOWN / VERIFY"),EXACT(H72,"CONTRADICTORY"),EXACT(J72,"UNMEASURABLE")),"VERIFY BEFORE CLASSIFYING","VALID")))</x:f>
      </x:c>
      <x:c r="AB72" s="26" t="str">
        <x:f>IF(A72="","",IF(AND(EXACT(J72,"SLOW"),EXACT(K72,"LOW")),"DEFER",IF(OR(EXACT(H72,"LIMITED"),EXACT(I72,"WEAK")),IF(EXACT(F72,"HIGH"),"PREPARE",IF(EXACT(G72,"HIGH"),"DEFER","IGNORE")),"VALID")))</x:f>
      </x:c>
      <x:c r="AC72" s="26" t="str">
        <x:f>IF(A72="","",IF(AND(EXACT(F72,"HIGH"),EXACT(G72,"HIGH")),"FUND",IF(EXACT(F72,"HIGH"),"PREPARE",IF(EXACT(G72,"HIGH"),"DEFER","IGNORE"))))</x:f>
      </x:c>
    </x:row>
    <x:row r="73">
      <x:c r="A73" s="6"/>
      <x:c r="B73" s="6"/>
      <x:c r="C73" s="6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18"/>
      <x:c r="O73" s="18" t="str">
        <x:f>IF(A73="","",IF(N73="","INVALID - SNAPSHOT",IF(N73=A73&amp;"|"&amp;B73&amp;"|"&amp;C73&amp;"|"&amp;D73&amp;"|"&amp;E73&amp;"|"&amp;F73&amp;"|"&amp;G73&amp;"|"&amp;H73&amp;"|"&amp;I73&amp;"|"&amp;J73&amp;"|"&amp;K73&amp;"|"&amp;L73&amp;"|"&amp;M73&amp;"|"&amp;V73,"VALID","VERSION UPDATE REQUIRED")))</x:f>
      </x:c>
      <x:c r="P73" s="18" t="str">
        <x:f>IF(A73="","",IF(Z73&lt;&gt;"VALID",Z73,IF(X73&lt;&gt;"VALID",X73,IF(Y73&lt;&gt;"VALID",Y73,"VALID"))))</x:f>
      </x:c>
      <x:c r="Q73" s="18" t="str">
        <x:f>IF(A73="","",IF(OR(EXACT(F73,"UNKNOWN / VERIFY"),EXACT(G73,"UNKNOWN / VERIFY")),"UNCLASSIFIED",IF(AND(EXACT(F73,"HIGH"),EXACT(G73,"HIGH")),"HIGH OPPORTUNITY / HIGH READINESS",IF(AND(EXACT(F73,"HIGH"),EXACT(G73,"LOW")),"HIGH OPPORTUNITY / LOW READINESS",IF(AND(EXACT(F73,"LOW"),EXACT(G73,"HIGH")),"LOW OPPORTUNITY / HIGH READINESS","LOW OPPORTUNITY / LOW READINESS")))))</x:f>
      </x:c>
      <x:c r="R73" s="18" t="str">
        <x:f>IF(A73="","",IF(P73&lt;&gt;"VALID","REPAIR RECORD",IF(AA73="REFUSE - OUTSIDE DECISION","SCOPE OVERRIDE",IF(AA73="VERIFY BEFORE CLASSIFYING","EVIDENCE / UNCERTAINTY OVERRIDE",IF(AB73="DEFER","LEARNING-RISK OVERRIDE",IF(AB73&lt;&gt;"VALID","PREPARATION OVERRIDE","NONE"))))))</x:f>
      </x:c>
      <x:c r="S73" s="18" t="str">
        <x:f>IF(A73="","",IF(P73&lt;&gt;"VALID",IF(OR(P73="BLOCKED - DECISION REOPEN REQUIRED",P73="BLOCKED - DECISION CONTRACT REPAIR REQUIRED",P73="VERSION UPDATE REQUIRED"),P73,"REPAIR OPPORTUNITY RECORD"),IF(AA73&lt;&gt;"VALID",AA73,IF(AB73&lt;&gt;"VALID",AB73,AC73))))</x:f>
      </x:c>
      <x:c r="T73" s="18" t="str">
        <x:f>IF(A73="","",R73&amp;" | "&amp;Q73)</x:f>
      </x:c>
      <x:c r="U73" s="18"/>
      <x:c r="V73" s="19"/>
      <x:c r="W73" s="18" t="str">
        <x:f>IF(A73="","",C73&amp;"|"&amp;V73&amp;"|"&amp;S73&amp;"|"&amp;O73&amp;"|"&amp;P73)</x:f>
      </x:c>
      <x:c r="X73" s="26" t="str">
        <x:f>IF(A73="","",IF(AND(OR(EXACT(E73,"IN SCOPE"),EXACT(E73,"OUTSIDE DECISION"),EXACT(E73,"UNKNOWN / VERIFY")),OR(EXACT(F73,"HIGH"),EXACT(F73,"LOW"),EXACT(F73,"UNKNOWN / VERIFY")),OR(EXACT(G73,"HIGH"),EXACT(G73,"LOW"),EXACT(G73,"UNKNOWN / VERIFY")),OR(EXACT(H73,"SUFFICIENT"),EXACT(H73,"LIMITED"),EXACT(H73,"CONTRADICTORY"),EXACT(H73,"UNKNOWN / VERIFY")),OR(EXACT(I73,"STRONG"),EXACT(I73,"MODERATE"),EXACT(I73,"WEAK"),EXACT(I73,"UNKNOWN / VERIFY")),OR(EXACT(J73,"FAST"),EXACT(J73,"SLOW"),EXACT(J73,"UNMEASURABLE"),EXACT(J73,"UNKNOWN / VERIFY")),OR(EXACT(K73,"HIGH"),EXACT(K73,"MEDIUM"),EXACT(K73,"LOW"),EXACT(K73,"UNKNOWN / VERIFY"))),"VALID","INVALID - CONTROLLED TOKEN"))</x:f>
      </x:c>
      <x:c r="Y73" s="26" t="str">
        <x:f>IF(A73="","",IF(COUNTIF($A$4:$A$100,A73)&lt;&gt;1,"INVALID - DUPLICATE ID",IF(NOT(EXACT(B73,DECISION_CONTRACT!$B$4)),"INVALID - DECISION ID",IF(OR(C73="",D73="",L73="",M73="",V73=""),"INVALID - REQUIRED","VALID"))))</x:f>
      </x:c>
      <x:c r="Z73" s="26" t="str">
        <x:f>IF(A73="","",IF(DECISION_CONTRACT!$B$13="REOPEN REQUIRED - DOWNSTREAM BLOCKED","BLOCKED - DECISION REOPEN REQUIRED",IF(DECISION_CONTRACT!$B$13&lt;&gt;"READY FOR DOWNSTREAM","BLOCKED - DECISION CONTRACT REPAIR REQUIRED",IF(O73&lt;&gt;"VALID",O73,"VALID"))))</x:f>
      </x:c>
      <x:c r="AA73" s="26" t="str">
        <x:f>IF(A73="","",IF(EXACT(E73,"OUTSIDE DECISION"),"REFUSE - OUTSIDE DECISION",IF(OR(EXACT(E73,"UNKNOWN / VERIFY"),EXACT(F73,"UNKNOWN / VERIFY"),EXACT(G73,"UNKNOWN / VERIFY"),EXACT(H73,"UNKNOWN / VERIFY"),EXACT(I73,"UNKNOWN / VERIFY"),EXACT(J73,"UNKNOWN / VERIFY"),EXACT(K73,"UNKNOWN / VERIFY"),EXACT(H73,"CONTRADICTORY"),EXACT(J73,"UNMEASURABLE")),"VERIFY BEFORE CLASSIFYING","VALID")))</x:f>
      </x:c>
      <x:c r="AB73" s="26" t="str">
        <x:f>IF(A73="","",IF(AND(EXACT(J73,"SLOW"),EXACT(K73,"LOW")),"DEFER",IF(OR(EXACT(H73,"LIMITED"),EXACT(I73,"WEAK")),IF(EXACT(F73,"HIGH"),"PREPARE",IF(EXACT(G73,"HIGH"),"DEFER","IGNORE")),"VALID")))</x:f>
      </x:c>
      <x:c r="AC73" s="26" t="str">
        <x:f>IF(A73="","",IF(AND(EXACT(F73,"HIGH"),EXACT(G73,"HIGH")),"FUND",IF(EXACT(F73,"HIGH"),"PREPARE",IF(EXACT(G73,"HIGH"),"DEFER","IGNORE"))))</x:f>
      </x:c>
    </x:row>
    <x:row r="74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18"/>
      <x:c r="O74" s="18" t="str">
        <x:f>IF(A74="","",IF(N74="","INVALID - SNAPSHOT",IF(N74=A74&amp;"|"&amp;B74&amp;"|"&amp;C74&amp;"|"&amp;D74&amp;"|"&amp;E74&amp;"|"&amp;F74&amp;"|"&amp;G74&amp;"|"&amp;H74&amp;"|"&amp;I74&amp;"|"&amp;J74&amp;"|"&amp;K74&amp;"|"&amp;L74&amp;"|"&amp;M74&amp;"|"&amp;V74,"VALID","VERSION UPDATE REQUIRED")))</x:f>
      </x:c>
      <x:c r="P74" s="18" t="str">
        <x:f>IF(A74="","",IF(Z74&lt;&gt;"VALID",Z74,IF(X74&lt;&gt;"VALID",X74,IF(Y74&lt;&gt;"VALID",Y74,"VALID"))))</x:f>
      </x:c>
      <x:c r="Q74" s="18" t="str">
        <x:f>IF(A74="","",IF(OR(EXACT(F74,"UNKNOWN / VERIFY"),EXACT(G74,"UNKNOWN / VERIFY")),"UNCLASSIFIED",IF(AND(EXACT(F74,"HIGH"),EXACT(G74,"HIGH")),"HIGH OPPORTUNITY / HIGH READINESS",IF(AND(EXACT(F74,"HIGH"),EXACT(G74,"LOW")),"HIGH OPPORTUNITY / LOW READINESS",IF(AND(EXACT(F74,"LOW"),EXACT(G74,"HIGH")),"LOW OPPORTUNITY / HIGH READINESS","LOW OPPORTUNITY / LOW READINESS")))))</x:f>
      </x:c>
      <x:c r="R74" s="18" t="str">
        <x:f>IF(A74="","",IF(P74&lt;&gt;"VALID","REPAIR RECORD",IF(AA74="REFUSE - OUTSIDE DECISION","SCOPE OVERRIDE",IF(AA74="VERIFY BEFORE CLASSIFYING","EVIDENCE / UNCERTAINTY OVERRIDE",IF(AB74="DEFER","LEARNING-RISK OVERRIDE",IF(AB74&lt;&gt;"VALID","PREPARATION OVERRIDE","NONE"))))))</x:f>
      </x:c>
      <x:c r="S74" s="18" t="str">
        <x:f>IF(A74="","",IF(P74&lt;&gt;"VALID",IF(OR(P74="BLOCKED - DECISION REOPEN REQUIRED",P74="BLOCKED - DECISION CONTRACT REPAIR REQUIRED",P74="VERSION UPDATE REQUIRED"),P74,"REPAIR OPPORTUNITY RECORD"),IF(AA74&lt;&gt;"VALID",AA74,IF(AB74&lt;&gt;"VALID",AB74,AC74))))</x:f>
      </x:c>
      <x:c r="T74" s="18" t="str">
        <x:f>IF(A74="","",R74&amp;" | "&amp;Q74)</x:f>
      </x:c>
      <x:c r="U74" s="18"/>
      <x:c r="V74" s="19"/>
      <x:c r="W74" s="18" t="str">
        <x:f>IF(A74="","",C74&amp;"|"&amp;V74&amp;"|"&amp;S74&amp;"|"&amp;O74&amp;"|"&amp;P74)</x:f>
      </x:c>
      <x:c r="X74" s="26" t="str">
        <x:f>IF(A74="","",IF(AND(OR(EXACT(E74,"IN SCOPE"),EXACT(E74,"OUTSIDE DECISION"),EXACT(E74,"UNKNOWN / VERIFY")),OR(EXACT(F74,"HIGH"),EXACT(F74,"LOW"),EXACT(F74,"UNKNOWN / VERIFY")),OR(EXACT(G74,"HIGH"),EXACT(G74,"LOW"),EXACT(G74,"UNKNOWN / VERIFY")),OR(EXACT(H74,"SUFFICIENT"),EXACT(H74,"LIMITED"),EXACT(H74,"CONTRADICTORY"),EXACT(H74,"UNKNOWN / VERIFY")),OR(EXACT(I74,"STRONG"),EXACT(I74,"MODERATE"),EXACT(I74,"WEAK"),EXACT(I74,"UNKNOWN / VERIFY")),OR(EXACT(J74,"FAST"),EXACT(J74,"SLOW"),EXACT(J74,"UNMEASURABLE"),EXACT(J74,"UNKNOWN / VERIFY")),OR(EXACT(K74,"HIGH"),EXACT(K74,"MEDIUM"),EXACT(K74,"LOW"),EXACT(K74,"UNKNOWN / VERIFY"))),"VALID","INVALID - CONTROLLED TOKEN"))</x:f>
      </x:c>
      <x:c r="Y74" s="26" t="str">
        <x:f>IF(A74="","",IF(COUNTIF($A$4:$A$100,A74)&lt;&gt;1,"INVALID - DUPLICATE ID",IF(NOT(EXACT(B74,DECISION_CONTRACT!$B$4)),"INVALID - DECISION ID",IF(OR(C74="",D74="",L74="",M74="",V74=""),"INVALID - REQUIRED","VALID"))))</x:f>
      </x:c>
      <x:c r="Z74" s="26" t="str">
        <x:f>IF(A74="","",IF(DECISION_CONTRACT!$B$13="REOPEN REQUIRED - DOWNSTREAM BLOCKED","BLOCKED - DECISION REOPEN REQUIRED",IF(DECISION_CONTRACT!$B$13&lt;&gt;"READY FOR DOWNSTREAM","BLOCKED - DECISION CONTRACT REPAIR REQUIRED",IF(O74&lt;&gt;"VALID",O74,"VALID"))))</x:f>
      </x:c>
      <x:c r="AA74" s="26" t="str">
        <x:f>IF(A74="","",IF(EXACT(E74,"OUTSIDE DECISION"),"REFUSE - OUTSIDE DECISION",IF(OR(EXACT(E74,"UNKNOWN / VERIFY"),EXACT(F74,"UNKNOWN / VERIFY"),EXACT(G74,"UNKNOWN / VERIFY"),EXACT(H74,"UNKNOWN / VERIFY"),EXACT(I74,"UNKNOWN / VERIFY"),EXACT(J74,"UNKNOWN / VERIFY"),EXACT(K74,"UNKNOWN / VERIFY"),EXACT(H74,"CONTRADICTORY"),EXACT(J74,"UNMEASURABLE")),"VERIFY BEFORE CLASSIFYING","VALID")))</x:f>
      </x:c>
      <x:c r="AB74" s="26" t="str">
        <x:f>IF(A74="","",IF(AND(EXACT(J74,"SLOW"),EXACT(K74,"LOW")),"DEFER",IF(OR(EXACT(H74,"LIMITED"),EXACT(I74,"WEAK")),IF(EXACT(F74,"HIGH"),"PREPARE",IF(EXACT(G74,"HIGH"),"DEFER","IGNORE")),"VALID")))</x:f>
      </x:c>
      <x:c r="AC74" s="26" t="str">
        <x:f>IF(A74="","",IF(AND(EXACT(F74,"HIGH"),EXACT(G74,"HIGH")),"FUND",IF(EXACT(F74,"HIGH"),"PREPARE",IF(EXACT(G74,"HIGH"),"DEFER","IGNORE"))))</x:f>
      </x:c>
    </x:row>
    <x:row r="75">
      <x:c r="A75" s="6"/>
      <x:c r="B75" s="6"/>
      <x:c r="C75" s="6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18"/>
      <x:c r="O75" s="18" t="str">
        <x:f>IF(A75="","",IF(N75="","INVALID - SNAPSHOT",IF(N75=A75&amp;"|"&amp;B75&amp;"|"&amp;C75&amp;"|"&amp;D75&amp;"|"&amp;E75&amp;"|"&amp;F75&amp;"|"&amp;G75&amp;"|"&amp;H75&amp;"|"&amp;I75&amp;"|"&amp;J75&amp;"|"&amp;K75&amp;"|"&amp;L75&amp;"|"&amp;M75&amp;"|"&amp;V75,"VALID","VERSION UPDATE REQUIRED")))</x:f>
      </x:c>
      <x:c r="P75" s="18" t="str">
        <x:f>IF(A75="","",IF(Z75&lt;&gt;"VALID",Z75,IF(X75&lt;&gt;"VALID",X75,IF(Y75&lt;&gt;"VALID",Y75,"VALID"))))</x:f>
      </x:c>
      <x:c r="Q75" s="18" t="str">
        <x:f>IF(A75="","",IF(OR(EXACT(F75,"UNKNOWN / VERIFY"),EXACT(G75,"UNKNOWN / VERIFY")),"UNCLASSIFIED",IF(AND(EXACT(F75,"HIGH"),EXACT(G75,"HIGH")),"HIGH OPPORTUNITY / HIGH READINESS",IF(AND(EXACT(F75,"HIGH"),EXACT(G75,"LOW")),"HIGH OPPORTUNITY / LOW READINESS",IF(AND(EXACT(F75,"LOW"),EXACT(G75,"HIGH")),"LOW OPPORTUNITY / HIGH READINESS","LOW OPPORTUNITY / LOW READINESS")))))</x:f>
      </x:c>
      <x:c r="R75" s="18" t="str">
        <x:f>IF(A75="","",IF(P75&lt;&gt;"VALID","REPAIR RECORD",IF(AA75="REFUSE - OUTSIDE DECISION","SCOPE OVERRIDE",IF(AA75="VERIFY BEFORE CLASSIFYING","EVIDENCE / UNCERTAINTY OVERRIDE",IF(AB75="DEFER","LEARNING-RISK OVERRIDE",IF(AB75&lt;&gt;"VALID","PREPARATION OVERRIDE","NONE"))))))</x:f>
      </x:c>
      <x:c r="S75" s="18" t="str">
        <x:f>IF(A75="","",IF(P75&lt;&gt;"VALID",IF(OR(P75="BLOCKED - DECISION REOPEN REQUIRED",P75="BLOCKED - DECISION CONTRACT REPAIR REQUIRED",P75="VERSION UPDATE REQUIRED"),P75,"REPAIR OPPORTUNITY RECORD"),IF(AA75&lt;&gt;"VALID",AA75,IF(AB75&lt;&gt;"VALID",AB75,AC75))))</x:f>
      </x:c>
      <x:c r="T75" s="18" t="str">
        <x:f>IF(A75="","",R75&amp;" | "&amp;Q75)</x:f>
      </x:c>
      <x:c r="U75" s="18"/>
      <x:c r="V75" s="19"/>
      <x:c r="W75" s="18" t="str">
        <x:f>IF(A75="","",C75&amp;"|"&amp;V75&amp;"|"&amp;S75&amp;"|"&amp;O75&amp;"|"&amp;P75)</x:f>
      </x:c>
      <x:c r="X75" s="26" t="str">
        <x:f>IF(A75="","",IF(AND(OR(EXACT(E75,"IN SCOPE"),EXACT(E75,"OUTSIDE DECISION"),EXACT(E75,"UNKNOWN / VERIFY")),OR(EXACT(F75,"HIGH"),EXACT(F75,"LOW"),EXACT(F75,"UNKNOWN / VERIFY")),OR(EXACT(G75,"HIGH"),EXACT(G75,"LOW"),EXACT(G75,"UNKNOWN / VERIFY")),OR(EXACT(H75,"SUFFICIENT"),EXACT(H75,"LIMITED"),EXACT(H75,"CONTRADICTORY"),EXACT(H75,"UNKNOWN / VERIFY")),OR(EXACT(I75,"STRONG"),EXACT(I75,"MODERATE"),EXACT(I75,"WEAK"),EXACT(I75,"UNKNOWN / VERIFY")),OR(EXACT(J75,"FAST"),EXACT(J75,"SLOW"),EXACT(J75,"UNMEASURABLE"),EXACT(J75,"UNKNOWN / VERIFY")),OR(EXACT(K75,"HIGH"),EXACT(K75,"MEDIUM"),EXACT(K75,"LOW"),EXACT(K75,"UNKNOWN / VERIFY"))),"VALID","INVALID - CONTROLLED TOKEN"))</x:f>
      </x:c>
      <x:c r="Y75" s="26" t="str">
        <x:f>IF(A75="","",IF(COUNTIF($A$4:$A$100,A75)&lt;&gt;1,"INVALID - DUPLICATE ID",IF(NOT(EXACT(B75,DECISION_CONTRACT!$B$4)),"INVALID - DECISION ID",IF(OR(C75="",D75="",L75="",M75="",V75=""),"INVALID - REQUIRED","VALID"))))</x:f>
      </x:c>
      <x:c r="Z75" s="26" t="str">
        <x:f>IF(A75="","",IF(DECISION_CONTRACT!$B$13="REOPEN REQUIRED - DOWNSTREAM BLOCKED","BLOCKED - DECISION REOPEN REQUIRED",IF(DECISION_CONTRACT!$B$13&lt;&gt;"READY FOR DOWNSTREAM","BLOCKED - DECISION CONTRACT REPAIR REQUIRED",IF(O75&lt;&gt;"VALID",O75,"VALID"))))</x:f>
      </x:c>
      <x:c r="AA75" s="26" t="str">
        <x:f>IF(A75="","",IF(EXACT(E75,"OUTSIDE DECISION"),"REFUSE - OUTSIDE DECISION",IF(OR(EXACT(E75,"UNKNOWN / VERIFY"),EXACT(F75,"UNKNOWN / VERIFY"),EXACT(G75,"UNKNOWN / VERIFY"),EXACT(H75,"UNKNOWN / VERIFY"),EXACT(I75,"UNKNOWN / VERIFY"),EXACT(J75,"UNKNOWN / VERIFY"),EXACT(K75,"UNKNOWN / VERIFY"),EXACT(H75,"CONTRADICTORY"),EXACT(J75,"UNMEASURABLE")),"VERIFY BEFORE CLASSIFYING","VALID")))</x:f>
      </x:c>
      <x:c r="AB75" s="26" t="str">
        <x:f>IF(A75="","",IF(AND(EXACT(J75,"SLOW"),EXACT(K75,"LOW")),"DEFER",IF(OR(EXACT(H75,"LIMITED"),EXACT(I75,"WEAK")),IF(EXACT(F75,"HIGH"),"PREPARE",IF(EXACT(G75,"HIGH"),"DEFER","IGNORE")),"VALID")))</x:f>
      </x:c>
      <x:c r="AC75" s="26" t="str">
        <x:f>IF(A75="","",IF(AND(EXACT(F75,"HIGH"),EXACT(G75,"HIGH")),"FUND",IF(EXACT(F75,"HIGH"),"PREPARE",IF(EXACT(G75,"HIGH"),"DEFER","IGNORE"))))</x:f>
      </x:c>
    </x:row>
    <x:row r="76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18"/>
      <x:c r="O76" s="18" t="str">
        <x:f>IF(A76="","",IF(N76="","INVALID - SNAPSHOT",IF(N76=A76&amp;"|"&amp;B76&amp;"|"&amp;C76&amp;"|"&amp;D76&amp;"|"&amp;E76&amp;"|"&amp;F76&amp;"|"&amp;G76&amp;"|"&amp;H76&amp;"|"&amp;I76&amp;"|"&amp;J76&amp;"|"&amp;K76&amp;"|"&amp;L76&amp;"|"&amp;M76&amp;"|"&amp;V76,"VALID","VERSION UPDATE REQUIRED")))</x:f>
      </x:c>
      <x:c r="P76" s="18" t="str">
        <x:f>IF(A76="","",IF(Z76&lt;&gt;"VALID",Z76,IF(X76&lt;&gt;"VALID",X76,IF(Y76&lt;&gt;"VALID",Y76,"VALID"))))</x:f>
      </x:c>
      <x:c r="Q76" s="18" t="str">
        <x:f>IF(A76="","",IF(OR(EXACT(F76,"UNKNOWN / VERIFY"),EXACT(G76,"UNKNOWN / VERIFY")),"UNCLASSIFIED",IF(AND(EXACT(F76,"HIGH"),EXACT(G76,"HIGH")),"HIGH OPPORTUNITY / HIGH READINESS",IF(AND(EXACT(F76,"HIGH"),EXACT(G76,"LOW")),"HIGH OPPORTUNITY / LOW READINESS",IF(AND(EXACT(F76,"LOW"),EXACT(G76,"HIGH")),"LOW OPPORTUNITY / HIGH READINESS","LOW OPPORTUNITY / LOW READINESS")))))</x:f>
      </x:c>
      <x:c r="R76" s="18" t="str">
        <x:f>IF(A76="","",IF(P76&lt;&gt;"VALID","REPAIR RECORD",IF(AA76="REFUSE - OUTSIDE DECISION","SCOPE OVERRIDE",IF(AA76="VERIFY BEFORE CLASSIFYING","EVIDENCE / UNCERTAINTY OVERRIDE",IF(AB76="DEFER","LEARNING-RISK OVERRIDE",IF(AB76&lt;&gt;"VALID","PREPARATION OVERRIDE","NONE"))))))</x:f>
      </x:c>
      <x:c r="S76" s="18" t="str">
        <x:f>IF(A76="","",IF(P76&lt;&gt;"VALID",IF(OR(P76="BLOCKED - DECISION REOPEN REQUIRED",P76="BLOCKED - DECISION CONTRACT REPAIR REQUIRED",P76="VERSION UPDATE REQUIRED"),P76,"REPAIR OPPORTUNITY RECORD"),IF(AA76&lt;&gt;"VALID",AA76,IF(AB76&lt;&gt;"VALID",AB76,AC76))))</x:f>
      </x:c>
      <x:c r="T76" s="18" t="str">
        <x:f>IF(A76="","",R76&amp;" | "&amp;Q76)</x:f>
      </x:c>
      <x:c r="U76" s="18"/>
      <x:c r="V76" s="19"/>
      <x:c r="W76" s="18" t="str">
        <x:f>IF(A76="","",C76&amp;"|"&amp;V76&amp;"|"&amp;S76&amp;"|"&amp;O76&amp;"|"&amp;P76)</x:f>
      </x:c>
      <x:c r="X76" s="26" t="str">
        <x:f>IF(A76="","",IF(AND(OR(EXACT(E76,"IN SCOPE"),EXACT(E76,"OUTSIDE DECISION"),EXACT(E76,"UNKNOWN / VERIFY")),OR(EXACT(F76,"HIGH"),EXACT(F76,"LOW"),EXACT(F76,"UNKNOWN / VERIFY")),OR(EXACT(G76,"HIGH"),EXACT(G76,"LOW"),EXACT(G76,"UNKNOWN / VERIFY")),OR(EXACT(H76,"SUFFICIENT"),EXACT(H76,"LIMITED"),EXACT(H76,"CONTRADICTORY"),EXACT(H76,"UNKNOWN / VERIFY")),OR(EXACT(I76,"STRONG"),EXACT(I76,"MODERATE"),EXACT(I76,"WEAK"),EXACT(I76,"UNKNOWN / VERIFY")),OR(EXACT(J76,"FAST"),EXACT(J76,"SLOW"),EXACT(J76,"UNMEASURABLE"),EXACT(J76,"UNKNOWN / VERIFY")),OR(EXACT(K76,"HIGH"),EXACT(K76,"MEDIUM"),EXACT(K76,"LOW"),EXACT(K76,"UNKNOWN / VERIFY"))),"VALID","INVALID - CONTROLLED TOKEN"))</x:f>
      </x:c>
      <x:c r="Y76" s="26" t="str">
        <x:f>IF(A76="","",IF(COUNTIF($A$4:$A$100,A76)&lt;&gt;1,"INVALID - DUPLICATE ID",IF(NOT(EXACT(B76,DECISION_CONTRACT!$B$4)),"INVALID - DECISION ID",IF(OR(C76="",D76="",L76="",M76="",V76=""),"INVALID - REQUIRED","VALID"))))</x:f>
      </x:c>
      <x:c r="Z76" s="26" t="str">
        <x:f>IF(A76="","",IF(DECISION_CONTRACT!$B$13="REOPEN REQUIRED - DOWNSTREAM BLOCKED","BLOCKED - DECISION REOPEN REQUIRED",IF(DECISION_CONTRACT!$B$13&lt;&gt;"READY FOR DOWNSTREAM","BLOCKED - DECISION CONTRACT REPAIR REQUIRED",IF(O76&lt;&gt;"VALID",O76,"VALID"))))</x:f>
      </x:c>
      <x:c r="AA76" s="26" t="str">
        <x:f>IF(A76="","",IF(EXACT(E76,"OUTSIDE DECISION"),"REFUSE - OUTSIDE DECISION",IF(OR(EXACT(E76,"UNKNOWN / VERIFY"),EXACT(F76,"UNKNOWN / VERIFY"),EXACT(G76,"UNKNOWN / VERIFY"),EXACT(H76,"UNKNOWN / VERIFY"),EXACT(I76,"UNKNOWN / VERIFY"),EXACT(J76,"UNKNOWN / VERIFY"),EXACT(K76,"UNKNOWN / VERIFY"),EXACT(H76,"CONTRADICTORY"),EXACT(J76,"UNMEASURABLE")),"VERIFY BEFORE CLASSIFYING","VALID")))</x:f>
      </x:c>
      <x:c r="AB76" s="26" t="str">
        <x:f>IF(A76="","",IF(AND(EXACT(J76,"SLOW"),EXACT(K76,"LOW")),"DEFER",IF(OR(EXACT(H76,"LIMITED"),EXACT(I76,"WEAK")),IF(EXACT(F76,"HIGH"),"PREPARE",IF(EXACT(G76,"HIGH"),"DEFER","IGNORE")),"VALID")))</x:f>
      </x:c>
      <x:c r="AC76" s="26" t="str">
        <x:f>IF(A76="","",IF(AND(EXACT(F76,"HIGH"),EXACT(G76,"HIGH")),"FUND",IF(EXACT(F76,"HIGH"),"PREPARE",IF(EXACT(G76,"HIGH"),"DEFER","IGNORE"))))</x:f>
      </x:c>
    </x:row>
    <x:row r="77">
      <x:c r="A77" s="6"/>
      <x:c r="B77" s="6"/>
      <x:c r="C77" s="6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18"/>
      <x:c r="O77" s="18" t="str">
        <x:f>IF(A77="","",IF(N77="","INVALID - SNAPSHOT",IF(N77=A77&amp;"|"&amp;B77&amp;"|"&amp;C77&amp;"|"&amp;D77&amp;"|"&amp;E77&amp;"|"&amp;F77&amp;"|"&amp;G77&amp;"|"&amp;H77&amp;"|"&amp;I77&amp;"|"&amp;J77&amp;"|"&amp;K77&amp;"|"&amp;L77&amp;"|"&amp;M77&amp;"|"&amp;V77,"VALID","VERSION UPDATE REQUIRED")))</x:f>
      </x:c>
      <x:c r="P77" s="18" t="str">
        <x:f>IF(A77="","",IF(Z77&lt;&gt;"VALID",Z77,IF(X77&lt;&gt;"VALID",X77,IF(Y77&lt;&gt;"VALID",Y77,"VALID"))))</x:f>
      </x:c>
      <x:c r="Q77" s="18" t="str">
        <x:f>IF(A77="","",IF(OR(EXACT(F77,"UNKNOWN / VERIFY"),EXACT(G77,"UNKNOWN / VERIFY")),"UNCLASSIFIED",IF(AND(EXACT(F77,"HIGH"),EXACT(G77,"HIGH")),"HIGH OPPORTUNITY / HIGH READINESS",IF(AND(EXACT(F77,"HIGH"),EXACT(G77,"LOW")),"HIGH OPPORTUNITY / LOW READINESS",IF(AND(EXACT(F77,"LOW"),EXACT(G77,"HIGH")),"LOW OPPORTUNITY / HIGH READINESS","LOW OPPORTUNITY / LOW READINESS")))))</x:f>
      </x:c>
      <x:c r="R77" s="18" t="str">
        <x:f>IF(A77="","",IF(P77&lt;&gt;"VALID","REPAIR RECORD",IF(AA77="REFUSE - OUTSIDE DECISION","SCOPE OVERRIDE",IF(AA77="VERIFY BEFORE CLASSIFYING","EVIDENCE / UNCERTAINTY OVERRIDE",IF(AB77="DEFER","LEARNING-RISK OVERRIDE",IF(AB77&lt;&gt;"VALID","PREPARATION OVERRIDE","NONE"))))))</x:f>
      </x:c>
      <x:c r="S77" s="18" t="str">
        <x:f>IF(A77="","",IF(P77&lt;&gt;"VALID",IF(OR(P77="BLOCKED - DECISION REOPEN REQUIRED",P77="BLOCKED - DECISION CONTRACT REPAIR REQUIRED",P77="VERSION UPDATE REQUIRED"),P77,"REPAIR OPPORTUNITY RECORD"),IF(AA77&lt;&gt;"VALID",AA77,IF(AB77&lt;&gt;"VALID",AB77,AC77))))</x:f>
      </x:c>
      <x:c r="T77" s="18" t="str">
        <x:f>IF(A77="","",R77&amp;" | "&amp;Q77)</x:f>
      </x:c>
      <x:c r="U77" s="18"/>
      <x:c r="V77" s="19"/>
      <x:c r="W77" s="18" t="str">
        <x:f>IF(A77="","",C77&amp;"|"&amp;V77&amp;"|"&amp;S77&amp;"|"&amp;O77&amp;"|"&amp;P77)</x:f>
      </x:c>
      <x:c r="X77" s="26" t="str">
        <x:f>IF(A77="","",IF(AND(OR(EXACT(E77,"IN SCOPE"),EXACT(E77,"OUTSIDE DECISION"),EXACT(E77,"UNKNOWN / VERIFY")),OR(EXACT(F77,"HIGH"),EXACT(F77,"LOW"),EXACT(F77,"UNKNOWN / VERIFY")),OR(EXACT(G77,"HIGH"),EXACT(G77,"LOW"),EXACT(G77,"UNKNOWN / VERIFY")),OR(EXACT(H77,"SUFFICIENT"),EXACT(H77,"LIMITED"),EXACT(H77,"CONTRADICTORY"),EXACT(H77,"UNKNOWN / VERIFY")),OR(EXACT(I77,"STRONG"),EXACT(I77,"MODERATE"),EXACT(I77,"WEAK"),EXACT(I77,"UNKNOWN / VERIFY")),OR(EXACT(J77,"FAST"),EXACT(J77,"SLOW"),EXACT(J77,"UNMEASURABLE"),EXACT(J77,"UNKNOWN / VERIFY")),OR(EXACT(K77,"HIGH"),EXACT(K77,"MEDIUM"),EXACT(K77,"LOW"),EXACT(K77,"UNKNOWN / VERIFY"))),"VALID","INVALID - CONTROLLED TOKEN"))</x:f>
      </x:c>
      <x:c r="Y77" s="26" t="str">
        <x:f>IF(A77="","",IF(COUNTIF($A$4:$A$100,A77)&lt;&gt;1,"INVALID - DUPLICATE ID",IF(NOT(EXACT(B77,DECISION_CONTRACT!$B$4)),"INVALID - DECISION ID",IF(OR(C77="",D77="",L77="",M77="",V77=""),"INVALID - REQUIRED","VALID"))))</x:f>
      </x:c>
      <x:c r="Z77" s="26" t="str">
        <x:f>IF(A77="","",IF(DECISION_CONTRACT!$B$13="REOPEN REQUIRED - DOWNSTREAM BLOCKED","BLOCKED - DECISION REOPEN REQUIRED",IF(DECISION_CONTRACT!$B$13&lt;&gt;"READY FOR DOWNSTREAM","BLOCKED - DECISION CONTRACT REPAIR REQUIRED",IF(O77&lt;&gt;"VALID",O77,"VALID"))))</x:f>
      </x:c>
      <x:c r="AA77" s="26" t="str">
        <x:f>IF(A77="","",IF(EXACT(E77,"OUTSIDE DECISION"),"REFUSE - OUTSIDE DECISION",IF(OR(EXACT(E77,"UNKNOWN / VERIFY"),EXACT(F77,"UNKNOWN / VERIFY"),EXACT(G77,"UNKNOWN / VERIFY"),EXACT(H77,"UNKNOWN / VERIFY"),EXACT(I77,"UNKNOWN / VERIFY"),EXACT(J77,"UNKNOWN / VERIFY"),EXACT(K77,"UNKNOWN / VERIFY"),EXACT(H77,"CONTRADICTORY"),EXACT(J77,"UNMEASURABLE")),"VERIFY BEFORE CLASSIFYING","VALID")))</x:f>
      </x:c>
      <x:c r="AB77" s="26" t="str">
        <x:f>IF(A77="","",IF(AND(EXACT(J77,"SLOW"),EXACT(K77,"LOW")),"DEFER",IF(OR(EXACT(H77,"LIMITED"),EXACT(I77,"WEAK")),IF(EXACT(F77,"HIGH"),"PREPARE",IF(EXACT(G77,"HIGH"),"DEFER","IGNORE")),"VALID")))</x:f>
      </x:c>
      <x:c r="AC77" s="26" t="str">
        <x:f>IF(A77="","",IF(AND(EXACT(F77,"HIGH"),EXACT(G77,"HIGH")),"FUND",IF(EXACT(F77,"HIGH"),"PREPARE",IF(EXACT(G77,"HIGH"),"DEFER","IGNORE"))))</x:f>
      </x:c>
    </x:row>
    <x:row r="78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18"/>
      <x:c r="O78" s="18" t="str">
        <x:f>IF(A78="","",IF(N78="","INVALID - SNAPSHOT",IF(N78=A78&amp;"|"&amp;B78&amp;"|"&amp;C78&amp;"|"&amp;D78&amp;"|"&amp;E78&amp;"|"&amp;F78&amp;"|"&amp;G78&amp;"|"&amp;H78&amp;"|"&amp;I78&amp;"|"&amp;J78&amp;"|"&amp;K78&amp;"|"&amp;L78&amp;"|"&amp;M78&amp;"|"&amp;V78,"VALID","VERSION UPDATE REQUIRED")))</x:f>
      </x:c>
      <x:c r="P78" s="18" t="str">
        <x:f>IF(A78="","",IF(Z78&lt;&gt;"VALID",Z78,IF(X78&lt;&gt;"VALID",X78,IF(Y78&lt;&gt;"VALID",Y78,"VALID"))))</x:f>
      </x:c>
      <x:c r="Q78" s="18" t="str">
        <x:f>IF(A78="","",IF(OR(EXACT(F78,"UNKNOWN / VERIFY"),EXACT(G78,"UNKNOWN / VERIFY")),"UNCLASSIFIED",IF(AND(EXACT(F78,"HIGH"),EXACT(G78,"HIGH")),"HIGH OPPORTUNITY / HIGH READINESS",IF(AND(EXACT(F78,"HIGH"),EXACT(G78,"LOW")),"HIGH OPPORTUNITY / LOW READINESS",IF(AND(EXACT(F78,"LOW"),EXACT(G78,"HIGH")),"LOW OPPORTUNITY / HIGH READINESS","LOW OPPORTUNITY / LOW READINESS")))))</x:f>
      </x:c>
      <x:c r="R78" s="18" t="str">
        <x:f>IF(A78="","",IF(P78&lt;&gt;"VALID","REPAIR RECORD",IF(AA78="REFUSE - OUTSIDE DECISION","SCOPE OVERRIDE",IF(AA78="VERIFY BEFORE CLASSIFYING","EVIDENCE / UNCERTAINTY OVERRIDE",IF(AB78="DEFER","LEARNING-RISK OVERRIDE",IF(AB78&lt;&gt;"VALID","PREPARATION OVERRIDE","NONE"))))))</x:f>
      </x:c>
      <x:c r="S78" s="18" t="str">
        <x:f>IF(A78="","",IF(P78&lt;&gt;"VALID",IF(OR(P78="BLOCKED - DECISION REOPEN REQUIRED",P78="BLOCKED - DECISION CONTRACT REPAIR REQUIRED",P78="VERSION UPDATE REQUIRED"),P78,"REPAIR OPPORTUNITY RECORD"),IF(AA78&lt;&gt;"VALID",AA78,IF(AB78&lt;&gt;"VALID",AB78,AC78))))</x:f>
      </x:c>
      <x:c r="T78" s="18" t="str">
        <x:f>IF(A78="","",R78&amp;" | "&amp;Q78)</x:f>
      </x:c>
      <x:c r="U78" s="18"/>
      <x:c r="V78" s="19"/>
      <x:c r="W78" s="18" t="str">
        <x:f>IF(A78="","",C78&amp;"|"&amp;V78&amp;"|"&amp;S78&amp;"|"&amp;O78&amp;"|"&amp;P78)</x:f>
      </x:c>
      <x:c r="X78" s="26" t="str">
        <x:f>IF(A78="","",IF(AND(OR(EXACT(E78,"IN SCOPE"),EXACT(E78,"OUTSIDE DECISION"),EXACT(E78,"UNKNOWN / VERIFY")),OR(EXACT(F78,"HIGH"),EXACT(F78,"LOW"),EXACT(F78,"UNKNOWN / VERIFY")),OR(EXACT(G78,"HIGH"),EXACT(G78,"LOW"),EXACT(G78,"UNKNOWN / VERIFY")),OR(EXACT(H78,"SUFFICIENT"),EXACT(H78,"LIMITED"),EXACT(H78,"CONTRADICTORY"),EXACT(H78,"UNKNOWN / VERIFY")),OR(EXACT(I78,"STRONG"),EXACT(I78,"MODERATE"),EXACT(I78,"WEAK"),EXACT(I78,"UNKNOWN / VERIFY")),OR(EXACT(J78,"FAST"),EXACT(J78,"SLOW"),EXACT(J78,"UNMEASURABLE"),EXACT(J78,"UNKNOWN / VERIFY")),OR(EXACT(K78,"HIGH"),EXACT(K78,"MEDIUM"),EXACT(K78,"LOW"),EXACT(K78,"UNKNOWN / VERIFY"))),"VALID","INVALID - CONTROLLED TOKEN"))</x:f>
      </x:c>
      <x:c r="Y78" s="26" t="str">
        <x:f>IF(A78="","",IF(COUNTIF($A$4:$A$100,A78)&lt;&gt;1,"INVALID - DUPLICATE ID",IF(NOT(EXACT(B78,DECISION_CONTRACT!$B$4)),"INVALID - DECISION ID",IF(OR(C78="",D78="",L78="",M78="",V78=""),"INVALID - REQUIRED","VALID"))))</x:f>
      </x:c>
      <x:c r="Z78" s="26" t="str">
        <x:f>IF(A78="","",IF(DECISION_CONTRACT!$B$13="REOPEN REQUIRED - DOWNSTREAM BLOCKED","BLOCKED - DECISION REOPEN REQUIRED",IF(DECISION_CONTRACT!$B$13&lt;&gt;"READY FOR DOWNSTREAM","BLOCKED - DECISION CONTRACT REPAIR REQUIRED",IF(O78&lt;&gt;"VALID",O78,"VALID"))))</x:f>
      </x:c>
      <x:c r="AA78" s="26" t="str">
        <x:f>IF(A78="","",IF(EXACT(E78,"OUTSIDE DECISION"),"REFUSE - OUTSIDE DECISION",IF(OR(EXACT(E78,"UNKNOWN / VERIFY"),EXACT(F78,"UNKNOWN / VERIFY"),EXACT(G78,"UNKNOWN / VERIFY"),EXACT(H78,"UNKNOWN / VERIFY"),EXACT(I78,"UNKNOWN / VERIFY"),EXACT(J78,"UNKNOWN / VERIFY"),EXACT(K78,"UNKNOWN / VERIFY"),EXACT(H78,"CONTRADICTORY"),EXACT(J78,"UNMEASURABLE")),"VERIFY BEFORE CLASSIFYING","VALID")))</x:f>
      </x:c>
      <x:c r="AB78" s="26" t="str">
        <x:f>IF(A78="","",IF(AND(EXACT(J78,"SLOW"),EXACT(K78,"LOW")),"DEFER",IF(OR(EXACT(H78,"LIMITED"),EXACT(I78,"WEAK")),IF(EXACT(F78,"HIGH"),"PREPARE",IF(EXACT(G78,"HIGH"),"DEFER","IGNORE")),"VALID")))</x:f>
      </x:c>
      <x:c r="AC78" s="26" t="str">
        <x:f>IF(A78="","",IF(AND(EXACT(F78,"HIGH"),EXACT(G78,"HIGH")),"FUND",IF(EXACT(F78,"HIGH"),"PREPARE",IF(EXACT(G78,"HIGH"),"DEFER","IGNORE"))))</x:f>
      </x:c>
    </x:row>
    <x:row r="79">
      <x:c r="A79" s="6"/>
      <x:c r="B79" s="6"/>
      <x:c r="C79" s="6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18"/>
      <x:c r="O79" s="18" t="str">
        <x:f>IF(A79="","",IF(N79="","INVALID - SNAPSHOT",IF(N79=A79&amp;"|"&amp;B79&amp;"|"&amp;C79&amp;"|"&amp;D79&amp;"|"&amp;E79&amp;"|"&amp;F79&amp;"|"&amp;G79&amp;"|"&amp;H79&amp;"|"&amp;I79&amp;"|"&amp;J79&amp;"|"&amp;K79&amp;"|"&amp;L79&amp;"|"&amp;M79&amp;"|"&amp;V79,"VALID","VERSION UPDATE REQUIRED")))</x:f>
      </x:c>
      <x:c r="P79" s="18" t="str">
        <x:f>IF(A79="","",IF(Z79&lt;&gt;"VALID",Z79,IF(X79&lt;&gt;"VALID",X79,IF(Y79&lt;&gt;"VALID",Y79,"VALID"))))</x:f>
      </x:c>
      <x:c r="Q79" s="18" t="str">
        <x:f>IF(A79="","",IF(OR(EXACT(F79,"UNKNOWN / VERIFY"),EXACT(G79,"UNKNOWN / VERIFY")),"UNCLASSIFIED",IF(AND(EXACT(F79,"HIGH"),EXACT(G79,"HIGH")),"HIGH OPPORTUNITY / HIGH READINESS",IF(AND(EXACT(F79,"HIGH"),EXACT(G79,"LOW")),"HIGH OPPORTUNITY / LOW READINESS",IF(AND(EXACT(F79,"LOW"),EXACT(G79,"HIGH")),"LOW OPPORTUNITY / HIGH READINESS","LOW OPPORTUNITY / LOW READINESS")))))</x:f>
      </x:c>
      <x:c r="R79" s="18" t="str">
        <x:f>IF(A79="","",IF(P79&lt;&gt;"VALID","REPAIR RECORD",IF(AA79="REFUSE - OUTSIDE DECISION","SCOPE OVERRIDE",IF(AA79="VERIFY BEFORE CLASSIFYING","EVIDENCE / UNCERTAINTY OVERRIDE",IF(AB79="DEFER","LEARNING-RISK OVERRIDE",IF(AB79&lt;&gt;"VALID","PREPARATION OVERRIDE","NONE"))))))</x:f>
      </x:c>
      <x:c r="S79" s="18" t="str">
        <x:f>IF(A79="","",IF(P79&lt;&gt;"VALID",IF(OR(P79="BLOCKED - DECISION REOPEN REQUIRED",P79="BLOCKED - DECISION CONTRACT REPAIR REQUIRED",P79="VERSION UPDATE REQUIRED"),P79,"REPAIR OPPORTUNITY RECORD"),IF(AA79&lt;&gt;"VALID",AA79,IF(AB79&lt;&gt;"VALID",AB79,AC79))))</x:f>
      </x:c>
      <x:c r="T79" s="18" t="str">
        <x:f>IF(A79="","",R79&amp;" | "&amp;Q79)</x:f>
      </x:c>
      <x:c r="U79" s="18"/>
      <x:c r="V79" s="19"/>
      <x:c r="W79" s="18" t="str">
        <x:f>IF(A79="","",C79&amp;"|"&amp;V79&amp;"|"&amp;S79&amp;"|"&amp;O79&amp;"|"&amp;P79)</x:f>
      </x:c>
      <x:c r="X79" s="26" t="str">
        <x:f>IF(A79="","",IF(AND(OR(EXACT(E79,"IN SCOPE"),EXACT(E79,"OUTSIDE DECISION"),EXACT(E79,"UNKNOWN / VERIFY")),OR(EXACT(F79,"HIGH"),EXACT(F79,"LOW"),EXACT(F79,"UNKNOWN / VERIFY")),OR(EXACT(G79,"HIGH"),EXACT(G79,"LOW"),EXACT(G79,"UNKNOWN / VERIFY")),OR(EXACT(H79,"SUFFICIENT"),EXACT(H79,"LIMITED"),EXACT(H79,"CONTRADICTORY"),EXACT(H79,"UNKNOWN / VERIFY")),OR(EXACT(I79,"STRONG"),EXACT(I79,"MODERATE"),EXACT(I79,"WEAK"),EXACT(I79,"UNKNOWN / VERIFY")),OR(EXACT(J79,"FAST"),EXACT(J79,"SLOW"),EXACT(J79,"UNMEASURABLE"),EXACT(J79,"UNKNOWN / VERIFY")),OR(EXACT(K79,"HIGH"),EXACT(K79,"MEDIUM"),EXACT(K79,"LOW"),EXACT(K79,"UNKNOWN / VERIFY"))),"VALID","INVALID - CONTROLLED TOKEN"))</x:f>
      </x:c>
      <x:c r="Y79" s="26" t="str">
        <x:f>IF(A79="","",IF(COUNTIF($A$4:$A$100,A79)&lt;&gt;1,"INVALID - DUPLICATE ID",IF(NOT(EXACT(B79,DECISION_CONTRACT!$B$4)),"INVALID - DECISION ID",IF(OR(C79="",D79="",L79="",M79="",V79=""),"INVALID - REQUIRED","VALID"))))</x:f>
      </x:c>
      <x:c r="Z79" s="26" t="str">
        <x:f>IF(A79="","",IF(DECISION_CONTRACT!$B$13="REOPEN REQUIRED - DOWNSTREAM BLOCKED","BLOCKED - DECISION REOPEN REQUIRED",IF(DECISION_CONTRACT!$B$13&lt;&gt;"READY FOR DOWNSTREAM","BLOCKED - DECISION CONTRACT REPAIR REQUIRED",IF(O79&lt;&gt;"VALID",O79,"VALID"))))</x:f>
      </x:c>
      <x:c r="AA79" s="26" t="str">
        <x:f>IF(A79="","",IF(EXACT(E79,"OUTSIDE DECISION"),"REFUSE - OUTSIDE DECISION",IF(OR(EXACT(E79,"UNKNOWN / VERIFY"),EXACT(F79,"UNKNOWN / VERIFY"),EXACT(G79,"UNKNOWN / VERIFY"),EXACT(H79,"UNKNOWN / VERIFY"),EXACT(I79,"UNKNOWN / VERIFY"),EXACT(J79,"UNKNOWN / VERIFY"),EXACT(K79,"UNKNOWN / VERIFY"),EXACT(H79,"CONTRADICTORY"),EXACT(J79,"UNMEASURABLE")),"VERIFY BEFORE CLASSIFYING","VALID")))</x:f>
      </x:c>
      <x:c r="AB79" s="26" t="str">
        <x:f>IF(A79="","",IF(AND(EXACT(J79,"SLOW"),EXACT(K79,"LOW")),"DEFER",IF(OR(EXACT(H79,"LIMITED"),EXACT(I79,"WEAK")),IF(EXACT(F79,"HIGH"),"PREPARE",IF(EXACT(G79,"HIGH"),"DEFER","IGNORE")),"VALID")))</x:f>
      </x:c>
      <x:c r="AC79" s="26" t="str">
        <x:f>IF(A79="","",IF(AND(EXACT(F79,"HIGH"),EXACT(G79,"HIGH")),"FUND",IF(EXACT(F79,"HIGH"),"PREPARE",IF(EXACT(G79,"HIGH"),"DEFER","IGNORE"))))</x:f>
      </x:c>
    </x:row>
    <x:row r="80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18"/>
      <x:c r="O80" s="18" t="str">
        <x:f>IF(A80="","",IF(N80="","INVALID - SNAPSHOT",IF(N80=A80&amp;"|"&amp;B80&amp;"|"&amp;C80&amp;"|"&amp;D80&amp;"|"&amp;E80&amp;"|"&amp;F80&amp;"|"&amp;G80&amp;"|"&amp;H80&amp;"|"&amp;I80&amp;"|"&amp;J80&amp;"|"&amp;K80&amp;"|"&amp;L80&amp;"|"&amp;M80&amp;"|"&amp;V80,"VALID","VERSION UPDATE REQUIRED")))</x:f>
      </x:c>
      <x:c r="P80" s="18" t="str">
        <x:f>IF(A80="","",IF(Z80&lt;&gt;"VALID",Z80,IF(X80&lt;&gt;"VALID",X80,IF(Y80&lt;&gt;"VALID",Y80,"VALID"))))</x:f>
      </x:c>
      <x:c r="Q80" s="18" t="str">
        <x:f>IF(A80="","",IF(OR(EXACT(F80,"UNKNOWN / VERIFY"),EXACT(G80,"UNKNOWN / VERIFY")),"UNCLASSIFIED",IF(AND(EXACT(F80,"HIGH"),EXACT(G80,"HIGH")),"HIGH OPPORTUNITY / HIGH READINESS",IF(AND(EXACT(F80,"HIGH"),EXACT(G80,"LOW")),"HIGH OPPORTUNITY / LOW READINESS",IF(AND(EXACT(F80,"LOW"),EXACT(G80,"HIGH")),"LOW OPPORTUNITY / HIGH READINESS","LOW OPPORTUNITY / LOW READINESS")))))</x:f>
      </x:c>
      <x:c r="R80" s="18" t="str">
        <x:f>IF(A80="","",IF(P80&lt;&gt;"VALID","REPAIR RECORD",IF(AA80="REFUSE - OUTSIDE DECISION","SCOPE OVERRIDE",IF(AA80="VERIFY BEFORE CLASSIFYING","EVIDENCE / UNCERTAINTY OVERRIDE",IF(AB80="DEFER","LEARNING-RISK OVERRIDE",IF(AB80&lt;&gt;"VALID","PREPARATION OVERRIDE","NONE"))))))</x:f>
      </x:c>
      <x:c r="S80" s="18" t="str">
        <x:f>IF(A80="","",IF(P80&lt;&gt;"VALID",IF(OR(P80="BLOCKED - DECISION REOPEN REQUIRED",P80="BLOCKED - DECISION CONTRACT REPAIR REQUIRED",P80="VERSION UPDATE REQUIRED"),P80,"REPAIR OPPORTUNITY RECORD"),IF(AA80&lt;&gt;"VALID",AA80,IF(AB80&lt;&gt;"VALID",AB80,AC80))))</x:f>
      </x:c>
      <x:c r="T80" s="18" t="str">
        <x:f>IF(A80="","",R80&amp;" | "&amp;Q80)</x:f>
      </x:c>
      <x:c r="U80" s="18"/>
      <x:c r="V80" s="19"/>
      <x:c r="W80" s="18" t="str">
        <x:f>IF(A80="","",C80&amp;"|"&amp;V80&amp;"|"&amp;S80&amp;"|"&amp;O80&amp;"|"&amp;P80)</x:f>
      </x:c>
      <x:c r="X80" s="26" t="str">
        <x:f>IF(A80="","",IF(AND(OR(EXACT(E80,"IN SCOPE"),EXACT(E80,"OUTSIDE DECISION"),EXACT(E80,"UNKNOWN / VERIFY")),OR(EXACT(F80,"HIGH"),EXACT(F80,"LOW"),EXACT(F80,"UNKNOWN / VERIFY")),OR(EXACT(G80,"HIGH"),EXACT(G80,"LOW"),EXACT(G80,"UNKNOWN / VERIFY")),OR(EXACT(H80,"SUFFICIENT"),EXACT(H80,"LIMITED"),EXACT(H80,"CONTRADICTORY"),EXACT(H80,"UNKNOWN / VERIFY")),OR(EXACT(I80,"STRONG"),EXACT(I80,"MODERATE"),EXACT(I80,"WEAK"),EXACT(I80,"UNKNOWN / VERIFY")),OR(EXACT(J80,"FAST"),EXACT(J80,"SLOW"),EXACT(J80,"UNMEASURABLE"),EXACT(J80,"UNKNOWN / VERIFY")),OR(EXACT(K80,"HIGH"),EXACT(K80,"MEDIUM"),EXACT(K80,"LOW"),EXACT(K80,"UNKNOWN / VERIFY"))),"VALID","INVALID - CONTROLLED TOKEN"))</x:f>
      </x:c>
      <x:c r="Y80" s="26" t="str">
        <x:f>IF(A80="","",IF(COUNTIF($A$4:$A$100,A80)&lt;&gt;1,"INVALID - DUPLICATE ID",IF(NOT(EXACT(B80,DECISION_CONTRACT!$B$4)),"INVALID - DECISION ID",IF(OR(C80="",D80="",L80="",M80="",V80=""),"INVALID - REQUIRED","VALID"))))</x:f>
      </x:c>
      <x:c r="Z80" s="26" t="str">
        <x:f>IF(A80="","",IF(DECISION_CONTRACT!$B$13="REOPEN REQUIRED - DOWNSTREAM BLOCKED","BLOCKED - DECISION REOPEN REQUIRED",IF(DECISION_CONTRACT!$B$13&lt;&gt;"READY FOR DOWNSTREAM","BLOCKED - DECISION CONTRACT REPAIR REQUIRED",IF(O80&lt;&gt;"VALID",O80,"VALID"))))</x:f>
      </x:c>
      <x:c r="AA80" s="26" t="str">
        <x:f>IF(A80="","",IF(EXACT(E80,"OUTSIDE DECISION"),"REFUSE - OUTSIDE DECISION",IF(OR(EXACT(E80,"UNKNOWN / VERIFY"),EXACT(F80,"UNKNOWN / VERIFY"),EXACT(G80,"UNKNOWN / VERIFY"),EXACT(H80,"UNKNOWN / VERIFY"),EXACT(I80,"UNKNOWN / VERIFY"),EXACT(J80,"UNKNOWN / VERIFY"),EXACT(K80,"UNKNOWN / VERIFY"),EXACT(H80,"CONTRADICTORY"),EXACT(J80,"UNMEASURABLE")),"VERIFY BEFORE CLASSIFYING","VALID")))</x:f>
      </x:c>
      <x:c r="AB80" s="26" t="str">
        <x:f>IF(A80="","",IF(AND(EXACT(J80,"SLOW"),EXACT(K80,"LOW")),"DEFER",IF(OR(EXACT(H80,"LIMITED"),EXACT(I80,"WEAK")),IF(EXACT(F80,"HIGH"),"PREPARE",IF(EXACT(G80,"HIGH"),"DEFER","IGNORE")),"VALID")))</x:f>
      </x:c>
      <x:c r="AC80" s="26" t="str">
        <x:f>IF(A80="","",IF(AND(EXACT(F80,"HIGH"),EXACT(G80,"HIGH")),"FUND",IF(EXACT(F80,"HIGH"),"PREPARE",IF(EXACT(G80,"HIGH"),"DEFER","IGNORE"))))</x:f>
      </x:c>
    </x:row>
    <x:row r="81">
      <x:c r="A81" s="6"/>
      <x:c r="B81" s="6"/>
      <x:c r="C81" s="6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18"/>
      <x:c r="O81" s="18" t="str">
        <x:f>IF(A81="","",IF(N81="","INVALID - SNAPSHOT",IF(N81=A81&amp;"|"&amp;B81&amp;"|"&amp;C81&amp;"|"&amp;D81&amp;"|"&amp;E81&amp;"|"&amp;F81&amp;"|"&amp;G81&amp;"|"&amp;H81&amp;"|"&amp;I81&amp;"|"&amp;J81&amp;"|"&amp;K81&amp;"|"&amp;L81&amp;"|"&amp;M81&amp;"|"&amp;V81,"VALID","VERSION UPDATE REQUIRED")))</x:f>
      </x:c>
      <x:c r="P81" s="18" t="str">
        <x:f>IF(A81="","",IF(Z81&lt;&gt;"VALID",Z81,IF(X81&lt;&gt;"VALID",X81,IF(Y81&lt;&gt;"VALID",Y81,"VALID"))))</x:f>
      </x:c>
      <x:c r="Q81" s="18" t="str">
        <x:f>IF(A81="","",IF(OR(EXACT(F81,"UNKNOWN / VERIFY"),EXACT(G81,"UNKNOWN / VERIFY")),"UNCLASSIFIED",IF(AND(EXACT(F81,"HIGH"),EXACT(G81,"HIGH")),"HIGH OPPORTUNITY / HIGH READINESS",IF(AND(EXACT(F81,"HIGH"),EXACT(G81,"LOW")),"HIGH OPPORTUNITY / LOW READINESS",IF(AND(EXACT(F81,"LOW"),EXACT(G81,"HIGH")),"LOW OPPORTUNITY / HIGH READINESS","LOW OPPORTUNITY / LOW READINESS")))))</x:f>
      </x:c>
      <x:c r="R81" s="18" t="str">
        <x:f>IF(A81="","",IF(P81&lt;&gt;"VALID","REPAIR RECORD",IF(AA81="REFUSE - OUTSIDE DECISION","SCOPE OVERRIDE",IF(AA81="VERIFY BEFORE CLASSIFYING","EVIDENCE / UNCERTAINTY OVERRIDE",IF(AB81="DEFER","LEARNING-RISK OVERRIDE",IF(AB81&lt;&gt;"VALID","PREPARATION OVERRIDE","NONE"))))))</x:f>
      </x:c>
      <x:c r="S81" s="18" t="str">
        <x:f>IF(A81="","",IF(P81&lt;&gt;"VALID",IF(OR(P81="BLOCKED - DECISION REOPEN REQUIRED",P81="BLOCKED - DECISION CONTRACT REPAIR REQUIRED",P81="VERSION UPDATE REQUIRED"),P81,"REPAIR OPPORTUNITY RECORD"),IF(AA81&lt;&gt;"VALID",AA81,IF(AB81&lt;&gt;"VALID",AB81,AC81))))</x:f>
      </x:c>
      <x:c r="T81" s="18" t="str">
        <x:f>IF(A81="","",R81&amp;" | "&amp;Q81)</x:f>
      </x:c>
      <x:c r="U81" s="18"/>
      <x:c r="V81" s="19"/>
      <x:c r="W81" s="18" t="str">
        <x:f>IF(A81="","",C81&amp;"|"&amp;V81&amp;"|"&amp;S81&amp;"|"&amp;O81&amp;"|"&amp;P81)</x:f>
      </x:c>
      <x:c r="X81" s="26" t="str">
        <x:f>IF(A81="","",IF(AND(OR(EXACT(E81,"IN SCOPE"),EXACT(E81,"OUTSIDE DECISION"),EXACT(E81,"UNKNOWN / VERIFY")),OR(EXACT(F81,"HIGH"),EXACT(F81,"LOW"),EXACT(F81,"UNKNOWN / VERIFY")),OR(EXACT(G81,"HIGH"),EXACT(G81,"LOW"),EXACT(G81,"UNKNOWN / VERIFY")),OR(EXACT(H81,"SUFFICIENT"),EXACT(H81,"LIMITED"),EXACT(H81,"CONTRADICTORY"),EXACT(H81,"UNKNOWN / VERIFY")),OR(EXACT(I81,"STRONG"),EXACT(I81,"MODERATE"),EXACT(I81,"WEAK"),EXACT(I81,"UNKNOWN / VERIFY")),OR(EXACT(J81,"FAST"),EXACT(J81,"SLOW"),EXACT(J81,"UNMEASURABLE"),EXACT(J81,"UNKNOWN / VERIFY")),OR(EXACT(K81,"HIGH"),EXACT(K81,"MEDIUM"),EXACT(K81,"LOW"),EXACT(K81,"UNKNOWN / VERIFY"))),"VALID","INVALID - CONTROLLED TOKEN"))</x:f>
      </x:c>
      <x:c r="Y81" s="26" t="str">
        <x:f>IF(A81="","",IF(COUNTIF($A$4:$A$100,A81)&lt;&gt;1,"INVALID - DUPLICATE ID",IF(NOT(EXACT(B81,DECISION_CONTRACT!$B$4)),"INVALID - DECISION ID",IF(OR(C81="",D81="",L81="",M81="",V81=""),"INVALID - REQUIRED","VALID"))))</x:f>
      </x:c>
      <x:c r="Z81" s="26" t="str">
        <x:f>IF(A81="","",IF(DECISION_CONTRACT!$B$13="REOPEN REQUIRED - DOWNSTREAM BLOCKED","BLOCKED - DECISION REOPEN REQUIRED",IF(DECISION_CONTRACT!$B$13&lt;&gt;"READY FOR DOWNSTREAM","BLOCKED - DECISION CONTRACT REPAIR REQUIRED",IF(O81&lt;&gt;"VALID",O81,"VALID"))))</x:f>
      </x:c>
      <x:c r="AA81" s="26" t="str">
        <x:f>IF(A81="","",IF(EXACT(E81,"OUTSIDE DECISION"),"REFUSE - OUTSIDE DECISION",IF(OR(EXACT(E81,"UNKNOWN / VERIFY"),EXACT(F81,"UNKNOWN / VERIFY"),EXACT(G81,"UNKNOWN / VERIFY"),EXACT(H81,"UNKNOWN / VERIFY"),EXACT(I81,"UNKNOWN / VERIFY"),EXACT(J81,"UNKNOWN / VERIFY"),EXACT(K81,"UNKNOWN / VERIFY"),EXACT(H81,"CONTRADICTORY"),EXACT(J81,"UNMEASURABLE")),"VERIFY BEFORE CLASSIFYING","VALID")))</x:f>
      </x:c>
      <x:c r="AB81" s="26" t="str">
        <x:f>IF(A81="","",IF(AND(EXACT(J81,"SLOW"),EXACT(K81,"LOW")),"DEFER",IF(OR(EXACT(H81,"LIMITED"),EXACT(I81,"WEAK")),IF(EXACT(F81,"HIGH"),"PREPARE",IF(EXACT(G81,"HIGH"),"DEFER","IGNORE")),"VALID")))</x:f>
      </x:c>
      <x:c r="AC81" s="26" t="str">
        <x:f>IF(A81="","",IF(AND(EXACT(F81,"HIGH"),EXACT(G81,"HIGH")),"FUND",IF(EXACT(F81,"HIGH"),"PREPARE",IF(EXACT(G81,"HIGH"),"DEFER","IGNORE"))))</x:f>
      </x:c>
    </x:row>
    <x:row r="82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18"/>
      <x:c r="O82" s="18" t="str">
        <x:f>IF(A82="","",IF(N82="","INVALID - SNAPSHOT",IF(N82=A82&amp;"|"&amp;B82&amp;"|"&amp;C82&amp;"|"&amp;D82&amp;"|"&amp;E82&amp;"|"&amp;F82&amp;"|"&amp;G82&amp;"|"&amp;H82&amp;"|"&amp;I82&amp;"|"&amp;J82&amp;"|"&amp;K82&amp;"|"&amp;L82&amp;"|"&amp;M82&amp;"|"&amp;V82,"VALID","VERSION UPDATE REQUIRED")))</x:f>
      </x:c>
      <x:c r="P82" s="18" t="str">
        <x:f>IF(A82="","",IF(Z82&lt;&gt;"VALID",Z82,IF(X82&lt;&gt;"VALID",X82,IF(Y82&lt;&gt;"VALID",Y82,"VALID"))))</x:f>
      </x:c>
      <x:c r="Q82" s="18" t="str">
        <x:f>IF(A82="","",IF(OR(EXACT(F82,"UNKNOWN / VERIFY"),EXACT(G82,"UNKNOWN / VERIFY")),"UNCLASSIFIED",IF(AND(EXACT(F82,"HIGH"),EXACT(G82,"HIGH")),"HIGH OPPORTUNITY / HIGH READINESS",IF(AND(EXACT(F82,"HIGH"),EXACT(G82,"LOW")),"HIGH OPPORTUNITY / LOW READINESS",IF(AND(EXACT(F82,"LOW"),EXACT(G82,"HIGH")),"LOW OPPORTUNITY / HIGH READINESS","LOW OPPORTUNITY / LOW READINESS")))))</x:f>
      </x:c>
      <x:c r="R82" s="18" t="str">
        <x:f>IF(A82="","",IF(P82&lt;&gt;"VALID","REPAIR RECORD",IF(AA82="REFUSE - OUTSIDE DECISION","SCOPE OVERRIDE",IF(AA82="VERIFY BEFORE CLASSIFYING","EVIDENCE / UNCERTAINTY OVERRIDE",IF(AB82="DEFER","LEARNING-RISK OVERRIDE",IF(AB82&lt;&gt;"VALID","PREPARATION OVERRIDE","NONE"))))))</x:f>
      </x:c>
      <x:c r="S82" s="18" t="str">
        <x:f>IF(A82="","",IF(P82&lt;&gt;"VALID",IF(OR(P82="BLOCKED - DECISION REOPEN REQUIRED",P82="BLOCKED - DECISION CONTRACT REPAIR REQUIRED",P82="VERSION UPDATE REQUIRED"),P82,"REPAIR OPPORTUNITY RECORD"),IF(AA82&lt;&gt;"VALID",AA82,IF(AB82&lt;&gt;"VALID",AB82,AC82))))</x:f>
      </x:c>
      <x:c r="T82" s="18" t="str">
        <x:f>IF(A82="","",R82&amp;" | "&amp;Q82)</x:f>
      </x:c>
      <x:c r="U82" s="18"/>
      <x:c r="V82" s="19"/>
      <x:c r="W82" s="18" t="str">
        <x:f>IF(A82="","",C82&amp;"|"&amp;V82&amp;"|"&amp;S82&amp;"|"&amp;O82&amp;"|"&amp;P82)</x:f>
      </x:c>
      <x:c r="X82" s="26" t="str">
        <x:f>IF(A82="","",IF(AND(OR(EXACT(E82,"IN SCOPE"),EXACT(E82,"OUTSIDE DECISION"),EXACT(E82,"UNKNOWN / VERIFY")),OR(EXACT(F82,"HIGH"),EXACT(F82,"LOW"),EXACT(F82,"UNKNOWN / VERIFY")),OR(EXACT(G82,"HIGH"),EXACT(G82,"LOW"),EXACT(G82,"UNKNOWN / VERIFY")),OR(EXACT(H82,"SUFFICIENT"),EXACT(H82,"LIMITED"),EXACT(H82,"CONTRADICTORY"),EXACT(H82,"UNKNOWN / VERIFY")),OR(EXACT(I82,"STRONG"),EXACT(I82,"MODERATE"),EXACT(I82,"WEAK"),EXACT(I82,"UNKNOWN / VERIFY")),OR(EXACT(J82,"FAST"),EXACT(J82,"SLOW"),EXACT(J82,"UNMEASURABLE"),EXACT(J82,"UNKNOWN / VERIFY")),OR(EXACT(K82,"HIGH"),EXACT(K82,"MEDIUM"),EXACT(K82,"LOW"),EXACT(K82,"UNKNOWN / VERIFY"))),"VALID","INVALID - CONTROLLED TOKEN"))</x:f>
      </x:c>
      <x:c r="Y82" s="26" t="str">
        <x:f>IF(A82="","",IF(COUNTIF($A$4:$A$100,A82)&lt;&gt;1,"INVALID - DUPLICATE ID",IF(NOT(EXACT(B82,DECISION_CONTRACT!$B$4)),"INVALID - DECISION ID",IF(OR(C82="",D82="",L82="",M82="",V82=""),"INVALID - REQUIRED","VALID"))))</x:f>
      </x:c>
      <x:c r="Z82" s="26" t="str">
        <x:f>IF(A82="","",IF(DECISION_CONTRACT!$B$13="REOPEN REQUIRED - DOWNSTREAM BLOCKED","BLOCKED - DECISION REOPEN REQUIRED",IF(DECISION_CONTRACT!$B$13&lt;&gt;"READY FOR DOWNSTREAM","BLOCKED - DECISION CONTRACT REPAIR REQUIRED",IF(O82&lt;&gt;"VALID",O82,"VALID"))))</x:f>
      </x:c>
      <x:c r="AA82" s="26" t="str">
        <x:f>IF(A82="","",IF(EXACT(E82,"OUTSIDE DECISION"),"REFUSE - OUTSIDE DECISION",IF(OR(EXACT(E82,"UNKNOWN / VERIFY"),EXACT(F82,"UNKNOWN / VERIFY"),EXACT(G82,"UNKNOWN / VERIFY"),EXACT(H82,"UNKNOWN / VERIFY"),EXACT(I82,"UNKNOWN / VERIFY"),EXACT(J82,"UNKNOWN / VERIFY"),EXACT(K82,"UNKNOWN / VERIFY"),EXACT(H82,"CONTRADICTORY"),EXACT(J82,"UNMEASURABLE")),"VERIFY BEFORE CLASSIFYING","VALID")))</x:f>
      </x:c>
      <x:c r="AB82" s="26" t="str">
        <x:f>IF(A82="","",IF(AND(EXACT(J82,"SLOW"),EXACT(K82,"LOW")),"DEFER",IF(OR(EXACT(H82,"LIMITED"),EXACT(I82,"WEAK")),IF(EXACT(F82,"HIGH"),"PREPARE",IF(EXACT(G82,"HIGH"),"DEFER","IGNORE")),"VALID")))</x:f>
      </x:c>
      <x:c r="AC82" s="26" t="str">
        <x:f>IF(A82="","",IF(AND(EXACT(F82,"HIGH"),EXACT(G82,"HIGH")),"FUND",IF(EXACT(F82,"HIGH"),"PREPARE",IF(EXACT(G82,"HIGH"),"DEFER","IGNORE"))))</x:f>
      </x:c>
    </x:row>
    <x:row r="83">
      <x:c r="A83" s="6"/>
      <x:c r="B83" s="6"/>
      <x:c r="C83" s="6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18"/>
      <x:c r="O83" s="18" t="str">
        <x:f>IF(A83="","",IF(N83="","INVALID - SNAPSHOT",IF(N83=A83&amp;"|"&amp;B83&amp;"|"&amp;C83&amp;"|"&amp;D83&amp;"|"&amp;E83&amp;"|"&amp;F83&amp;"|"&amp;G83&amp;"|"&amp;H83&amp;"|"&amp;I83&amp;"|"&amp;J83&amp;"|"&amp;K83&amp;"|"&amp;L83&amp;"|"&amp;M83&amp;"|"&amp;V83,"VALID","VERSION UPDATE REQUIRED")))</x:f>
      </x:c>
      <x:c r="P83" s="18" t="str">
        <x:f>IF(A83="","",IF(Z83&lt;&gt;"VALID",Z83,IF(X83&lt;&gt;"VALID",X83,IF(Y83&lt;&gt;"VALID",Y83,"VALID"))))</x:f>
      </x:c>
      <x:c r="Q83" s="18" t="str">
        <x:f>IF(A83="","",IF(OR(EXACT(F83,"UNKNOWN / VERIFY"),EXACT(G83,"UNKNOWN / VERIFY")),"UNCLASSIFIED",IF(AND(EXACT(F83,"HIGH"),EXACT(G83,"HIGH")),"HIGH OPPORTUNITY / HIGH READINESS",IF(AND(EXACT(F83,"HIGH"),EXACT(G83,"LOW")),"HIGH OPPORTUNITY / LOW READINESS",IF(AND(EXACT(F83,"LOW"),EXACT(G83,"HIGH")),"LOW OPPORTUNITY / HIGH READINESS","LOW OPPORTUNITY / LOW READINESS")))))</x:f>
      </x:c>
      <x:c r="R83" s="18" t="str">
        <x:f>IF(A83="","",IF(P83&lt;&gt;"VALID","REPAIR RECORD",IF(AA83="REFUSE - OUTSIDE DECISION","SCOPE OVERRIDE",IF(AA83="VERIFY BEFORE CLASSIFYING","EVIDENCE / UNCERTAINTY OVERRIDE",IF(AB83="DEFER","LEARNING-RISK OVERRIDE",IF(AB83&lt;&gt;"VALID","PREPARATION OVERRIDE","NONE"))))))</x:f>
      </x:c>
      <x:c r="S83" s="18" t="str">
        <x:f>IF(A83="","",IF(P83&lt;&gt;"VALID",IF(OR(P83="BLOCKED - DECISION REOPEN REQUIRED",P83="BLOCKED - DECISION CONTRACT REPAIR REQUIRED",P83="VERSION UPDATE REQUIRED"),P83,"REPAIR OPPORTUNITY RECORD"),IF(AA83&lt;&gt;"VALID",AA83,IF(AB83&lt;&gt;"VALID",AB83,AC83))))</x:f>
      </x:c>
      <x:c r="T83" s="18" t="str">
        <x:f>IF(A83="","",R83&amp;" | "&amp;Q83)</x:f>
      </x:c>
      <x:c r="U83" s="18"/>
      <x:c r="V83" s="19"/>
      <x:c r="W83" s="18" t="str">
        <x:f>IF(A83="","",C83&amp;"|"&amp;V83&amp;"|"&amp;S83&amp;"|"&amp;O83&amp;"|"&amp;P83)</x:f>
      </x:c>
      <x:c r="X83" s="26" t="str">
        <x:f>IF(A83="","",IF(AND(OR(EXACT(E83,"IN SCOPE"),EXACT(E83,"OUTSIDE DECISION"),EXACT(E83,"UNKNOWN / VERIFY")),OR(EXACT(F83,"HIGH"),EXACT(F83,"LOW"),EXACT(F83,"UNKNOWN / VERIFY")),OR(EXACT(G83,"HIGH"),EXACT(G83,"LOW"),EXACT(G83,"UNKNOWN / VERIFY")),OR(EXACT(H83,"SUFFICIENT"),EXACT(H83,"LIMITED"),EXACT(H83,"CONTRADICTORY"),EXACT(H83,"UNKNOWN / VERIFY")),OR(EXACT(I83,"STRONG"),EXACT(I83,"MODERATE"),EXACT(I83,"WEAK"),EXACT(I83,"UNKNOWN / VERIFY")),OR(EXACT(J83,"FAST"),EXACT(J83,"SLOW"),EXACT(J83,"UNMEASURABLE"),EXACT(J83,"UNKNOWN / VERIFY")),OR(EXACT(K83,"HIGH"),EXACT(K83,"MEDIUM"),EXACT(K83,"LOW"),EXACT(K83,"UNKNOWN / VERIFY"))),"VALID","INVALID - CONTROLLED TOKEN"))</x:f>
      </x:c>
      <x:c r="Y83" s="26" t="str">
        <x:f>IF(A83="","",IF(COUNTIF($A$4:$A$100,A83)&lt;&gt;1,"INVALID - DUPLICATE ID",IF(NOT(EXACT(B83,DECISION_CONTRACT!$B$4)),"INVALID - DECISION ID",IF(OR(C83="",D83="",L83="",M83="",V83=""),"INVALID - REQUIRED","VALID"))))</x:f>
      </x:c>
      <x:c r="Z83" s="26" t="str">
        <x:f>IF(A83="","",IF(DECISION_CONTRACT!$B$13="REOPEN REQUIRED - DOWNSTREAM BLOCKED","BLOCKED - DECISION REOPEN REQUIRED",IF(DECISION_CONTRACT!$B$13&lt;&gt;"READY FOR DOWNSTREAM","BLOCKED - DECISION CONTRACT REPAIR REQUIRED",IF(O83&lt;&gt;"VALID",O83,"VALID"))))</x:f>
      </x:c>
      <x:c r="AA83" s="26" t="str">
        <x:f>IF(A83="","",IF(EXACT(E83,"OUTSIDE DECISION"),"REFUSE - OUTSIDE DECISION",IF(OR(EXACT(E83,"UNKNOWN / VERIFY"),EXACT(F83,"UNKNOWN / VERIFY"),EXACT(G83,"UNKNOWN / VERIFY"),EXACT(H83,"UNKNOWN / VERIFY"),EXACT(I83,"UNKNOWN / VERIFY"),EXACT(J83,"UNKNOWN / VERIFY"),EXACT(K83,"UNKNOWN / VERIFY"),EXACT(H83,"CONTRADICTORY"),EXACT(J83,"UNMEASURABLE")),"VERIFY BEFORE CLASSIFYING","VALID")))</x:f>
      </x:c>
      <x:c r="AB83" s="26" t="str">
        <x:f>IF(A83="","",IF(AND(EXACT(J83,"SLOW"),EXACT(K83,"LOW")),"DEFER",IF(OR(EXACT(H83,"LIMITED"),EXACT(I83,"WEAK")),IF(EXACT(F83,"HIGH"),"PREPARE",IF(EXACT(G83,"HIGH"),"DEFER","IGNORE")),"VALID")))</x:f>
      </x:c>
      <x:c r="AC83" s="26" t="str">
        <x:f>IF(A83="","",IF(AND(EXACT(F83,"HIGH"),EXACT(G83,"HIGH")),"FUND",IF(EXACT(F83,"HIGH"),"PREPARE",IF(EXACT(G83,"HIGH"),"DEFER","IGNORE"))))</x:f>
      </x:c>
    </x:row>
    <x:row r="84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18"/>
      <x:c r="O84" s="18" t="str">
        <x:f>IF(A84="","",IF(N84="","INVALID - SNAPSHOT",IF(N84=A84&amp;"|"&amp;B84&amp;"|"&amp;C84&amp;"|"&amp;D84&amp;"|"&amp;E84&amp;"|"&amp;F84&amp;"|"&amp;G84&amp;"|"&amp;H84&amp;"|"&amp;I84&amp;"|"&amp;J84&amp;"|"&amp;K84&amp;"|"&amp;L84&amp;"|"&amp;M84&amp;"|"&amp;V84,"VALID","VERSION UPDATE REQUIRED")))</x:f>
      </x:c>
      <x:c r="P84" s="18" t="str">
        <x:f>IF(A84="","",IF(Z84&lt;&gt;"VALID",Z84,IF(X84&lt;&gt;"VALID",X84,IF(Y84&lt;&gt;"VALID",Y84,"VALID"))))</x:f>
      </x:c>
      <x:c r="Q84" s="18" t="str">
        <x:f>IF(A84="","",IF(OR(EXACT(F84,"UNKNOWN / VERIFY"),EXACT(G84,"UNKNOWN / VERIFY")),"UNCLASSIFIED",IF(AND(EXACT(F84,"HIGH"),EXACT(G84,"HIGH")),"HIGH OPPORTUNITY / HIGH READINESS",IF(AND(EXACT(F84,"HIGH"),EXACT(G84,"LOW")),"HIGH OPPORTUNITY / LOW READINESS",IF(AND(EXACT(F84,"LOW"),EXACT(G84,"HIGH")),"LOW OPPORTUNITY / HIGH READINESS","LOW OPPORTUNITY / LOW READINESS")))))</x:f>
      </x:c>
      <x:c r="R84" s="18" t="str">
        <x:f>IF(A84="","",IF(P84&lt;&gt;"VALID","REPAIR RECORD",IF(AA84="REFUSE - OUTSIDE DECISION","SCOPE OVERRIDE",IF(AA84="VERIFY BEFORE CLASSIFYING","EVIDENCE / UNCERTAINTY OVERRIDE",IF(AB84="DEFER","LEARNING-RISK OVERRIDE",IF(AB84&lt;&gt;"VALID","PREPARATION OVERRIDE","NONE"))))))</x:f>
      </x:c>
      <x:c r="S84" s="18" t="str">
        <x:f>IF(A84="","",IF(P84&lt;&gt;"VALID",IF(OR(P84="BLOCKED - DECISION REOPEN REQUIRED",P84="BLOCKED - DECISION CONTRACT REPAIR REQUIRED",P84="VERSION UPDATE REQUIRED"),P84,"REPAIR OPPORTUNITY RECORD"),IF(AA84&lt;&gt;"VALID",AA84,IF(AB84&lt;&gt;"VALID",AB84,AC84))))</x:f>
      </x:c>
      <x:c r="T84" s="18" t="str">
        <x:f>IF(A84="","",R84&amp;" | "&amp;Q84)</x:f>
      </x:c>
      <x:c r="U84" s="18"/>
      <x:c r="V84" s="19"/>
      <x:c r="W84" s="18" t="str">
        <x:f>IF(A84="","",C84&amp;"|"&amp;V84&amp;"|"&amp;S84&amp;"|"&amp;O84&amp;"|"&amp;P84)</x:f>
      </x:c>
      <x:c r="X84" s="26" t="str">
        <x:f>IF(A84="","",IF(AND(OR(EXACT(E84,"IN SCOPE"),EXACT(E84,"OUTSIDE DECISION"),EXACT(E84,"UNKNOWN / VERIFY")),OR(EXACT(F84,"HIGH"),EXACT(F84,"LOW"),EXACT(F84,"UNKNOWN / VERIFY")),OR(EXACT(G84,"HIGH"),EXACT(G84,"LOW"),EXACT(G84,"UNKNOWN / VERIFY")),OR(EXACT(H84,"SUFFICIENT"),EXACT(H84,"LIMITED"),EXACT(H84,"CONTRADICTORY"),EXACT(H84,"UNKNOWN / VERIFY")),OR(EXACT(I84,"STRONG"),EXACT(I84,"MODERATE"),EXACT(I84,"WEAK"),EXACT(I84,"UNKNOWN / VERIFY")),OR(EXACT(J84,"FAST"),EXACT(J84,"SLOW"),EXACT(J84,"UNMEASURABLE"),EXACT(J84,"UNKNOWN / VERIFY")),OR(EXACT(K84,"HIGH"),EXACT(K84,"MEDIUM"),EXACT(K84,"LOW"),EXACT(K84,"UNKNOWN / VERIFY"))),"VALID","INVALID - CONTROLLED TOKEN"))</x:f>
      </x:c>
      <x:c r="Y84" s="26" t="str">
        <x:f>IF(A84="","",IF(COUNTIF($A$4:$A$100,A84)&lt;&gt;1,"INVALID - DUPLICATE ID",IF(NOT(EXACT(B84,DECISION_CONTRACT!$B$4)),"INVALID - DECISION ID",IF(OR(C84="",D84="",L84="",M84="",V84=""),"INVALID - REQUIRED","VALID"))))</x:f>
      </x:c>
      <x:c r="Z84" s="26" t="str">
        <x:f>IF(A84="","",IF(DECISION_CONTRACT!$B$13="REOPEN REQUIRED - DOWNSTREAM BLOCKED","BLOCKED - DECISION REOPEN REQUIRED",IF(DECISION_CONTRACT!$B$13&lt;&gt;"READY FOR DOWNSTREAM","BLOCKED - DECISION CONTRACT REPAIR REQUIRED",IF(O84&lt;&gt;"VALID",O84,"VALID"))))</x:f>
      </x:c>
      <x:c r="AA84" s="26" t="str">
        <x:f>IF(A84="","",IF(EXACT(E84,"OUTSIDE DECISION"),"REFUSE - OUTSIDE DECISION",IF(OR(EXACT(E84,"UNKNOWN / VERIFY"),EXACT(F84,"UNKNOWN / VERIFY"),EXACT(G84,"UNKNOWN / VERIFY"),EXACT(H84,"UNKNOWN / VERIFY"),EXACT(I84,"UNKNOWN / VERIFY"),EXACT(J84,"UNKNOWN / VERIFY"),EXACT(K84,"UNKNOWN / VERIFY"),EXACT(H84,"CONTRADICTORY"),EXACT(J84,"UNMEASURABLE")),"VERIFY BEFORE CLASSIFYING","VALID")))</x:f>
      </x:c>
      <x:c r="AB84" s="26" t="str">
        <x:f>IF(A84="","",IF(AND(EXACT(J84,"SLOW"),EXACT(K84,"LOW")),"DEFER",IF(OR(EXACT(H84,"LIMITED"),EXACT(I84,"WEAK")),IF(EXACT(F84,"HIGH"),"PREPARE",IF(EXACT(G84,"HIGH"),"DEFER","IGNORE")),"VALID")))</x:f>
      </x:c>
      <x:c r="AC84" s="26" t="str">
        <x:f>IF(A84="","",IF(AND(EXACT(F84,"HIGH"),EXACT(G84,"HIGH")),"FUND",IF(EXACT(F84,"HIGH"),"PREPARE",IF(EXACT(G84,"HIGH"),"DEFER","IGNORE"))))</x:f>
      </x:c>
    </x:row>
    <x:row r="85">
      <x:c r="A85" s="6"/>
      <x:c r="B85" s="6"/>
      <x:c r="C85" s="6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18"/>
      <x:c r="O85" s="18" t="str">
        <x:f>IF(A85="","",IF(N85="","INVALID - SNAPSHOT",IF(N85=A85&amp;"|"&amp;B85&amp;"|"&amp;C85&amp;"|"&amp;D85&amp;"|"&amp;E85&amp;"|"&amp;F85&amp;"|"&amp;G85&amp;"|"&amp;H85&amp;"|"&amp;I85&amp;"|"&amp;J85&amp;"|"&amp;K85&amp;"|"&amp;L85&amp;"|"&amp;M85&amp;"|"&amp;V85,"VALID","VERSION UPDATE REQUIRED")))</x:f>
      </x:c>
      <x:c r="P85" s="18" t="str">
        <x:f>IF(A85="","",IF(Z85&lt;&gt;"VALID",Z85,IF(X85&lt;&gt;"VALID",X85,IF(Y85&lt;&gt;"VALID",Y85,"VALID"))))</x:f>
      </x:c>
      <x:c r="Q85" s="18" t="str">
        <x:f>IF(A85="","",IF(OR(EXACT(F85,"UNKNOWN / VERIFY"),EXACT(G85,"UNKNOWN / VERIFY")),"UNCLASSIFIED",IF(AND(EXACT(F85,"HIGH"),EXACT(G85,"HIGH")),"HIGH OPPORTUNITY / HIGH READINESS",IF(AND(EXACT(F85,"HIGH"),EXACT(G85,"LOW")),"HIGH OPPORTUNITY / LOW READINESS",IF(AND(EXACT(F85,"LOW"),EXACT(G85,"HIGH")),"LOW OPPORTUNITY / HIGH READINESS","LOW OPPORTUNITY / LOW READINESS")))))</x:f>
      </x:c>
      <x:c r="R85" s="18" t="str">
        <x:f>IF(A85="","",IF(P85&lt;&gt;"VALID","REPAIR RECORD",IF(AA85="REFUSE - OUTSIDE DECISION","SCOPE OVERRIDE",IF(AA85="VERIFY BEFORE CLASSIFYING","EVIDENCE / UNCERTAINTY OVERRIDE",IF(AB85="DEFER","LEARNING-RISK OVERRIDE",IF(AB85&lt;&gt;"VALID","PREPARATION OVERRIDE","NONE"))))))</x:f>
      </x:c>
      <x:c r="S85" s="18" t="str">
        <x:f>IF(A85="","",IF(P85&lt;&gt;"VALID",IF(OR(P85="BLOCKED - DECISION REOPEN REQUIRED",P85="BLOCKED - DECISION CONTRACT REPAIR REQUIRED",P85="VERSION UPDATE REQUIRED"),P85,"REPAIR OPPORTUNITY RECORD"),IF(AA85&lt;&gt;"VALID",AA85,IF(AB85&lt;&gt;"VALID",AB85,AC85))))</x:f>
      </x:c>
      <x:c r="T85" s="18" t="str">
        <x:f>IF(A85="","",R85&amp;" | "&amp;Q85)</x:f>
      </x:c>
      <x:c r="U85" s="18"/>
      <x:c r="V85" s="19"/>
      <x:c r="W85" s="18" t="str">
        <x:f>IF(A85="","",C85&amp;"|"&amp;V85&amp;"|"&amp;S85&amp;"|"&amp;O85&amp;"|"&amp;P85)</x:f>
      </x:c>
      <x:c r="X85" s="26" t="str">
        <x:f>IF(A85="","",IF(AND(OR(EXACT(E85,"IN SCOPE"),EXACT(E85,"OUTSIDE DECISION"),EXACT(E85,"UNKNOWN / VERIFY")),OR(EXACT(F85,"HIGH"),EXACT(F85,"LOW"),EXACT(F85,"UNKNOWN / VERIFY")),OR(EXACT(G85,"HIGH"),EXACT(G85,"LOW"),EXACT(G85,"UNKNOWN / VERIFY")),OR(EXACT(H85,"SUFFICIENT"),EXACT(H85,"LIMITED"),EXACT(H85,"CONTRADICTORY"),EXACT(H85,"UNKNOWN / VERIFY")),OR(EXACT(I85,"STRONG"),EXACT(I85,"MODERATE"),EXACT(I85,"WEAK"),EXACT(I85,"UNKNOWN / VERIFY")),OR(EXACT(J85,"FAST"),EXACT(J85,"SLOW"),EXACT(J85,"UNMEASURABLE"),EXACT(J85,"UNKNOWN / VERIFY")),OR(EXACT(K85,"HIGH"),EXACT(K85,"MEDIUM"),EXACT(K85,"LOW"),EXACT(K85,"UNKNOWN / VERIFY"))),"VALID","INVALID - CONTROLLED TOKEN"))</x:f>
      </x:c>
      <x:c r="Y85" s="26" t="str">
        <x:f>IF(A85="","",IF(COUNTIF($A$4:$A$100,A85)&lt;&gt;1,"INVALID - DUPLICATE ID",IF(NOT(EXACT(B85,DECISION_CONTRACT!$B$4)),"INVALID - DECISION ID",IF(OR(C85="",D85="",L85="",M85="",V85=""),"INVALID - REQUIRED","VALID"))))</x:f>
      </x:c>
      <x:c r="Z85" s="26" t="str">
        <x:f>IF(A85="","",IF(DECISION_CONTRACT!$B$13="REOPEN REQUIRED - DOWNSTREAM BLOCKED","BLOCKED - DECISION REOPEN REQUIRED",IF(DECISION_CONTRACT!$B$13&lt;&gt;"READY FOR DOWNSTREAM","BLOCKED - DECISION CONTRACT REPAIR REQUIRED",IF(O85&lt;&gt;"VALID",O85,"VALID"))))</x:f>
      </x:c>
      <x:c r="AA85" s="26" t="str">
        <x:f>IF(A85="","",IF(EXACT(E85,"OUTSIDE DECISION"),"REFUSE - OUTSIDE DECISION",IF(OR(EXACT(E85,"UNKNOWN / VERIFY"),EXACT(F85,"UNKNOWN / VERIFY"),EXACT(G85,"UNKNOWN / VERIFY"),EXACT(H85,"UNKNOWN / VERIFY"),EXACT(I85,"UNKNOWN / VERIFY"),EXACT(J85,"UNKNOWN / VERIFY"),EXACT(K85,"UNKNOWN / VERIFY"),EXACT(H85,"CONTRADICTORY"),EXACT(J85,"UNMEASURABLE")),"VERIFY BEFORE CLASSIFYING","VALID")))</x:f>
      </x:c>
      <x:c r="AB85" s="26" t="str">
        <x:f>IF(A85="","",IF(AND(EXACT(J85,"SLOW"),EXACT(K85,"LOW")),"DEFER",IF(OR(EXACT(H85,"LIMITED"),EXACT(I85,"WEAK")),IF(EXACT(F85,"HIGH"),"PREPARE",IF(EXACT(G85,"HIGH"),"DEFER","IGNORE")),"VALID")))</x:f>
      </x:c>
      <x:c r="AC85" s="26" t="str">
        <x:f>IF(A85="","",IF(AND(EXACT(F85,"HIGH"),EXACT(G85,"HIGH")),"FUND",IF(EXACT(F85,"HIGH"),"PREPARE",IF(EXACT(G85,"HIGH"),"DEFER","IGNORE"))))</x:f>
      </x:c>
    </x:row>
    <x:row r="86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18"/>
      <x:c r="O86" s="18" t="str">
        <x:f>IF(A86="","",IF(N86="","INVALID - SNAPSHOT",IF(N86=A86&amp;"|"&amp;B86&amp;"|"&amp;C86&amp;"|"&amp;D86&amp;"|"&amp;E86&amp;"|"&amp;F86&amp;"|"&amp;G86&amp;"|"&amp;H86&amp;"|"&amp;I86&amp;"|"&amp;J86&amp;"|"&amp;K86&amp;"|"&amp;L86&amp;"|"&amp;M86&amp;"|"&amp;V86,"VALID","VERSION UPDATE REQUIRED")))</x:f>
      </x:c>
      <x:c r="P86" s="18" t="str">
        <x:f>IF(A86="","",IF(Z86&lt;&gt;"VALID",Z86,IF(X86&lt;&gt;"VALID",X86,IF(Y86&lt;&gt;"VALID",Y86,"VALID"))))</x:f>
      </x:c>
      <x:c r="Q86" s="18" t="str">
        <x:f>IF(A86="","",IF(OR(EXACT(F86,"UNKNOWN / VERIFY"),EXACT(G86,"UNKNOWN / VERIFY")),"UNCLASSIFIED",IF(AND(EXACT(F86,"HIGH"),EXACT(G86,"HIGH")),"HIGH OPPORTUNITY / HIGH READINESS",IF(AND(EXACT(F86,"HIGH"),EXACT(G86,"LOW")),"HIGH OPPORTUNITY / LOW READINESS",IF(AND(EXACT(F86,"LOW"),EXACT(G86,"HIGH")),"LOW OPPORTUNITY / HIGH READINESS","LOW OPPORTUNITY / LOW READINESS")))))</x:f>
      </x:c>
      <x:c r="R86" s="18" t="str">
        <x:f>IF(A86="","",IF(P86&lt;&gt;"VALID","REPAIR RECORD",IF(AA86="REFUSE - OUTSIDE DECISION","SCOPE OVERRIDE",IF(AA86="VERIFY BEFORE CLASSIFYING","EVIDENCE / UNCERTAINTY OVERRIDE",IF(AB86="DEFER","LEARNING-RISK OVERRIDE",IF(AB86&lt;&gt;"VALID","PREPARATION OVERRIDE","NONE"))))))</x:f>
      </x:c>
      <x:c r="S86" s="18" t="str">
        <x:f>IF(A86="","",IF(P86&lt;&gt;"VALID",IF(OR(P86="BLOCKED - DECISION REOPEN REQUIRED",P86="BLOCKED - DECISION CONTRACT REPAIR REQUIRED",P86="VERSION UPDATE REQUIRED"),P86,"REPAIR OPPORTUNITY RECORD"),IF(AA86&lt;&gt;"VALID",AA86,IF(AB86&lt;&gt;"VALID",AB86,AC86))))</x:f>
      </x:c>
      <x:c r="T86" s="18" t="str">
        <x:f>IF(A86="","",R86&amp;" | "&amp;Q86)</x:f>
      </x:c>
      <x:c r="U86" s="18"/>
      <x:c r="V86" s="19"/>
      <x:c r="W86" s="18" t="str">
        <x:f>IF(A86="","",C86&amp;"|"&amp;V86&amp;"|"&amp;S86&amp;"|"&amp;O86&amp;"|"&amp;P86)</x:f>
      </x:c>
      <x:c r="X86" s="26" t="str">
        <x:f>IF(A86="","",IF(AND(OR(EXACT(E86,"IN SCOPE"),EXACT(E86,"OUTSIDE DECISION"),EXACT(E86,"UNKNOWN / VERIFY")),OR(EXACT(F86,"HIGH"),EXACT(F86,"LOW"),EXACT(F86,"UNKNOWN / VERIFY")),OR(EXACT(G86,"HIGH"),EXACT(G86,"LOW"),EXACT(G86,"UNKNOWN / VERIFY")),OR(EXACT(H86,"SUFFICIENT"),EXACT(H86,"LIMITED"),EXACT(H86,"CONTRADICTORY"),EXACT(H86,"UNKNOWN / VERIFY")),OR(EXACT(I86,"STRONG"),EXACT(I86,"MODERATE"),EXACT(I86,"WEAK"),EXACT(I86,"UNKNOWN / VERIFY")),OR(EXACT(J86,"FAST"),EXACT(J86,"SLOW"),EXACT(J86,"UNMEASURABLE"),EXACT(J86,"UNKNOWN / VERIFY")),OR(EXACT(K86,"HIGH"),EXACT(K86,"MEDIUM"),EXACT(K86,"LOW"),EXACT(K86,"UNKNOWN / VERIFY"))),"VALID","INVALID - CONTROLLED TOKEN"))</x:f>
      </x:c>
      <x:c r="Y86" s="26" t="str">
        <x:f>IF(A86="","",IF(COUNTIF($A$4:$A$100,A86)&lt;&gt;1,"INVALID - DUPLICATE ID",IF(NOT(EXACT(B86,DECISION_CONTRACT!$B$4)),"INVALID - DECISION ID",IF(OR(C86="",D86="",L86="",M86="",V86=""),"INVALID - REQUIRED","VALID"))))</x:f>
      </x:c>
      <x:c r="Z86" s="26" t="str">
        <x:f>IF(A86="","",IF(DECISION_CONTRACT!$B$13="REOPEN REQUIRED - DOWNSTREAM BLOCKED","BLOCKED - DECISION REOPEN REQUIRED",IF(DECISION_CONTRACT!$B$13&lt;&gt;"READY FOR DOWNSTREAM","BLOCKED - DECISION CONTRACT REPAIR REQUIRED",IF(O86&lt;&gt;"VALID",O86,"VALID"))))</x:f>
      </x:c>
      <x:c r="AA86" s="26" t="str">
        <x:f>IF(A86="","",IF(EXACT(E86,"OUTSIDE DECISION"),"REFUSE - OUTSIDE DECISION",IF(OR(EXACT(E86,"UNKNOWN / VERIFY"),EXACT(F86,"UNKNOWN / VERIFY"),EXACT(G86,"UNKNOWN / VERIFY"),EXACT(H86,"UNKNOWN / VERIFY"),EXACT(I86,"UNKNOWN / VERIFY"),EXACT(J86,"UNKNOWN / VERIFY"),EXACT(K86,"UNKNOWN / VERIFY"),EXACT(H86,"CONTRADICTORY"),EXACT(J86,"UNMEASURABLE")),"VERIFY BEFORE CLASSIFYING","VALID")))</x:f>
      </x:c>
      <x:c r="AB86" s="26" t="str">
        <x:f>IF(A86="","",IF(AND(EXACT(J86,"SLOW"),EXACT(K86,"LOW")),"DEFER",IF(OR(EXACT(H86,"LIMITED"),EXACT(I86,"WEAK")),IF(EXACT(F86,"HIGH"),"PREPARE",IF(EXACT(G86,"HIGH"),"DEFER","IGNORE")),"VALID")))</x:f>
      </x:c>
      <x:c r="AC86" s="26" t="str">
        <x:f>IF(A86="","",IF(AND(EXACT(F86,"HIGH"),EXACT(G86,"HIGH")),"FUND",IF(EXACT(F86,"HIGH"),"PREPARE",IF(EXACT(G86,"HIGH"),"DEFER","IGNORE"))))</x:f>
      </x:c>
    </x:row>
    <x:row r="87">
      <x:c r="A87" s="6"/>
      <x:c r="B87" s="6"/>
      <x:c r="C87" s="6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18"/>
      <x:c r="O87" s="18" t="str">
        <x:f>IF(A87="","",IF(N87="","INVALID - SNAPSHOT",IF(N87=A87&amp;"|"&amp;B87&amp;"|"&amp;C87&amp;"|"&amp;D87&amp;"|"&amp;E87&amp;"|"&amp;F87&amp;"|"&amp;G87&amp;"|"&amp;H87&amp;"|"&amp;I87&amp;"|"&amp;J87&amp;"|"&amp;K87&amp;"|"&amp;L87&amp;"|"&amp;M87&amp;"|"&amp;V87,"VALID","VERSION UPDATE REQUIRED")))</x:f>
      </x:c>
      <x:c r="P87" s="18" t="str">
        <x:f>IF(A87="","",IF(Z87&lt;&gt;"VALID",Z87,IF(X87&lt;&gt;"VALID",X87,IF(Y87&lt;&gt;"VALID",Y87,"VALID"))))</x:f>
      </x:c>
      <x:c r="Q87" s="18" t="str">
        <x:f>IF(A87="","",IF(OR(EXACT(F87,"UNKNOWN / VERIFY"),EXACT(G87,"UNKNOWN / VERIFY")),"UNCLASSIFIED",IF(AND(EXACT(F87,"HIGH"),EXACT(G87,"HIGH")),"HIGH OPPORTUNITY / HIGH READINESS",IF(AND(EXACT(F87,"HIGH"),EXACT(G87,"LOW")),"HIGH OPPORTUNITY / LOW READINESS",IF(AND(EXACT(F87,"LOW"),EXACT(G87,"HIGH")),"LOW OPPORTUNITY / HIGH READINESS","LOW OPPORTUNITY / LOW READINESS")))))</x:f>
      </x:c>
      <x:c r="R87" s="18" t="str">
        <x:f>IF(A87="","",IF(P87&lt;&gt;"VALID","REPAIR RECORD",IF(AA87="REFUSE - OUTSIDE DECISION","SCOPE OVERRIDE",IF(AA87="VERIFY BEFORE CLASSIFYING","EVIDENCE / UNCERTAINTY OVERRIDE",IF(AB87="DEFER","LEARNING-RISK OVERRIDE",IF(AB87&lt;&gt;"VALID","PREPARATION OVERRIDE","NONE"))))))</x:f>
      </x:c>
      <x:c r="S87" s="18" t="str">
        <x:f>IF(A87="","",IF(P87&lt;&gt;"VALID",IF(OR(P87="BLOCKED - DECISION REOPEN REQUIRED",P87="BLOCKED - DECISION CONTRACT REPAIR REQUIRED",P87="VERSION UPDATE REQUIRED"),P87,"REPAIR OPPORTUNITY RECORD"),IF(AA87&lt;&gt;"VALID",AA87,IF(AB87&lt;&gt;"VALID",AB87,AC87))))</x:f>
      </x:c>
      <x:c r="T87" s="18" t="str">
        <x:f>IF(A87="","",R87&amp;" | "&amp;Q87)</x:f>
      </x:c>
      <x:c r="U87" s="18"/>
      <x:c r="V87" s="19"/>
      <x:c r="W87" s="18" t="str">
        <x:f>IF(A87="","",C87&amp;"|"&amp;V87&amp;"|"&amp;S87&amp;"|"&amp;O87&amp;"|"&amp;P87)</x:f>
      </x:c>
      <x:c r="X87" s="26" t="str">
        <x:f>IF(A87="","",IF(AND(OR(EXACT(E87,"IN SCOPE"),EXACT(E87,"OUTSIDE DECISION"),EXACT(E87,"UNKNOWN / VERIFY")),OR(EXACT(F87,"HIGH"),EXACT(F87,"LOW"),EXACT(F87,"UNKNOWN / VERIFY")),OR(EXACT(G87,"HIGH"),EXACT(G87,"LOW"),EXACT(G87,"UNKNOWN / VERIFY")),OR(EXACT(H87,"SUFFICIENT"),EXACT(H87,"LIMITED"),EXACT(H87,"CONTRADICTORY"),EXACT(H87,"UNKNOWN / VERIFY")),OR(EXACT(I87,"STRONG"),EXACT(I87,"MODERATE"),EXACT(I87,"WEAK"),EXACT(I87,"UNKNOWN / VERIFY")),OR(EXACT(J87,"FAST"),EXACT(J87,"SLOW"),EXACT(J87,"UNMEASURABLE"),EXACT(J87,"UNKNOWN / VERIFY")),OR(EXACT(K87,"HIGH"),EXACT(K87,"MEDIUM"),EXACT(K87,"LOW"),EXACT(K87,"UNKNOWN / VERIFY"))),"VALID","INVALID - CONTROLLED TOKEN"))</x:f>
      </x:c>
      <x:c r="Y87" s="26" t="str">
        <x:f>IF(A87="","",IF(COUNTIF($A$4:$A$100,A87)&lt;&gt;1,"INVALID - DUPLICATE ID",IF(NOT(EXACT(B87,DECISION_CONTRACT!$B$4)),"INVALID - DECISION ID",IF(OR(C87="",D87="",L87="",M87="",V87=""),"INVALID - REQUIRED","VALID"))))</x:f>
      </x:c>
      <x:c r="Z87" s="26" t="str">
        <x:f>IF(A87="","",IF(DECISION_CONTRACT!$B$13="REOPEN REQUIRED - DOWNSTREAM BLOCKED","BLOCKED - DECISION REOPEN REQUIRED",IF(DECISION_CONTRACT!$B$13&lt;&gt;"READY FOR DOWNSTREAM","BLOCKED - DECISION CONTRACT REPAIR REQUIRED",IF(O87&lt;&gt;"VALID",O87,"VALID"))))</x:f>
      </x:c>
      <x:c r="AA87" s="26" t="str">
        <x:f>IF(A87="","",IF(EXACT(E87,"OUTSIDE DECISION"),"REFUSE - OUTSIDE DECISION",IF(OR(EXACT(E87,"UNKNOWN / VERIFY"),EXACT(F87,"UNKNOWN / VERIFY"),EXACT(G87,"UNKNOWN / VERIFY"),EXACT(H87,"UNKNOWN / VERIFY"),EXACT(I87,"UNKNOWN / VERIFY"),EXACT(J87,"UNKNOWN / VERIFY"),EXACT(K87,"UNKNOWN / VERIFY"),EXACT(H87,"CONTRADICTORY"),EXACT(J87,"UNMEASURABLE")),"VERIFY BEFORE CLASSIFYING","VALID")))</x:f>
      </x:c>
      <x:c r="AB87" s="26" t="str">
        <x:f>IF(A87="","",IF(AND(EXACT(J87,"SLOW"),EXACT(K87,"LOW")),"DEFER",IF(OR(EXACT(H87,"LIMITED"),EXACT(I87,"WEAK")),IF(EXACT(F87,"HIGH"),"PREPARE",IF(EXACT(G87,"HIGH"),"DEFER","IGNORE")),"VALID")))</x:f>
      </x:c>
      <x:c r="AC87" s="26" t="str">
        <x:f>IF(A87="","",IF(AND(EXACT(F87,"HIGH"),EXACT(G87,"HIGH")),"FUND",IF(EXACT(F87,"HIGH"),"PREPARE",IF(EXACT(G87,"HIGH"),"DEFER","IGNORE"))))</x:f>
      </x:c>
    </x:row>
    <x:row r="88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18"/>
      <x:c r="O88" s="18" t="str">
        <x:f>IF(A88="","",IF(N88="","INVALID - SNAPSHOT",IF(N88=A88&amp;"|"&amp;B88&amp;"|"&amp;C88&amp;"|"&amp;D88&amp;"|"&amp;E88&amp;"|"&amp;F88&amp;"|"&amp;G88&amp;"|"&amp;H88&amp;"|"&amp;I88&amp;"|"&amp;J88&amp;"|"&amp;K88&amp;"|"&amp;L88&amp;"|"&amp;M88&amp;"|"&amp;V88,"VALID","VERSION UPDATE REQUIRED")))</x:f>
      </x:c>
      <x:c r="P88" s="18" t="str">
        <x:f>IF(A88="","",IF(Z88&lt;&gt;"VALID",Z88,IF(X88&lt;&gt;"VALID",X88,IF(Y88&lt;&gt;"VALID",Y88,"VALID"))))</x:f>
      </x:c>
      <x:c r="Q88" s="18" t="str">
        <x:f>IF(A88="","",IF(OR(EXACT(F88,"UNKNOWN / VERIFY"),EXACT(G88,"UNKNOWN / VERIFY")),"UNCLASSIFIED",IF(AND(EXACT(F88,"HIGH"),EXACT(G88,"HIGH")),"HIGH OPPORTUNITY / HIGH READINESS",IF(AND(EXACT(F88,"HIGH"),EXACT(G88,"LOW")),"HIGH OPPORTUNITY / LOW READINESS",IF(AND(EXACT(F88,"LOW"),EXACT(G88,"HIGH")),"LOW OPPORTUNITY / HIGH READINESS","LOW OPPORTUNITY / LOW READINESS")))))</x:f>
      </x:c>
      <x:c r="R88" s="18" t="str">
        <x:f>IF(A88="","",IF(P88&lt;&gt;"VALID","REPAIR RECORD",IF(AA88="REFUSE - OUTSIDE DECISION","SCOPE OVERRIDE",IF(AA88="VERIFY BEFORE CLASSIFYING","EVIDENCE / UNCERTAINTY OVERRIDE",IF(AB88="DEFER","LEARNING-RISK OVERRIDE",IF(AB88&lt;&gt;"VALID","PREPARATION OVERRIDE","NONE"))))))</x:f>
      </x:c>
      <x:c r="S88" s="18" t="str">
        <x:f>IF(A88="","",IF(P88&lt;&gt;"VALID",IF(OR(P88="BLOCKED - DECISION REOPEN REQUIRED",P88="BLOCKED - DECISION CONTRACT REPAIR REQUIRED",P88="VERSION UPDATE REQUIRED"),P88,"REPAIR OPPORTUNITY RECORD"),IF(AA88&lt;&gt;"VALID",AA88,IF(AB88&lt;&gt;"VALID",AB88,AC88))))</x:f>
      </x:c>
      <x:c r="T88" s="18" t="str">
        <x:f>IF(A88="","",R88&amp;" | "&amp;Q88)</x:f>
      </x:c>
      <x:c r="U88" s="18"/>
      <x:c r="V88" s="19"/>
      <x:c r="W88" s="18" t="str">
        <x:f>IF(A88="","",C88&amp;"|"&amp;V88&amp;"|"&amp;S88&amp;"|"&amp;O88&amp;"|"&amp;P88)</x:f>
      </x:c>
      <x:c r="X88" s="26" t="str">
        <x:f>IF(A88="","",IF(AND(OR(EXACT(E88,"IN SCOPE"),EXACT(E88,"OUTSIDE DECISION"),EXACT(E88,"UNKNOWN / VERIFY")),OR(EXACT(F88,"HIGH"),EXACT(F88,"LOW"),EXACT(F88,"UNKNOWN / VERIFY")),OR(EXACT(G88,"HIGH"),EXACT(G88,"LOW"),EXACT(G88,"UNKNOWN / VERIFY")),OR(EXACT(H88,"SUFFICIENT"),EXACT(H88,"LIMITED"),EXACT(H88,"CONTRADICTORY"),EXACT(H88,"UNKNOWN / VERIFY")),OR(EXACT(I88,"STRONG"),EXACT(I88,"MODERATE"),EXACT(I88,"WEAK"),EXACT(I88,"UNKNOWN / VERIFY")),OR(EXACT(J88,"FAST"),EXACT(J88,"SLOW"),EXACT(J88,"UNMEASURABLE"),EXACT(J88,"UNKNOWN / VERIFY")),OR(EXACT(K88,"HIGH"),EXACT(K88,"MEDIUM"),EXACT(K88,"LOW"),EXACT(K88,"UNKNOWN / VERIFY"))),"VALID","INVALID - CONTROLLED TOKEN"))</x:f>
      </x:c>
      <x:c r="Y88" s="26" t="str">
        <x:f>IF(A88="","",IF(COUNTIF($A$4:$A$100,A88)&lt;&gt;1,"INVALID - DUPLICATE ID",IF(NOT(EXACT(B88,DECISION_CONTRACT!$B$4)),"INVALID - DECISION ID",IF(OR(C88="",D88="",L88="",M88="",V88=""),"INVALID - REQUIRED","VALID"))))</x:f>
      </x:c>
      <x:c r="Z88" s="26" t="str">
        <x:f>IF(A88="","",IF(DECISION_CONTRACT!$B$13="REOPEN REQUIRED - DOWNSTREAM BLOCKED","BLOCKED - DECISION REOPEN REQUIRED",IF(DECISION_CONTRACT!$B$13&lt;&gt;"READY FOR DOWNSTREAM","BLOCKED - DECISION CONTRACT REPAIR REQUIRED",IF(O88&lt;&gt;"VALID",O88,"VALID"))))</x:f>
      </x:c>
      <x:c r="AA88" s="26" t="str">
        <x:f>IF(A88="","",IF(EXACT(E88,"OUTSIDE DECISION"),"REFUSE - OUTSIDE DECISION",IF(OR(EXACT(E88,"UNKNOWN / VERIFY"),EXACT(F88,"UNKNOWN / VERIFY"),EXACT(G88,"UNKNOWN / VERIFY"),EXACT(H88,"UNKNOWN / VERIFY"),EXACT(I88,"UNKNOWN / VERIFY"),EXACT(J88,"UNKNOWN / VERIFY"),EXACT(K88,"UNKNOWN / VERIFY"),EXACT(H88,"CONTRADICTORY"),EXACT(J88,"UNMEASURABLE")),"VERIFY BEFORE CLASSIFYING","VALID")))</x:f>
      </x:c>
      <x:c r="AB88" s="26" t="str">
        <x:f>IF(A88="","",IF(AND(EXACT(J88,"SLOW"),EXACT(K88,"LOW")),"DEFER",IF(OR(EXACT(H88,"LIMITED"),EXACT(I88,"WEAK")),IF(EXACT(F88,"HIGH"),"PREPARE",IF(EXACT(G88,"HIGH"),"DEFER","IGNORE")),"VALID")))</x:f>
      </x:c>
      <x:c r="AC88" s="26" t="str">
        <x:f>IF(A88="","",IF(AND(EXACT(F88,"HIGH"),EXACT(G88,"HIGH")),"FUND",IF(EXACT(F88,"HIGH"),"PREPARE",IF(EXACT(G88,"HIGH"),"DEFER","IGNORE"))))</x:f>
      </x:c>
    </x:row>
    <x:row r="89">
      <x:c r="A89" s="6"/>
      <x:c r="B89" s="6"/>
      <x:c r="C89" s="6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18"/>
      <x:c r="O89" s="18" t="str">
        <x:f>IF(A89="","",IF(N89="","INVALID - SNAPSHOT",IF(N89=A89&amp;"|"&amp;B89&amp;"|"&amp;C89&amp;"|"&amp;D89&amp;"|"&amp;E89&amp;"|"&amp;F89&amp;"|"&amp;G89&amp;"|"&amp;H89&amp;"|"&amp;I89&amp;"|"&amp;J89&amp;"|"&amp;K89&amp;"|"&amp;L89&amp;"|"&amp;M89&amp;"|"&amp;V89,"VALID","VERSION UPDATE REQUIRED")))</x:f>
      </x:c>
      <x:c r="P89" s="18" t="str">
        <x:f>IF(A89="","",IF(Z89&lt;&gt;"VALID",Z89,IF(X89&lt;&gt;"VALID",X89,IF(Y89&lt;&gt;"VALID",Y89,"VALID"))))</x:f>
      </x:c>
      <x:c r="Q89" s="18" t="str">
        <x:f>IF(A89="","",IF(OR(EXACT(F89,"UNKNOWN / VERIFY"),EXACT(G89,"UNKNOWN / VERIFY")),"UNCLASSIFIED",IF(AND(EXACT(F89,"HIGH"),EXACT(G89,"HIGH")),"HIGH OPPORTUNITY / HIGH READINESS",IF(AND(EXACT(F89,"HIGH"),EXACT(G89,"LOW")),"HIGH OPPORTUNITY / LOW READINESS",IF(AND(EXACT(F89,"LOW"),EXACT(G89,"HIGH")),"LOW OPPORTUNITY / HIGH READINESS","LOW OPPORTUNITY / LOW READINESS")))))</x:f>
      </x:c>
      <x:c r="R89" s="18" t="str">
        <x:f>IF(A89="","",IF(P89&lt;&gt;"VALID","REPAIR RECORD",IF(AA89="REFUSE - OUTSIDE DECISION","SCOPE OVERRIDE",IF(AA89="VERIFY BEFORE CLASSIFYING","EVIDENCE / UNCERTAINTY OVERRIDE",IF(AB89="DEFER","LEARNING-RISK OVERRIDE",IF(AB89&lt;&gt;"VALID","PREPARATION OVERRIDE","NONE"))))))</x:f>
      </x:c>
      <x:c r="S89" s="18" t="str">
        <x:f>IF(A89="","",IF(P89&lt;&gt;"VALID",IF(OR(P89="BLOCKED - DECISION REOPEN REQUIRED",P89="BLOCKED - DECISION CONTRACT REPAIR REQUIRED",P89="VERSION UPDATE REQUIRED"),P89,"REPAIR OPPORTUNITY RECORD"),IF(AA89&lt;&gt;"VALID",AA89,IF(AB89&lt;&gt;"VALID",AB89,AC89))))</x:f>
      </x:c>
      <x:c r="T89" s="18" t="str">
        <x:f>IF(A89="","",R89&amp;" | "&amp;Q89)</x:f>
      </x:c>
      <x:c r="U89" s="18"/>
      <x:c r="V89" s="19"/>
      <x:c r="W89" s="18" t="str">
        <x:f>IF(A89="","",C89&amp;"|"&amp;V89&amp;"|"&amp;S89&amp;"|"&amp;O89&amp;"|"&amp;P89)</x:f>
      </x:c>
      <x:c r="X89" s="26" t="str">
        <x:f>IF(A89="","",IF(AND(OR(EXACT(E89,"IN SCOPE"),EXACT(E89,"OUTSIDE DECISION"),EXACT(E89,"UNKNOWN / VERIFY")),OR(EXACT(F89,"HIGH"),EXACT(F89,"LOW"),EXACT(F89,"UNKNOWN / VERIFY")),OR(EXACT(G89,"HIGH"),EXACT(G89,"LOW"),EXACT(G89,"UNKNOWN / VERIFY")),OR(EXACT(H89,"SUFFICIENT"),EXACT(H89,"LIMITED"),EXACT(H89,"CONTRADICTORY"),EXACT(H89,"UNKNOWN / VERIFY")),OR(EXACT(I89,"STRONG"),EXACT(I89,"MODERATE"),EXACT(I89,"WEAK"),EXACT(I89,"UNKNOWN / VERIFY")),OR(EXACT(J89,"FAST"),EXACT(J89,"SLOW"),EXACT(J89,"UNMEASURABLE"),EXACT(J89,"UNKNOWN / VERIFY")),OR(EXACT(K89,"HIGH"),EXACT(K89,"MEDIUM"),EXACT(K89,"LOW"),EXACT(K89,"UNKNOWN / VERIFY"))),"VALID","INVALID - CONTROLLED TOKEN"))</x:f>
      </x:c>
      <x:c r="Y89" s="26" t="str">
        <x:f>IF(A89="","",IF(COUNTIF($A$4:$A$100,A89)&lt;&gt;1,"INVALID - DUPLICATE ID",IF(NOT(EXACT(B89,DECISION_CONTRACT!$B$4)),"INVALID - DECISION ID",IF(OR(C89="",D89="",L89="",M89="",V89=""),"INVALID - REQUIRED","VALID"))))</x:f>
      </x:c>
      <x:c r="Z89" s="26" t="str">
        <x:f>IF(A89="","",IF(DECISION_CONTRACT!$B$13="REOPEN REQUIRED - DOWNSTREAM BLOCKED","BLOCKED - DECISION REOPEN REQUIRED",IF(DECISION_CONTRACT!$B$13&lt;&gt;"READY FOR DOWNSTREAM","BLOCKED - DECISION CONTRACT REPAIR REQUIRED",IF(O89&lt;&gt;"VALID",O89,"VALID"))))</x:f>
      </x:c>
      <x:c r="AA89" s="26" t="str">
        <x:f>IF(A89="","",IF(EXACT(E89,"OUTSIDE DECISION"),"REFUSE - OUTSIDE DECISION",IF(OR(EXACT(E89,"UNKNOWN / VERIFY"),EXACT(F89,"UNKNOWN / VERIFY"),EXACT(G89,"UNKNOWN / VERIFY"),EXACT(H89,"UNKNOWN / VERIFY"),EXACT(I89,"UNKNOWN / VERIFY"),EXACT(J89,"UNKNOWN / VERIFY"),EXACT(K89,"UNKNOWN / VERIFY"),EXACT(H89,"CONTRADICTORY"),EXACT(J89,"UNMEASURABLE")),"VERIFY BEFORE CLASSIFYING","VALID")))</x:f>
      </x:c>
      <x:c r="AB89" s="26" t="str">
        <x:f>IF(A89="","",IF(AND(EXACT(J89,"SLOW"),EXACT(K89,"LOW")),"DEFER",IF(OR(EXACT(H89,"LIMITED"),EXACT(I89,"WEAK")),IF(EXACT(F89,"HIGH"),"PREPARE",IF(EXACT(G89,"HIGH"),"DEFER","IGNORE")),"VALID")))</x:f>
      </x:c>
      <x:c r="AC89" s="26" t="str">
        <x:f>IF(A89="","",IF(AND(EXACT(F89,"HIGH"),EXACT(G89,"HIGH")),"FUND",IF(EXACT(F89,"HIGH"),"PREPARE",IF(EXACT(G89,"HIGH"),"DEFER","IGNORE"))))</x:f>
      </x:c>
    </x:row>
    <x:row r="90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18"/>
      <x:c r="O90" s="18" t="str">
        <x:f>IF(A90="","",IF(N90="","INVALID - SNAPSHOT",IF(N90=A90&amp;"|"&amp;B90&amp;"|"&amp;C90&amp;"|"&amp;D90&amp;"|"&amp;E90&amp;"|"&amp;F90&amp;"|"&amp;G90&amp;"|"&amp;H90&amp;"|"&amp;I90&amp;"|"&amp;J90&amp;"|"&amp;K90&amp;"|"&amp;L90&amp;"|"&amp;M90&amp;"|"&amp;V90,"VALID","VERSION UPDATE REQUIRED")))</x:f>
      </x:c>
      <x:c r="P90" s="18" t="str">
        <x:f>IF(A90="","",IF(Z90&lt;&gt;"VALID",Z90,IF(X90&lt;&gt;"VALID",X90,IF(Y90&lt;&gt;"VALID",Y90,"VALID"))))</x:f>
      </x:c>
      <x:c r="Q90" s="18" t="str">
        <x:f>IF(A90="","",IF(OR(EXACT(F90,"UNKNOWN / VERIFY"),EXACT(G90,"UNKNOWN / VERIFY")),"UNCLASSIFIED",IF(AND(EXACT(F90,"HIGH"),EXACT(G90,"HIGH")),"HIGH OPPORTUNITY / HIGH READINESS",IF(AND(EXACT(F90,"HIGH"),EXACT(G90,"LOW")),"HIGH OPPORTUNITY / LOW READINESS",IF(AND(EXACT(F90,"LOW"),EXACT(G90,"HIGH")),"LOW OPPORTUNITY / HIGH READINESS","LOW OPPORTUNITY / LOW READINESS")))))</x:f>
      </x:c>
      <x:c r="R90" s="18" t="str">
        <x:f>IF(A90="","",IF(P90&lt;&gt;"VALID","REPAIR RECORD",IF(AA90="REFUSE - OUTSIDE DECISION","SCOPE OVERRIDE",IF(AA90="VERIFY BEFORE CLASSIFYING","EVIDENCE / UNCERTAINTY OVERRIDE",IF(AB90="DEFER","LEARNING-RISK OVERRIDE",IF(AB90&lt;&gt;"VALID","PREPARATION OVERRIDE","NONE"))))))</x:f>
      </x:c>
      <x:c r="S90" s="18" t="str">
        <x:f>IF(A90="","",IF(P90&lt;&gt;"VALID",IF(OR(P90="BLOCKED - DECISION REOPEN REQUIRED",P90="BLOCKED - DECISION CONTRACT REPAIR REQUIRED",P90="VERSION UPDATE REQUIRED"),P90,"REPAIR OPPORTUNITY RECORD"),IF(AA90&lt;&gt;"VALID",AA90,IF(AB90&lt;&gt;"VALID",AB90,AC90))))</x:f>
      </x:c>
      <x:c r="T90" s="18" t="str">
        <x:f>IF(A90="","",R90&amp;" | "&amp;Q90)</x:f>
      </x:c>
      <x:c r="U90" s="18"/>
      <x:c r="V90" s="19"/>
      <x:c r="W90" s="18" t="str">
        <x:f>IF(A90="","",C90&amp;"|"&amp;V90&amp;"|"&amp;S90&amp;"|"&amp;O90&amp;"|"&amp;P90)</x:f>
      </x:c>
      <x:c r="X90" s="26" t="str">
        <x:f>IF(A90="","",IF(AND(OR(EXACT(E90,"IN SCOPE"),EXACT(E90,"OUTSIDE DECISION"),EXACT(E90,"UNKNOWN / VERIFY")),OR(EXACT(F90,"HIGH"),EXACT(F90,"LOW"),EXACT(F90,"UNKNOWN / VERIFY")),OR(EXACT(G90,"HIGH"),EXACT(G90,"LOW"),EXACT(G90,"UNKNOWN / VERIFY")),OR(EXACT(H90,"SUFFICIENT"),EXACT(H90,"LIMITED"),EXACT(H90,"CONTRADICTORY"),EXACT(H90,"UNKNOWN / VERIFY")),OR(EXACT(I90,"STRONG"),EXACT(I90,"MODERATE"),EXACT(I90,"WEAK"),EXACT(I90,"UNKNOWN / VERIFY")),OR(EXACT(J90,"FAST"),EXACT(J90,"SLOW"),EXACT(J90,"UNMEASURABLE"),EXACT(J90,"UNKNOWN / VERIFY")),OR(EXACT(K90,"HIGH"),EXACT(K90,"MEDIUM"),EXACT(K90,"LOW"),EXACT(K90,"UNKNOWN / VERIFY"))),"VALID","INVALID - CONTROLLED TOKEN"))</x:f>
      </x:c>
      <x:c r="Y90" s="26" t="str">
        <x:f>IF(A90="","",IF(COUNTIF($A$4:$A$100,A90)&lt;&gt;1,"INVALID - DUPLICATE ID",IF(NOT(EXACT(B90,DECISION_CONTRACT!$B$4)),"INVALID - DECISION ID",IF(OR(C90="",D90="",L90="",M90="",V90=""),"INVALID - REQUIRED","VALID"))))</x:f>
      </x:c>
      <x:c r="Z90" s="26" t="str">
        <x:f>IF(A90="","",IF(DECISION_CONTRACT!$B$13="REOPEN REQUIRED - DOWNSTREAM BLOCKED","BLOCKED - DECISION REOPEN REQUIRED",IF(DECISION_CONTRACT!$B$13&lt;&gt;"READY FOR DOWNSTREAM","BLOCKED - DECISION CONTRACT REPAIR REQUIRED",IF(O90&lt;&gt;"VALID",O90,"VALID"))))</x:f>
      </x:c>
      <x:c r="AA90" s="26" t="str">
        <x:f>IF(A90="","",IF(EXACT(E90,"OUTSIDE DECISION"),"REFUSE - OUTSIDE DECISION",IF(OR(EXACT(E90,"UNKNOWN / VERIFY"),EXACT(F90,"UNKNOWN / VERIFY"),EXACT(G90,"UNKNOWN / VERIFY"),EXACT(H90,"UNKNOWN / VERIFY"),EXACT(I90,"UNKNOWN / VERIFY"),EXACT(J90,"UNKNOWN / VERIFY"),EXACT(K90,"UNKNOWN / VERIFY"),EXACT(H90,"CONTRADICTORY"),EXACT(J90,"UNMEASURABLE")),"VERIFY BEFORE CLASSIFYING","VALID")))</x:f>
      </x:c>
      <x:c r="AB90" s="26" t="str">
        <x:f>IF(A90="","",IF(AND(EXACT(J90,"SLOW"),EXACT(K90,"LOW")),"DEFER",IF(OR(EXACT(H90,"LIMITED"),EXACT(I90,"WEAK")),IF(EXACT(F90,"HIGH"),"PREPARE",IF(EXACT(G90,"HIGH"),"DEFER","IGNORE")),"VALID")))</x:f>
      </x:c>
      <x:c r="AC90" s="26" t="str">
        <x:f>IF(A90="","",IF(AND(EXACT(F90,"HIGH"),EXACT(G90,"HIGH")),"FUND",IF(EXACT(F90,"HIGH"),"PREPARE",IF(EXACT(G90,"HIGH"),"DEFER","IGNORE"))))</x:f>
      </x:c>
    </x:row>
    <x:row r="91">
      <x:c r="A91" s="6"/>
      <x:c r="B91" s="6"/>
      <x:c r="C91" s="6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18"/>
      <x:c r="O91" s="18" t="str">
        <x:f>IF(A91="","",IF(N91="","INVALID - SNAPSHOT",IF(N91=A91&amp;"|"&amp;B91&amp;"|"&amp;C91&amp;"|"&amp;D91&amp;"|"&amp;E91&amp;"|"&amp;F91&amp;"|"&amp;G91&amp;"|"&amp;H91&amp;"|"&amp;I91&amp;"|"&amp;J91&amp;"|"&amp;K91&amp;"|"&amp;L91&amp;"|"&amp;M91&amp;"|"&amp;V91,"VALID","VERSION UPDATE REQUIRED")))</x:f>
      </x:c>
      <x:c r="P91" s="18" t="str">
        <x:f>IF(A91="","",IF(Z91&lt;&gt;"VALID",Z91,IF(X91&lt;&gt;"VALID",X91,IF(Y91&lt;&gt;"VALID",Y91,"VALID"))))</x:f>
      </x:c>
      <x:c r="Q91" s="18" t="str">
        <x:f>IF(A91="","",IF(OR(EXACT(F91,"UNKNOWN / VERIFY"),EXACT(G91,"UNKNOWN / VERIFY")),"UNCLASSIFIED",IF(AND(EXACT(F91,"HIGH"),EXACT(G91,"HIGH")),"HIGH OPPORTUNITY / HIGH READINESS",IF(AND(EXACT(F91,"HIGH"),EXACT(G91,"LOW")),"HIGH OPPORTUNITY / LOW READINESS",IF(AND(EXACT(F91,"LOW"),EXACT(G91,"HIGH")),"LOW OPPORTUNITY / HIGH READINESS","LOW OPPORTUNITY / LOW READINESS")))))</x:f>
      </x:c>
      <x:c r="R91" s="18" t="str">
        <x:f>IF(A91="","",IF(P91&lt;&gt;"VALID","REPAIR RECORD",IF(AA91="REFUSE - OUTSIDE DECISION","SCOPE OVERRIDE",IF(AA91="VERIFY BEFORE CLASSIFYING","EVIDENCE / UNCERTAINTY OVERRIDE",IF(AB91="DEFER","LEARNING-RISK OVERRIDE",IF(AB91&lt;&gt;"VALID","PREPARATION OVERRIDE","NONE"))))))</x:f>
      </x:c>
      <x:c r="S91" s="18" t="str">
        <x:f>IF(A91="","",IF(P91&lt;&gt;"VALID",IF(OR(P91="BLOCKED - DECISION REOPEN REQUIRED",P91="BLOCKED - DECISION CONTRACT REPAIR REQUIRED",P91="VERSION UPDATE REQUIRED"),P91,"REPAIR OPPORTUNITY RECORD"),IF(AA91&lt;&gt;"VALID",AA91,IF(AB91&lt;&gt;"VALID",AB91,AC91))))</x:f>
      </x:c>
      <x:c r="T91" s="18" t="str">
        <x:f>IF(A91="","",R91&amp;" | "&amp;Q91)</x:f>
      </x:c>
      <x:c r="U91" s="18"/>
      <x:c r="V91" s="19"/>
      <x:c r="W91" s="18" t="str">
        <x:f>IF(A91="","",C91&amp;"|"&amp;V91&amp;"|"&amp;S91&amp;"|"&amp;O91&amp;"|"&amp;P91)</x:f>
      </x:c>
      <x:c r="X91" s="26" t="str">
        <x:f>IF(A91="","",IF(AND(OR(EXACT(E91,"IN SCOPE"),EXACT(E91,"OUTSIDE DECISION"),EXACT(E91,"UNKNOWN / VERIFY")),OR(EXACT(F91,"HIGH"),EXACT(F91,"LOW"),EXACT(F91,"UNKNOWN / VERIFY")),OR(EXACT(G91,"HIGH"),EXACT(G91,"LOW"),EXACT(G91,"UNKNOWN / VERIFY")),OR(EXACT(H91,"SUFFICIENT"),EXACT(H91,"LIMITED"),EXACT(H91,"CONTRADICTORY"),EXACT(H91,"UNKNOWN / VERIFY")),OR(EXACT(I91,"STRONG"),EXACT(I91,"MODERATE"),EXACT(I91,"WEAK"),EXACT(I91,"UNKNOWN / VERIFY")),OR(EXACT(J91,"FAST"),EXACT(J91,"SLOW"),EXACT(J91,"UNMEASURABLE"),EXACT(J91,"UNKNOWN / VERIFY")),OR(EXACT(K91,"HIGH"),EXACT(K91,"MEDIUM"),EXACT(K91,"LOW"),EXACT(K91,"UNKNOWN / VERIFY"))),"VALID","INVALID - CONTROLLED TOKEN"))</x:f>
      </x:c>
      <x:c r="Y91" s="26" t="str">
        <x:f>IF(A91="","",IF(COUNTIF($A$4:$A$100,A91)&lt;&gt;1,"INVALID - DUPLICATE ID",IF(NOT(EXACT(B91,DECISION_CONTRACT!$B$4)),"INVALID - DECISION ID",IF(OR(C91="",D91="",L91="",M91="",V91=""),"INVALID - REQUIRED","VALID"))))</x:f>
      </x:c>
      <x:c r="Z91" s="26" t="str">
        <x:f>IF(A91="","",IF(DECISION_CONTRACT!$B$13="REOPEN REQUIRED - DOWNSTREAM BLOCKED","BLOCKED - DECISION REOPEN REQUIRED",IF(DECISION_CONTRACT!$B$13&lt;&gt;"READY FOR DOWNSTREAM","BLOCKED - DECISION CONTRACT REPAIR REQUIRED",IF(O91&lt;&gt;"VALID",O91,"VALID"))))</x:f>
      </x:c>
      <x:c r="AA91" s="26" t="str">
        <x:f>IF(A91="","",IF(EXACT(E91,"OUTSIDE DECISION"),"REFUSE - OUTSIDE DECISION",IF(OR(EXACT(E91,"UNKNOWN / VERIFY"),EXACT(F91,"UNKNOWN / VERIFY"),EXACT(G91,"UNKNOWN / VERIFY"),EXACT(H91,"UNKNOWN / VERIFY"),EXACT(I91,"UNKNOWN / VERIFY"),EXACT(J91,"UNKNOWN / VERIFY"),EXACT(K91,"UNKNOWN / VERIFY"),EXACT(H91,"CONTRADICTORY"),EXACT(J91,"UNMEASURABLE")),"VERIFY BEFORE CLASSIFYING","VALID")))</x:f>
      </x:c>
      <x:c r="AB91" s="26" t="str">
        <x:f>IF(A91="","",IF(AND(EXACT(J91,"SLOW"),EXACT(K91,"LOW")),"DEFER",IF(OR(EXACT(H91,"LIMITED"),EXACT(I91,"WEAK")),IF(EXACT(F91,"HIGH"),"PREPARE",IF(EXACT(G91,"HIGH"),"DEFER","IGNORE")),"VALID")))</x:f>
      </x:c>
      <x:c r="AC91" s="26" t="str">
        <x:f>IF(A91="","",IF(AND(EXACT(F91,"HIGH"),EXACT(G91,"HIGH")),"FUND",IF(EXACT(F91,"HIGH"),"PREPARE",IF(EXACT(G91,"HIGH"),"DEFER","IGNORE"))))</x:f>
      </x:c>
    </x:row>
    <x:row r="92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18"/>
      <x:c r="O92" s="18" t="str">
        <x:f>IF(A92="","",IF(N92="","INVALID - SNAPSHOT",IF(N92=A92&amp;"|"&amp;B92&amp;"|"&amp;C92&amp;"|"&amp;D92&amp;"|"&amp;E92&amp;"|"&amp;F92&amp;"|"&amp;G92&amp;"|"&amp;H92&amp;"|"&amp;I92&amp;"|"&amp;J92&amp;"|"&amp;K92&amp;"|"&amp;L92&amp;"|"&amp;M92&amp;"|"&amp;V92,"VALID","VERSION UPDATE REQUIRED")))</x:f>
      </x:c>
      <x:c r="P92" s="18" t="str">
        <x:f>IF(A92="","",IF(Z92&lt;&gt;"VALID",Z92,IF(X92&lt;&gt;"VALID",X92,IF(Y92&lt;&gt;"VALID",Y92,"VALID"))))</x:f>
      </x:c>
      <x:c r="Q92" s="18" t="str">
        <x:f>IF(A92="","",IF(OR(EXACT(F92,"UNKNOWN / VERIFY"),EXACT(G92,"UNKNOWN / VERIFY")),"UNCLASSIFIED",IF(AND(EXACT(F92,"HIGH"),EXACT(G92,"HIGH")),"HIGH OPPORTUNITY / HIGH READINESS",IF(AND(EXACT(F92,"HIGH"),EXACT(G92,"LOW")),"HIGH OPPORTUNITY / LOW READINESS",IF(AND(EXACT(F92,"LOW"),EXACT(G92,"HIGH")),"LOW OPPORTUNITY / HIGH READINESS","LOW OPPORTUNITY / LOW READINESS")))))</x:f>
      </x:c>
      <x:c r="R92" s="18" t="str">
        <x:f>IF(A92="","",IF(P92&lt;&gt;"VALID","REPAIR RECORD",IF(AA92="REFUSE - OUTSIDE DECISION","SCOPE OVERRIDE",IF(AA92="VERIFY BEFORE CLASSIFYING","EVIDENCE / UNCERTAINTY OVERRIDE",IF(AB92="DEFER","LEARNING-RISK OVERRIDE",IF(AB92&lt;&gt;"VALID","PREPARATION OVERRIDE","NONE"))))))</x:f>
      </x:c>
      <x:c r="S92" s="18" t="str">
        <x:f>IF(A92="","",IF(P92&lt;&gt;"VALID",IF(OR(P92="BLOCKED - DECISION REOPEN REQUIRED",P92="BLOCKED - DECISION CONTRACT REPAIR REQUIRED",P92="VERSION UPDATE REQUIRED"),P92,"REPAIR OPPORTUNITY RECORD"),IF(AA92&lt;&gt;"VALID",AA92,IF(AB92&lt;&gt;"VALID",AB92,AC92))))</x:f>
      </x:c>
      <x:c r="T92" s="18" t="str">
        <x:f>IF(A92="","",R92&amp;" | "&amp;Q92)</x:f>
      </x:c>
      <x:c r="U92" s="18"/>
      <x:c r="V92" s="19"/>
      <x:c r="W92" s="18" t="str">
        <x:f>IF(A92="","",C92&amp;"|"&amp;V92&amp;"|"&amp;S92&amp;"|"&amp;O92&amp;"|"&amp;P92)</x:f>
      </x:c>
      <x:c r="X92" s="26" t="str">
        <x:f>IF(A92="","",IF(AND(OR(EXACT(E92,"IN SCOPE"),EXACT(E92,"OUTSIDE DECISION"),EXACT(E92,"UNKNOWN / VERIFY")),OR(EXACT(F92,"HIGH"),EXACT(F92,"LOW"),EXACT(F92,"UNKNOWN / VERIFY")),OR(EXACT(G92,"HIGH"),EXACT(G92,"LOW"),EXACT(G92,"UNKNOWN / VERIFY")),OR(EXACT(H92,"SUFFICIENT"),EXACT(H92,"LIMITED"),EXACT(H92,"CONTRADICTORY"),EXACT(H92,"UNKNOWN / VERIFY")),OR(EXACT(I92,"STRONG"),EXACT(I92,"MODERATE"),EXACT(I92,"WEAK"),EXACT(I92,"UNKNOWN / VERIFY")),OR(EXACT(J92,"FAST"),EXACT(J92,"SLOW"),EXACT(J92,"UNMEASURABLE"),EXACT(J92,"UNKNOWN / VERIFY")),OR(EXACT(K92,"HIGH"),EXACT(K92,"MEDIUM"),EXACT(K92,"LOW"),EXACT(K92,"UNKNOWN / VERIFY"))),"VALID","INVALID - CONTROLLED TOKEN"))</x:f>
      </x:c>
      <x:c r="Y92" s="26" t="str">
        <x:f>IF(A92="","",IF(COUNTIF($A$4:$A$100,A92)&lt;&gt;1,"INVALID - DUPLICATE ID",IF(NOT(EXACT(B92,DECISION_CONTRACT!$B$4)),"INVALID - DECISION ID",IF(OR(C92="",D92="",L92="",M92="",V92=""),"INVALID - REQUIRED","VALID"))))</x:f>
      </x:c>
      <x:c r="Z92" s="26" t="str">
        <x:f>IF(A92="","",IF(DECISION_CONTRACT!$B$13="REOPEN REQUIRED - DOWNSTREAM BLOCKED","BLOCKED - DECISION REOPEN REQUIRED",IF(DECISION_CONTRACT!$B$13&lt;&gt;"READY FOR DOWNSTREAM","BLOCKED - DECISION CONTRACT REPAIR REQUIRED",IF(O92&lt;&gt;"VALID",O92,"VALID"))))</x:f>
      </x:c>
      <x:c r="AA92" s="26" t="str">
        <x:f>IF(A92="","",IF(EXACT(E92,"OUTSIDE DECISION"),"REFUSE - OUTSIDE DECISION",IF(OR(EXACT(E92,"UNKNOWN / VERIFY"),EXACT(F92,"UNKNOWN / VERIFY"),EXACT(G92,"UNKNOWN / VERIFY"),EXACT(H92,"UNKNOWN / VERIFY"),EXACT(I92,"UNKNOWN / VERIFY"),EXACT(J92,"UNKNOWN / VERIFY"),EXACT(K92,"UNKNOWN / VERIFY"),EXACT(H92,"CONTRADICTORY"),EXACT(J92,"UNMEASURABLE")),"VERIFY BEFORE CLASSIFYING","VALID")))</x:f>
      </x:c>
      <x:c r="AB92" s="26" t="str">
        <x:f>IF(A92="","",IF(AND(EXACT(J92,"SLOW"),EXACT(K92,"LOW")),"DEFER",IF(OR(EXACT(H92,"LIMITED"),EXACT(I92,"WEAK")),IF(EXACT(F92,"HIGH"),"PREPARE",IF(EXACT(G92,"HIGH"),"DEFER","IGNORE")),"VALID")))</x:f>
      </x:c>
      <x:c r="AC92" s="26" t="str">
        <x:f>IF(A92="","",IF(AND(EXACT(F92,"HIGH"),EXACT(G92,"HIGH")),"FUND",IF(EXACT(F92,"HIGH"),"PREPARE",IF(EXACT(G92,"HIGH"),"DEFER","IGNORE"))))</x:f>
      </x:c>
    </x:row>
    <x:row r="93">
      <x:c r="A93" s="6"/>
      <x:c r="B93" s="6"/>
      <x:c r="C93" s="6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18"/>
      <x:c r="O93" s="18" t="str">
        <x:f>IF(A93="","",IF(N93="","INVALID - SNAPSHOT",IF(N93=A93&amp;"|"&amp;B93&amp;"|"&amp;C93&amp;"|"&amp;D93&amp;"|"&amp;E93&amp;"|"&amp;F93&amp;"|"&amp;G93&amp;"|"&amp;H93&amp;"|"&amp;I93&amp;"|"&amp;J93&amp;"|"&amp;K93&amp;"|"&amp;L93&amp;"|"&amp;M93&amp;"|"&amp;V93,"VALID","VERSION UPDATE REQUIRED")))</x:f>
      </x:c>
      <x:c r="P93" s="18" t="str">
        <x:f>IF(A93="","",IF(Z93&lt;&gt;"VALID",Z93,IF(X93&lt;&gt;"VALID",X93,IF(Y93&lt;&gt;"VALID",Y93,"VALID"))))</x:f>
      </x:c>
      <x:c r="Q93" s="18" t="str">
        <x:f>IF(A93="","",IF(OR(EXACT(F93,"UNKNOWN / VERIFY"),EXACT(G93,"UNKNOWN / VERIFY")),"UNCLASSIFIED",IF(AND(EXACT(F93,"HIGH"),EXACT(G93,"HIGH")),"HIGH OPPORTUNITY / HIGH READINESS",IF(AND(EXACT(F93,"HIGH"),EXACT(G93,"LOW")),"HIGH OPPORTUNITY / LOW READINESS",IF(AND(EXACT(F93,"LOW"),EXACT(G93,"HIGH")),"LOW OPPORTUNITY / HIGH READINESS","LOW OPPORTUNITY / LOW READINESS")))))</x:f>
      </x:c>
      <x:c r="R93" s="18" t="str">
        <x:f>IF(A93="","",IF(P93&lt;&gt;"VALID","REPAIR RECORD",IF(AA93="REFUSE - OUTSIDE DECISION","SCOPE OVERRIDE",IF(AA93="VERIFY BEFORE CLASSIFYING","EVIDENCE / UNCERTAINTY OVERRIDE",IF(AB93="DEFER","LEARNING-RISK OVERRIDE",IF(AB93&lt;&gt;"VALID","PREPARATION OVERRIDE","NONE"))))))</x:f>
      </x:c>
      <x:c r="S93" s="18" t="str">
        <x:f>IF(A93="","",IF(P93&lt;&gt;"VALID",IF(OR(P93="BLOCKED - DECISION REOPEN REQUIRED",P93="BLOCKED - DECISION CONTRACT REPAIR REQUIRED",P93="VERSION UPDATE REQUIRED"),P93,"REPAIR OPPORTUNITY RECORD"),IF(AA93&lt;&gt;"VALID",AA93,IF(AB93&lt;&gt;"VALID",AB93,AC93))))</x:f>
      </x:c>
      <x:c r="T93" s="18" t="str">
        <x:f>IF(A93="","",R93&amp;" | "&amp;Q93)</x:f>
      </x:c>
      <x:c r="U93" s="18"/>
      <x:c r="V93" s="19"/>
      <x:c r="W93" s="18" t="str">
        <x:f>IF(A93="","",C93&amp;"|"&amp;V93&amp;"|"&amp;S93&amp;"|"&amp;O93&amp;"|"&amp;P93)</x:f>
      </x:c>
      <x:c r="X93" s="26" t="str">
        <x:f>IF(A93="","",IF(AND(OR(EXACT(E93,"IN SCOPE"),EXACT(E93,"OUTSIDE DECISION"),EXACT(E93,"UNKNOWN / VERIFY")),OR(EXACT(F93,"HIGH"),EXACT(F93,"LOW"),EXACT(F93,"UNKNOWN / VERIFY")),OR(EXACT(G93,"HIGH"),EXACT(G93,"LOW"),EXACT(G93,"UNKNOWN / VERIFY")),OR(EXACT(H93,"SUFFICIENT"),EXACT(H93,"LIMITED"),EXACT(H93,"CONTRADICTORY"),EXACT(H93,"UNKNOWN / VERIFY")),OR(EXACT(I93,"STRONG"),EXACT(I93,"MODERATE"),EXACT(I93,"WEAK"),EXACT(I93,"UNKNOWN / VERIFY")),OR(EXACT(J93,"FAST"),EXACT(J93,"SLOW"),EXACT(J93,"UNMEASURABLE"),EXACT(J93,"UNKNOWN / VERIFY")),OR(EXACT(K93,"HIGH"),EXACT(K93,"MEDIUM"),EXACT(K93,"LOW"),EXACT(K93,"UNKNOWN / VERIFY"))),"VALID","INVALID - CONTROLLED TOKEN"))</x:f>
      </x:c>
      <x:c r="Y93" s="26" t="str">
        <x:f>IF(A93="","",IF(COUNTIF($A$4:$A$100,A93)&lt;&gt;1,"INVALID - DUPLICATE ID",IF(NOT(EXACT(B93,DECISION_CONTRACT!$B$4)),"INVALID - DECISION ID",IF(OR(C93="",D93="",L93="",M93="",V93=""),"INVALID - REQUIRED","VALID"))))</x:f>
      </x:c>
      <x:c r="Z93" s="26" t="str">
        <x:f>IF(A93="","",IF(DECISION_CONTRACT!$B$13="REOPEN REQUIRED - DOWNSTREAM BLOCKED","BLOCKED - DECISION REOPEN REQUIRED",IF(DECISION_CONTRACT!$B$13&lt;&gt;"READY FOR DOWNSTREAM","BLOCKED - DECISION CONTRACT REPAIR REQUIRED",IF(O93&lt;&gt;"VALID",O93,"VALID"))))</x:f>
      </x:c>
      <x:c r="AA93" s="26" t="str">
        <x:f>IF(A93="","",IF(EXACT(E93,"OUTSIDE DECISION"),"REFUSE - OUTSIDE DECISION",IF(OR(EXACT(E93,"UNKNOWN / VERIFY"),EXACT(F93,"UNKNOWN / VERIFY"),EXACT(G93,"UNKNOWN / VERIFY"),EXACT(H93,"UNKNOWN / VERIFY"),EXACT(I93,"UNKNOWN / VERIFY"),EXACT(J93,"UNKNOWN / VERIFY"),EXACT(K93,"UNKNOWN / VERIFY"),EXACT(H93,"CONTRADICTORY"),EXACT(J93,"UNMEASURABLE")),"VERIFY BEFORE CLASSIFYING","VALID")))</x:f>
      </x:c>
      <x:c r="AB93" s="26" t="str">
        <x:f>IF(A93="","",IF(AND(EXACT(J93,"SLOW"),EXACT(K93,"LOW")),"DEFER",IF(OR(EXACT(H93,"LIMITED"),EXACT(I93,"WEAK")),IF(EXACT(F93,"HIGH"),"PREPARE",IF(EXACT(G93,"HIGH"),"DEFER","IGNORE")),"VALID")))</x:f>
      </x:c>
      <x:c r="AC93" s="26" t="str">
        <x:f>IF(A93="","",IF(AND(EXACT(F93,"HIGH"),EXACT(G93,"HIGH")),"FUND",IF(EXACT(F93,"HIGH"),"PREPARE",IF(EXACT(G93,"HIGH"),"DEFER","IGNORE"))))</x:f>
      </x:c>
    </x:row>
    <x:row r="94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18"/>
      <x:c r="O94" s="18" t="str">
        <x:f>IF(A94="","",IF(N94="","INVALID - SNAPSHOT",IF(N94=A94&amp;"|"&amp;B94&amp;"|"&amp;C94&amp;"|"&amp;D94&amp;"|"&amp;E94&amp;"|"&amp;F94&amp;"|"&amp;G94&amp;"|"&amp;H94&amp;"|"&amp;I94&amp;"|"&amp;J94&amp;"|"&amp;K94&amp;"|"&amp;L94&amp;"|"&amp;M94&amp;"|"&amp;V94,"VALID","VERSION UPDATE REQUIRED")))</x:f>
      </x:c>
      <x:c r="P94" s="18" t="str">
        <x:f>IF(A94="","",IF(Z94&lt;&gt;"VALID",Z94,IF(X94&lt;&gt;"VALID",X94,IF(Y94&lt;&gt;"VALID",Y94,"VALID"))))</x:f>
      </x:c>
      <x:c r="Q94" s="18" t="str">
        <x:f>IF(A94="","",IF(OR(EXACT(F94,"UNKNOWN / VERIFY"),EXACT(G94,"UNKNOWN / VERIFY")),"UNCLASSIFIED",IF(AND(EXACT(F94,"HIGH"),EXACT(G94,"HIGH")),"HIGH OPPORTUNITY / HIGH READINESS",IF(AND(EXACT(F94,"HIGH"),EXACT(G94,"LOW")),"HIGH OPPORTUNITY / LOW READINESS",IF(AND(EXACT(F94,"LOW"),EXACT(G94,"HIGH")),"LOW OPPORTUNITY / HIGH READINESS","LOW OPPORTUNITY / LOW READINESS")))))</x:f>
      </x:c>
      <x:c r="R94" s="18" t="str">
        <x:f>IF(A94="","",IF(P94&lt;&gt;"VALID","REPAIR RECORD",IF(AA94="REFUSE - OUTSIDE DECISION","SCOPE OVERRIDE",IF(AA94="VERIFY BEFORE CLASSIFYING","EVIDENCE / UNCERTAINTY OVERRIDE",IF(AB94="DEFER","LEARNING-RISK OVERRIDE",IF(AB94&lt;&gt;"VALID","PREPARATION OVERRIDE","NONE"))))))</x:f>
      </x:c>
      <x:c r="S94" s="18" t="str">
        <x:f>IF(A94="","",IF(P94&lt;&gt;"VALID",IF(OR(P94="BLOCKED - DECISION REOPEN REQUIRED",P94="BLOCKED - DECISION CONTRACT REPAIR REQUIRED",P94="VERSION UPDATE REQUIRED"),P94,"REPAIR OPPORTUNITY RECORD"),IF(AA94&lt;&gt;"VALID",AA94,IF(AB94&lt;&gt;"VALID",AB94,AC94))))</x:f>
      </x:c>
      <x:c r="T94" s="18" t="str">
        <x:f>IF(A94="","",R94&amp;" | "&amp;Q94)</x:f>
      </x:c>
      <x:c r="U94" s="18"/>
      <x:c r="V94" s="19"/>
      <x:c r="W94" s="18" t="str">
        <x:f>IF(A94="","",C94&amp;"|"&amp;V94&amp;"|"&amp;S94&amp;"|"&amp;O94&amp;"|"&amp;P94)</x:f>
      </x:c>
      <x:c r="X94" s="26" t="str">
        <x:f>IF(A94="","",IF(AND(OR(EXACT(E94,"IN SCOPE"),EXACT(E94,"OUTSIDE DECISION"),EXACT(E94,"UNKNOWN / VERIFY")),OR(EXACT(F94,"HIGH"),EXACT(F94,"LOW"),EXACT(F94,"UNKNOWN / VERIFY")),OR(EXACT(G94,"HIGH"),EXACT(G94,"LOW"),EXACT(G94,"UNKNOWN / VERIFY")),OR(EXACT(H94,"SUFFICIENT"),EXACT(H94,"LIMITED"),EXACT(H94,"CONTRADICTORY"),EXACT(H94,"UNKNOWN / VERIFY")),OR(EXACT(I94,"STRONG"),EXACT(I94,"MODERATE"),EXACT(I94,"WEAK"),EXACT(I94,"UNKNOWN / VERIFY")),OR(EXACT(J94,"FAST"),EXACT(J94,"SLOW"),EXACT(J94,"UNMEASURABLE"),EXACT(J94,"UNKNOWN / VERIFY")),OR(EXACT(K94,"HIGH"),EXACT(K94,"MEDIUM"),EXACT(K94,"LOW"),EXACT(K94,"UNKNOWN / VERIFY"))),"VALID","INVALID - CONTROLLED TOKEN"))</x:f>
      </x:c>
      <x:c r="Y94" s="26" t="str">
        <x:f>IF(A94="","",IF(COUNTIF($A$4:$A$100,A94)&lt;&gt;1,"INVALID - DUPLICATE ID",IF(NOT(EXACT(B94,DECISION_CONTRACT!$B$4)),"INVALID - DECISION ID",IF(OR(C94="",D94="",L94="",M94="",V94=""),"INVALID - REQUIRED","VALID"))))</x:f>
      </x:c>
      <x:c r="Z94" s="26" t="str">
        <x:f>IF(A94="","",IF(DECISION_CONTRACT!$B$13="REOPEN REQUIRED - DOWNSTREAM BLOCKED","BLOCKED - DECISION REOPEN REQUIRED",IF(DECISION_CONTRACT!$B$13&lt;&gt;"READY FOR DOWNSTREAM","BLOCKED - DECISION CONTRACT REPAIR REQUIRED",IF(O94&lt;&gt;"VALID",O94,"VALID"))))</x:f>
      </x:c>
      <x:c r="AA94" s="26" t="str">
        <x:f>IF(A94="","",IF(EXACT(E94,"OUTSIDE DECISION"),"REFUSE - OUTSIDE DECISION",IF(OR(EXACT(E94,"UNKNOWN / VERIFY"),EXACT(F94,"UNKNOWN / VERIFY"),EXACT(G94,"UNKNOWN / VERIFY"),EXACT(H94,"UNKNOWN / VERIFY"),EXACT(I94,"UNKNOWN / VERIFY"),EXACT(J94,"UNKNOWN / VERIFY"),EXACT(K94,"UNKNOWN / VERIFY"),EXACT(H94,"CONTRADICTORY"),EXACT(J94,"UNMEASURABLE")),"VERIFY BEFORE CLASSIFYING","VALID")))</x:f>
      </x:c>
      <x:c r="AB94" s="26" t="str">
        <x:f>IF(A94="","",IF(AND(EXACT(J94,"SLOW"),EXACT(K94,"LOW")),"DEFER",IF(OR(EXACT(H94,"LIMITED"),EXACT(I94,"WEAK")),IF(EXACT(F94,"HIGH"),"PREPARE",IF(EXACT(G94,"HIGH"),"DEFER","IGNORE")),"VALID")))</x:f>
      </x:c>
      <x:c r="AC94" s="26" t="str">
        <x:f>IF(A94="","",IF(AND(EXACT(F94,"HIGH"),EXACT(G94,"HIGH")),"FUND",IF(EXACT(F94,"HIGH"),"PREPARE",IF(EXACT(G94,"HIGH"),"DEFER","IGNORE"))))</x:f>
      </x:c>
    </x:row>
    <x:row r="95">
      <x:c r="A95" s="6"/>
      <x:c r="B95" s="6"/>
      <x:c r="C95" s="6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18"/>
      <x:c r="O95" s="18" t="str">
        <x:f>IF(A95="","",IF(N95="","INVALID - SNAPSHOT",IF(N95=A95&amp;"|"&amp;B95&amp;"|"&amp;C95&amp;"|"&amp;D95&amp;"|"&amp;E95&amp;"|"&amp;F95&amp;"|"&amp;G95&amp;"|"&amp;H95&amp;"|"&amp;I95&amp;"|"&amp;J95&amp;"|"&amp;K95&amp;"|"&amp;L95&amp;"|"&amp;M95&amp;"|"&amp;V95,"VALID","VERSION UPDATE REQUIRED")))</x:f>
      </x:c>
      <x:c r="P95" s="18" t="str">
        <x:f>IF(A95="","",IF(Z95&lt;&gt;"VALID",Z95,IF(X95&lt;&gt;"VALID",X95,IF(Y95&lt;&gt;"VALID",Y95,"VALID"))))</x:f>
      </x:c>
      <x:c r="Q95" s="18" t="str">
        <x:f>IF(A95="","",IF(OR(EXACT(F95,"UNKNOWN / VERIFY"),EXACT(G95,"UNKNOWN / VERIFY")),"UNCLASSIFIED",IF(AND(EXACT(F95,"HIGH"),EXACT(G95,"HIGH")),"HIGH OPPORTUNITY / HIGH READINESS",IF(AND(EXACT(F95,"HIGH"),EXACT(G95,"LOW")),"HIGH OPPORTUNITY / LOW READINESS",IF(AND(EXACT(F95,"LOW"),EXACT(G95,"HIGH")),"LOW OPPORTUNITY / HIGH READINESS","LOW OPPORTUNITY / LOW READINESS")))))</x:f>
      </x:c>
      <x:c r="R95" s="18" t="str">
        <x:f>IF(A95="","",IF(P95&lt;&gt;"VALID","REPAIR RECORD",IF(AA95="REFUSE - OUTSIDE DECISION","SCOPE OVERRIDE",IF(AA95="VERIFY BEFORE CLASSIFYING","EVIDENCE / UNCERTAINTY OVERRIDE",IF(AB95="DEFER","LEARNING-RISK OVERRIDE",IF(AB95&lt;&gt;"VALID","PREPARATION OVERRIDE","NONE"))))))</x:f>
      </x:c>
      <x:c r="S95" s="18" t="str">
        <x:f>IF(A95="","",IF(P95&lt;&gt;"VALID",IF(OR(P95="BLOCKED - DECISION REOPEN REQUIRED",P95="BLOCKED - DECISION CONTRACT REPAIR REQUIRED",P95="VERSION UPDATE REQUIRED"),P95,"REPAIR OPPORTUNITY RECORD"),IF(AA95&lt;&gt;"VALID",AA95,IF(AB95&lt;&gt;"VALID",AB95,AC95))))</x:f>
      </x:c>
      <x:c r="T95" s="18" t="str">
        <x:f>IF(A95="","",R95&amp;" | "&amp;Q95)</x:f>
      </x:c>
      <x:c r="U95" s="18"/>
      <x:c r="V95" s="19"/>
      <x:c r="W95" s="18" t="str">
        <x:f>IF(A95="","",C95&amp;"|"&amp;V95&amp;"|"&amp;S95&amp;"|"&amp;O95&amp;"|"&amp;P95)</x:f>
      </x:c>
      <x:c r="X95" s="26" t="str">
        <x:f>IF(A95="","",IF(AND(OR(EXACT(E95,"IN SCOPE"),EXACT(E95,"OUTSIDE DECISION"),EXACT(E95,"UNKNOWN / VERIFY")),OR(EXACT(F95,"HIGH"),EXACT(F95,"LOW"),EXACT(F95,"UNKNOWN / VERIFY")),OR(EXACT(G95,"HIGH"),EXACT(G95,"LOW"),EXACT(G95,"UNKNOWN / VERIFY")),OR(EXACT(H95,"SUFFICIENT"),EXACT(H95,"LIMITED"),EXACT(H95,"CONTRADICTORY"),EXACT(H95,"UNKNOWN / VERIFY")),OR(EXACT(I95,"STRONG"),EXACT(I95,"MODERATE"),EXACT(I95,"WEAK"),EXACT(I95,"UNKNOWN / VERIFY")),OR(EXACT(J95,"FAST"),EXACT(J95,"SLOW"),EXACT(J95,"UNMEASURABLE"),EXACT(J95,"UNKNOWN / VERIFY")),OR(EXACT(K95,"HIGH"),EXACT(K95,"MEDIUM"),EXACT(K95,"LOW"),EXACT(K95,"UNKNOWN / VERIFY"))),"VALID","INVALID - CONTROLLED TOKEN"))</x:f>
      </x:c>
      <x:c r="Y95" s="26" t="str">
        <x:f>IF(A95="","",IF(COUNTIF($A$4:$A$100,A95)&lt;&gt;1,"INVALID - DUPLICATE ID",IF(NOT(EXACT(B95,DECISION_CONTRACT!$B$4)),"INVALID - DECISION ID",IF(OR(C95="",D95="",L95="",M95="",V95=""),"INVALID - REQUIRED","VALID"))))</x:f>
      </x:c>
      <x:c r="Z95" s="26" t="str">
        <x:f>IF(A95="","",IF(DECISION_CONTRACT!$B$13="REOPEN REQUIRED - DOWNSTREAM BLOCKED","BLOCKED - DECISION REOPEN REQUIRED",IF(DECISION_CONTRACT!$B$13&lt;&gt;"READY FOR DOWNSTREAM","BLOCKED - DECISION CONTRACT REPAIR REQUIRED",IF(O95&lt;&gt;"VALID",O95,"VALID"))))</x:f>
      </x:c>
      <x:c r="AA95" s="26" t="str">
        <x:f>IF(A95="","",IF(EXACT(E95,"OUTSIDE DECISION"),"REFUSE - OUTSIDE DECISION",IF(OR(EXACT(E95,"UNKNOWN / VERIFY"),EXACT(F95,"UNKNOWN / VERIFY"),EXACT(G95,"UNKNOWN / VERIFY"),EXACT(H95,"UNKNOWN / VERIFY"),EXACT(I95,"UNKNOWN / VERIFY"),EXACT(J95,"UNKNOWN / VERIFY"),EXACT(K95,"UNKNOWN / VERIFY"),EXACT(H95,"CONTRADICTORY"),EXACT(J95,"UNMEASURABLE")),"VERIFY BEFORE CLASSIFYING","VALID")))</x:f>
      </x:c>
      <x:c r="AB95" s="26" t="str">
        <x:f>IF(A95="","",IF(AND(EXACT(J95,"SLOW"),EXACT(K95,"LOW")),"DEFER",IF(OR(EXACT(H95,"LIMITED"),EXACT(I95,"WEAK")),IF(EXACT(F95,"HIGH"),"PREPARE",IF(EXACT(G95,"HIGH"),"DEFER","IGNORE")),"VALID")))</x:f>
      </x:c>
      <x:c r="AC95" s="26" t="str">
        <x:f>IF(A95="","",IF(AND(EXACT(F95,"HIGH"),EXACT(G95,"HIGH")),"FUND",IF(EXACT(F95,"HIGH"),"PREPARE",IF(EXACT(G95,"HIGH"),"DEFER","IGNORE"))))</x:f>
      </x:c>
    </x:row>
    <x:row r="96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18"/>
      <x:c r="O96" s="18" t="str">
        <x:f>IF(A96="","",IF(N96="","INVALID - SNAPSHOT",IF(N96=A96&amp;"|"&amp;B96&amp;"|"&amp;C96&amp;"|"&amp;D96&amp;"|"&amp;E96&amp;"|"&amp;F96&amp;"|"&amp;G96&amp;"|"&amp;H96&amp;"|"&amp;I96&amp;"|"&amp;J96&amp;"|"&amp;K96&amp;"|"&amp;L96&amp;"|"&amp;M96&amp;"|"&amp;V96,"VALID","VERSION UPDATE REQUIRED")))</x:f>
      </x:c>
      <x:c r="P96" s="18" t="str">
        <x:f>IF(A96="","",IF(Z96&lt;&gt;"VALID",Z96,IF(X96&lt;&gt;"VALID",X96,IF(Y96&lt;&gt;"VALID",Y96,"VALID"))))</x:f>
      </x:c>
      <x:c r="Q96" s="18" t="str">
        <x:f>IF(A96="","",IF(OR(EXACT(F96,"UNKNOWN / VERIFY"),EXACT(G96,"UNKNOWN / VERIFY")),"UNCLASSIFIED",IF(AND(EXACT(F96,"HIGH"),EXACT(G96,"HIGH")),"HIGH OPPORTUNITY / HIGH READINESS",IF(AND(EXACT(F96,"HIGH"),EXACT(G96,"LOW")),"HIGH OPPORTUNITY / LOW READINESS",IF(AND(EXACT(F96,"LOW"),EXACT(G96,"HIGH")),"LOW OPPORTUNITY / HIGH READINESS","LOW OPPORTUNITY / LOW READINESS")))))</x:f>
      </x:c>
      <x:c r="R96" s="18" t="str">
        <x:f>IF(A96="","",IF(P96&lt;&gt;"VALID","REPAIR RECORD",IF(AA96="REFUSE - OUTSIDE DECISION","SCOPE OVERRIDE",IF(AA96="VERIFY BEFORE CLASSIFYING","EVIDENCE / UNCERTAINTY OVERRIDE",IF(AB96="DEFER","LEARNING-RISK OVERRIDE",IF(AB96&lt;&gt;"VALID","PREPARATION OVERRIDE","NONE"))))))</x:f>
      </x:c>
      <x:c r="S96" s="18" t="str">
        <x:f>IF(A96="","",IF(P96&lt;&gt;"VALID",IF(OR(P96="BLOCKED - DECISION REOPEN REQUIRED",P96="BLOCKED - DECISION CONTRACT REPAIR REQUIRED",P96="VERSION UPDATE REQUIRED"),P96,"REPAIR OPPORTUNITY RECORD"),IF(AA96&lt;&gt;"VALID",AA96,IF(AB96&lt;&gt;"VALID",AB96,AC96))))</x:f>
      </x:c>
      <x:c r="T96" s="18" t="str">
        <x:f>IF(A96="","",R96&amp;" | "&amp;Q96)</x:f>
      </x:c>
      <x:c r="U96" s="18"/>
      <x:c r="V96" s="19"/>
      <x:c r="W96" s="18" t="str">
        <x:f>IF(A96="","",C96&amp;"|"&amp;V96&amp;"|"&amp;S96&amp;"|"&amp;O96&amp;"|"&amp;P96)</x:f>
      </x:c>
      <x:c r="X96" s="26" t="str">
        <x:f>IF(A96="","",IF(AND(OR(EXACT(E96,"IN SCOPE"),EXACT(E96,"OUTSIDE DECISION"),EXACT(E96,"UNKNOWN / VERIFY")),OR(EXACT(F96,"HIGH"),EXACT(F96,"LOW"),EXACT(F96,"UNKNOWN / VERIFY")),OR(EXACT(G96,"HIGH"),EXACT(G96,"LOW"),EXACT(G96,"UNKNOWN / VERIFY")),OR(EXACT(H96,"SUFFICIENT"),EXACT(H96,"LIMITED"),EXACT(H96,"CONTRADICTORY"),EXACT(H96,"UNKNOWN / VERIFY")),OR(EXACT(I96,"STRONG"),EXACT(I96,"MODERATE"),EXACT(I96,"WEAK"),EXACT(I96,"UNKNOWN / VERIFY")),OR(EXACT(J96,"FAST"),EXACT(J96,"SLOW"),EXACT(J96,"UNMEASURABLE"),EXACT(J96,"UNKNOWN / VERIFY")),OR(EXACT(K96,"HIGH"),EXACT(K96,"MEDIUM"),EXACT(K96,"LOW"),EXACT(K96,"UNKNOWN / VERIFY"))),"VALID","INVALID - CONTROLLED TOKEN"))</x:f>
      </x:c>
      <x:c r="Y96" s="26" t="str">
        <x:f>IF(A96="","",IF(COUNTIF($A$4:$A$100,A96)&lt;&gt;1,"INVALID - DUPLICATE ID",IF(NOT(EXACT(B96,DECISION_CONTRACT!$B$4)),"INVALID - DECISION ID",IF(OR(C96="",D96="",L96="",M96="",V96=""),"INVALID - REQUIRED","VALID"))))</x:f>
      </x:c>
      <x:c r="Z96" s="26" t="str">
        <x:f>IF(A96="","",IF(DECISION_CONTRACT!$B$13="REOPEN REQUIRED - DOWNSTREAM BLOCKED","BLOCKED - DECISION REOPEN REQUIRED",IF(DECISION_CONTRACT!$B$13&lt;&gt;"READY FOR DOWNSTREAM","BLOCKED - DECISION CONTRACT REPAIR REQUIRED",IF(O96&lt;&gt;"VALID",O96,"VALID"))))</x:f>
      </x:c>
      <x:c r="AA96" s="26" t="str">
        <x:f>IF(A96="","",IF(EXACT(E96,"OUTSIDE DECISION"),"REFUSE - OUTSIDE DECISION",IF(OR(EXACT(E96,"UNKNOWN / VERIFY"),EXACT(F96,"UNKNOWN / VERIFY"),EXACT(G96,"UNKNOWN / VERIFY"),EXACT(H96,"UNKNOWN / VERIFY"),EXACT(I96,"UNKNOWN / VERIFY"),EXACT(J96,"UNKNOWN / VERIFY"),EXACT(K96,"UNKNOWN / VERIFY"),EXACT(H96,"CONTRADICTORY"),EXACT(J96,"UNMEASURABLE")),"VERIFY BEFORE CLASSIFYING","VALID")))</x:f>
      </x:c>
      <x:c r="AB96" s="26" t="str">
        <x:f>IF(A96="","",IF(AND(EXACT(J96,"SLOW"),EXACT(K96,"LOW")),"DEFER",IF(OR(EXACT(H96,"LIMITED"),EXACT(I96,"WEAK")),IF(EXACT(F96,"HIGH"),"PREPARE",IF(EXACT(G96,"HIGH"),"DEFER","IGNORE")),"VALID")))</x:f>
      </x:c>
      <x:c r="AC96" s="26" t="str">
        <x:f>IF(A96="","",IF(AND(EXACT(F96,"HIGH"),EXACT(G96,"HIGH")),"FUND",IF(EXACT(F96,"HIGH"),"PREPARE",IF(EXACT(G96,"HIGH"),"DEFER","IGNORE"))))</x:f>
      </x:c>
    </x:row>
    <x:row r="97">
      <x:c r="A97" s="6"/>
      <x:c r="B97" s="6"/>
      <x:c r="C97" s="6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18"/>
      <x:c r="O97" s="18" t="str">
        <x:f>IF(A97="","",IF(N97="","INVALID - SNAPSHOT",IF(N97=A97&amp;"|"&amp;B97&amp;"|"&amp;C97&amp;"|"&amp;D97&amp;"|"&amp;E97&amp;"|"&amp;F97&amp;"|"&amp;G97&amp;"|"&amp;H97&amp;"|"&amp;I97&amp;"|"&amp;J97&amp;"|"&amp;K97&amp;"|"&amp;L97&amp;"|"&amp;M97&amp;"|"&amp;V97,"VALID","VERSION UPDATE REQUIRED")))</x:f>
      </x:c>
      <x:c r="P97" s="18" t="str">
        <x:f>IF(A97="","",IF(Z97&lt;&gt;"VALID",Z97,IF(X97&lt;&gt;"VALID",X97,IF(Y97&lt;&gt;"VALID",Y97,"VALID"))))</x:f>
      </x:c>
      <x:c r="Q97" s="18" t="str">
        <x:f>IF(A97="","",IF(OR(EXACT(F97,"UNKNOWN / VERIFY"),EXACT(G97,"UNKNOWN / VERIFY")),"UNCLASSIFIED",IF(AND(EXACT(F97,"HIGH"),EXACT(G97,"HIGH")),"HIGH OPPORTUNITY / HIGH READINESS",IF(AND(EXACT(F97,"HIGH"),EXACT(G97,"LOW")),"HIGH OPPORTUNITY / LOW READINESS",IF(AND(EXACT(F97,"LOW"),EXACT(G97,"HIGH")),"LOW OPPORTUNITY / HIGH READINESS","LOW OPPORTUNITY / LOW READINESS")))))</x:f>
      </x:c>
      <x:c r="R97" s="18" t="str">
        <x:f>IF(A97="","",IF(P97&lt;&gt;"VALID","REPAIR RECORD",IF(AA97="REFUSE - OUTSIDE DECISION","SCOPE OVERRIDE",IF(AA97="VERIFY BEFORE CLASSIFYING","EVIDENCE / UNCERTAINTY OVERRIDE",IF(AB97="DEFER","LEARNING-RISK OVERRIDE",IF(AB97&lt;&gt;"VALID","PREPARATION OVERRIDE","NONE"))))))</x:f>
      </x:c>
      <x:c r="S97" s="18" t="str">
        <x:f>IF(A97="","",IF(P97&lt;&gt;"VALID",IF(OR(P97="BLOCKED - DECISION REOPEN REQUIRED",P97="BLOCKED - DECISION CONTRACT REPAIR REQUIRED",P97="VERSION UPDATE REQUIRED"),P97,"REPAIR OPPORTUNITY RECORD"),IF(AA97&lt;&gt;"VALID",AA97,IF(AB97&lt;&gt;"VALID",AB97,AC97))))</x:f>
      </x:c>
      <x:c r="T97" s="18" t="str">
        <x:f>IF(A97="","",R97&amp;" | "&amp;Q97)</x:f>
      </x:c>
      <x:c r="U97" s="18"/>
      <x:c r="V97" s="19"/>
      <x:c r="W97" s="18" t="str">
        <x:f>IF(A97="","",C97&amp;"|"&amp;V97&amp;"|"&amp;S97&amp;"|"&amp;O97&amp;"|"&amp;P97)</x:f>
      </x:c>
      <x:c r="X97" s="26" t="str">
        <x:f>IF(A97="","",IF(AND(OR(EXACT(E97,"IN SCOPE"),EXACT(E97,"OUTSIDE DECISION"),EXACT(E97,"UNKNOWN / VERIFY")),OR(EXACT(F97,"HIGH"),EXACT(F97,"LOW"),EXACT(F97,"UNKNOWN / VERIFY")),OR(EXACT(G97,"HIGH"),EXACT(G97,"LOW"),EXACT(G97,"UNKNOWN / VERIFY")),OR(EXACT(H97,"SUFFICIENT"),EXACT(H97,"LIMITED"),EXACT(H97,"CONTRADICTORY"),EXACT(H97,"UNKNOWN / VERIFY")),OR(EXACT(I97,"STRONG"),EXACT(I97,"MODERATE"),EXACT(I97,"WEAK"),EXACT(I97,"UNKNOWN / VERIFY")),OR(EXACT(J97,"FAST"),EXACT(J97,"SLOW"),EXACT(J97,"UNMEASURABLE"),EXACT(J97,"UNKNOWN / VERIFY")),OR(EXACT(K97,"HIGH"),EXACT(K97,"MEDIUM"),EXACT(K97,"LOW"),EXACT(K97,"UNKNOWN / VERIFY"))),"VALID","INVALID - CONTROLLED TOKEN"))</x:f>
      </x:c>
      <x:c r="Y97" s="26" t="str">
        <x:f>IF(A97="","",IF(COUNTIF($A$4:$A$100,A97)&lt;&gt;1,"INVALID - DUPLICATE ID",IF(NOT(EXACT(B97,DECISION_CONTRACT!$B$4)),"INVALID - DECISION ID",IF(OR(C97="",D97="",L97="",M97="",V97=""),"INVALID - REQUIRED","VALID"))))</x:f>
      </x:c>
      <x:c r="Z97" s="26" t="str">
        <x:f>IF(A97="","",IF(DECISION_CONTRACT!$B$13="REOPEN REQUIRED - DOWNSTREAM BLOCKED","BLOCKED - DECISION REOPEN REQUIRED",IF(DECISION_CONTRACT!$B$13&lt;&gt;"READY FOR DOWNSTREAM","BLOCKED - DECISION CONTRACT REPAIR REQUIRED",IF(O97&lt;&gt;"VALID",O97,"VALID"))))</x:f>
      </x:c>
      <x:c r="AA97" s="26" t="str">
        <x:f>IF(A97="","",IF(EXACT(E97,"OUTSIDE DECISION"),"REFUSE - OUTSIDE DECISION",IF(OR(EXACT(E97,"UNKNOWN / VERIFY"),EXACT(F97,"UNKNOWN / VERIFY"),EXACT(G97,"UNKNOWN / VERIFY"),EXACT(H97,"UNKNOWN / VERIFY"),EXACT(I97,"UNKNOWN / VERIFY"),EXACT(J97,"UNKNOWN / VERIFY"),EXACT(K97,"UNKNOWN / VERIFY"),EXACT(H97,"CONTRADICTORY"),EXACT(J97,"UNMEASURABLE")),"VERIFY BEFORE CLASSIFYING","VALID")))</x:f>
      </x:c>
      <x:c r="AB97" s="26" t="str">
        <x:f>IF(A97="","",IF(AND(EXACT(J97,"SLOW"),EXACT(K97,"LOW")),"DEFER",IF(OR(EXACT(H97,"LIMITED"),EXACT(I97,"WEAK")),IF(EXACT(F97,"HIGH"),"PREPARE",IF(EXACT(G97,"HIGH"),"DEFER","IGNORE")),"VALID")))</x:f>
      </x:c>
      <x:c r="AC97" s="26" t="str">
        <x:f>IF(A97="","",IF(AND(EXACT(F97,"HIGH"),EXACT(G97,"HIGH")),"FUND",IF(EXACT(F97,"HIGH"),"PREPARE",IF(EXACT(G97,"HIGH"),"DEFER","IGNORE"))))</x:f>
      </x:c>
    </x:row>
    <x:row r="98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18"/>
      <x:c r="O98" s="18" t="str">
        <x:f>IF(A98="","",IF(N98="","INVALID - SNAPSHOT",IF(N98=A98&amp;"|"&amp;B98&amp;"|"&amp;C98&amp;"|"&amp;D98&amp;"|"&amp;E98&amp;"|"&amp;F98&amp;"|"&amp;G98&amp;"|"&amp;H98&amp;"|"&amp;I98&amp;"|"&amp;J98&amp;"|"&amp;K98&amp;"|"&amp;L98&amp;"|"&amp;M98&amp;"|"&amp;V98,"VALID","VERSION UPDATE REQUIRED")))</x:f>
      </x:c>
      <x:c r="P98" s="18" t="str">
        <x:f>IF(A98="","",IF(Z98&lt;&gt;"VALID",Z98,IF(X98&lt;&gt;"VALID",X98,IF(Y98&lt;&gt;"VALID",Y98,"VALID"))))</x:f>
      </x:c>
      <x:c r="Q98" s="18" t="str">
        <x:f>IF(A98="","",IF(OR(EXACT(F98,"UNKNOWN / VERIFY"),EXACT(G98,"UNKNOWN / VERIFY")),"UNCLASSIFIED",IF(AND(EXACT(F98,"HIGH"),EXACT(G98,"HIGH")),"HIGH OPPORTUNITY / HIGH READINESS",IF(AND(EXACT(F98,"HIGH"),EXACT(G98,"LOW")),"HIGH OPPORTUNITY / LOW READINESS",IF(AND(EXACT(F98,"LOW"),EXACT(G98,"HIGH")),"LOW OPPORTUNITY / HIGH READINESS","LOW OPPORTUNITY / LOW READINESS")))))</x:f>
      </x:c>
      <x:c r="R98" s="18" t="str">
        <x:f>IF(A98="","",IF(P98&lt;&gt;"VALID","REPAIR RECORD",IF(AA98="REFUSE - OUTSIDE DECISION","SCOPE OVERRIDE",IF(AA98="VERIFY BEFORE CLASSIFYING","EVIDENCE / UNCERTAINTY OVERRIDE",IF(AB98="DEFER","LEARNING-RISK OVERRIDE",IF(AB98&lt;&gt;"VALID","PREPARATION OVERRIDE","NONE"))))))</x:f>
      </x:c>
      <x:c r="S98" s="18" t="str">
        <x:f>IF(A98="","",IF(P98&lt;&gt;"VALID",IF(OR(P98="BLOCKED - DECISION REOPEN REQUIRED",P98="BLOCKED - DECISION CONTRACT REPAIR REQUIRED",P98="VERSION UPDATE REQUIRED"),P98,"REPAIR OPPORTUNITY RECORD"),IF(AA98&lt;&gt;"VALID",AA98,IF(AB98&lt;&gt;"VALID",AB98,AC98))))</x:f>
      </x:c>
      <x:c r="T98" s="18" t="str">
        <x:f>IF(A98="","",R98&amp;" | "&amp;Q98)</x:f>
      </x:c>
      <x:c r="U98" s="18"/>
      <x:c r="V98" s="19"/>
      <x:c r="W98" s="18" t="str">
        <x:f>IF(A98="","",C98&amp;"|"&amp;V98&amp;"|"&amp;S98&amp;"|"&amp;O98&amp;"|"&amp;P98)</x:f>
      </x:c>
      <x:c r="X98" s="26" t="str">
        <x:f>IF(A98="","",IF(AND(OR(EXACT(E98,"IN SCOPE"),EXACT(E98,"OUTSIDE DECISION"),EXACT(E98,"UNKNOWN / VERIFY")),OR(EXACT(F98,"HIGH"),EXACT(F98,"LOW"),EXACT(F98,"UNKNOWN / VERIFY")),OR(EXACT(G98,"HIGH"),EXACT(G98,"LOW"),EXACT(G98,"UNKNOWN / VERIFY")),OR(EXACT(H98,"SUFFICIENT"),EXACT(H98,"LIMITED"),EXACT(H98,"CONTRADICTORY"),EXACT(H98,"UNKNOWN / VERIFY")),OR(EXACT(I98,"STRONG"),EXACT(I98,"MODERATE"),EXACT(I98,"WEAK"),EXACT(I98,"UNKNOWN / VERIFY")),OR(EXACT(J98,"FAST"),EXACT(J98,"SLOW"),EXACT(J98,"UNMEASURABLE"),EXACT(J98,"UNKNOWN / VERIFY")),OR(EXACT(K98,"HIGH"),EXACT(K98,"MEDIUM"),EXACT(K98,"LOW"),EXACT(K98,"UNKNOWN / VERIFY"))),"VALID","INVALID - CONTROLLED TOKEN"))</x:f>
      </x:c>
      <x:c r="Y98" s="26" t="str">
        <x:f>IF(A98="","",IF(COUNTIF($A$4:$A$100,A98)&lt;&gt;1,"INVALID - DUPLICATE ID",IF(NOT(EXACT(B98,DECISION_CONTRACT!$B$4)),"INVALID - DECISION ID",IF(OR(C98="",D98="",L98="",M98="",V98=""),"INVALID - REQUIRED","VALID"))))</x:f>
      </x:c>
      <x:c r="Z98" s="26" t="str">
        <x:f>IF(A98="","",IF(DECISION_CONTRACT!$B$13="REOPEN REQUIRED - DOWNSTREAM BLOCKED","BLOCKED - DECISION REOPEN REQUIRED",IF(DECISION_CONTRACT!$B$13&lt;&gt;"READY FOR DOWNSTREAM","BLOCKED - DECISION CONTRACT REPAIR REQUIRED",IF(O98&lt;&gt;"VALID",O98,"VALID"))))</x:f>
      </x:c>
      <x:c r="AA98" s="26" t="str">
        <x:f>IF(A98="","",IF(EXACT(E98,"OUTSIDE DECISION"),"REFUSE - OUTSIDE DECISION",IF(OR(EXACT(E98,"UNKNOWN / VERIFY"),EXACT(F98,"UNKNOWN / VERIFY"),EXACT(G98,"UNKNOWN / VERIFY"),EXACT(H98,"UNKNOWN / VERIFY"),EXACT(I98,"UNKNOWN / VERIFY"),EXACT(J98,"UNKNOWN / VERIFY"),EXACT(K98,"UNKNOWN / VERIFY"),EXACT(H98,"CONTRADICTORY"),EXACT(J98,"UNMEASURABLE")),"VERIFY BEFORE CLASSIFYING","VALID")))</x:f>
      </x:c>
      <x:c r="AB98" s="26" t="str">
        <x:f>IF(A98="","",IF(AND(EXACT(J98,"SLOW"),EXACT(K98,"LOW")),"DEFER",IF(OR(EXACT(H98,"LIMITED"),EXACT(I98,"WEAK")),IF(EXACT(F98,"HIGH"),"PREPARE",IF(EXACT(G98,"HIGH"),"DEFER","IGNORE")),"VALID")))</x:f>
      </x:c>
      <x:c r="AC98" s="26" t="str">
        <x:f>IF(A98="","",IF(AND(EXACT(F98,"HIGH"),EXACT(G98,"HIGH")),"FUND",IF(EXACT(F98,"HIGH"),"PREPARE",IF(EXACT(G98,"HIGH"),"DEFER","IGNORE"))))</x:f>
      </x:c>
    </x:row>
    <x:row r="99">
      <x:c r="A99" s="6"/>
      <x:c r="B99" s="6"/>
      <x:c r="C99" s="6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18"/>
      <x:c r="O99" s="18" t="str">
        <x:f>IF(A99="","",IF(N99="","INVALID - SNAPSHOT",IF(N99=A99&amp;"|"&amp;B99&amp;"|"&amp;C99&amp;"|"&amp;D99&amp;"|"&amp;E99&amp;"|"&amp;F99&amp;"|"&amp;G99&amp;"|"&amp;H99&amp;"|"&amp;I99&amp;"|"&amp;J99&amp;"|"&amp;K99&amp;"|"&amp;L99&amp;"|"&amp;M99&amp;"|"&amp;V99,"VALID","VERSION UPDATE REQUIRED")))</x:f>
      </x:c>
      <x:c r="P99" s="18" t="str">
        <x:f>IF(A99="","",IF(Z99&lt;&gt;"VALID",Z99,IF(X99&lt;&gt;"VALID",X99,IF(Y99&lt;&gt;"VALID",Y99,"VALID"))))</x:f>
      </x:c>
      <x:c r="Q99" s="18" t="str">
        <x:f>IF(A99="","",IF(OR(EXACT(F99,"UNKNOWN / VERIFY"),EXACT(G99,"UNKNOWN / VERIFY")),"UNCLASSIFIED",IF(AND(EXACT(F99,"HIGH"),EXACT(G99,"HIGH")),"HIGH OPPORTUNITY / HIGH READINESS",IF(AND(EXACT(F99,"HIGH"),EXACT(G99,"LOW")),"HIGH OPPORTUNITY / LOW READINESS",IF(AND(EXACT(F99,"LOW"),EXACT(G99,"HIGH")),"LOW OPPORTUNITY / HIGH READINESS","LOW OPPORTUNITY / LOW READINESS")))))</x:f>
      </x:c>
      <x:c r="R99" s="18" t="str">
        <x:f>IF(A99="","",IF(P99&lt;&gt;"VALID","REPAIR RECORD",IF(AA99="REFUSE - OUTSIDE DECISION","SCOPE OVERRIDE",IF(AA99="VERIFY BEFORE CLASSIFYING","EVIDENCE / UNCERTAINTY OVERRIDE",IF(AB99="DEFER","LEARNING-RISK OVERRIDE",IF(AB99&lt;&gt;"VALID","PREPARATION OVERRIDE","NONE"))))))</x:f>
      </x:c>
      <x:c r="S99" s="18" t="str">
        <x:f>IF(A99="","",IF(P99&lt;&gt;"VALID",IF(OR(P99="BLOCKED - DECISION REOPEN REQUIRED",P99="BLOCKED - DECISION CONTRACT REPAIR REQUIRED",P99="VERSION UPDATE REQUIRED"),P99,"REPAIR OPPORTUNITY RECORD"),IF(AA99&lt;&gt;"VALID",AA99,IF(AB99&lt;&gt;"VALID",AB99,AC99))))</x:f>
      </x:c>
      <x:c r="T99" s="18" t="str">
        <x:f>IF(A99="","",R99&amp;" | "&amp;Q99)</x:f>
      </x:c>
      <x:c r="U99" s="18"/>
      <x:c r="V99" s="19"/>
      <x:c r="W99" s="18" t="str">
        <x:f>IF(A99="","",C99&amp;"|"&amp;V99&amp;"|"&amp;S99&amp;"|"&amp;O99&amp;"|"&amp;P99)</x:f>
      </x:c>
      <x:c r="X99" s="26" t="str">
        <x:f>IF(A99="","",IF(AND(OR(EXACT(E99,"IN SCOPE"),EXACT(E99,"OUTSIDE DECISION"),EXACT(E99,"UNKNOWN / VERIFY")),OR(EXACT(F99,"HIGH"),EXACT(F99,"LOW"),EXACT(F99,"UNKNOWN / VERIFY")),OR(EXACT(G99,"HIGH"),EXACT(G99,"LOW"),EXACT(G99,"UNKNOWN / VERIFY")),OR(EXACT(H99,"SUFFICIENT"),EXACT(H99,"LIMITED"),EXACT(H99,"CONTRADICTORY"),EXACT(H99,"UNKNOWN / VERIFY")),OR(EXACT(I99,"STRONG"),EXACT(I99,"MODERATE"),EXACT(I99,"WEAK"),EXACT(I99,"UNKNOWN / VERIFY")),OR(EXACT(J99,"FAST"),EXACT(J99,"SLOW"),EXACT(J99,"UNMEASURABLE"),EXACT(J99,"UNKNOWN / VERIFY")),OR(EXACT(K99,"HIGH"),EXACT(K99,"MEDIUM"),EXACT(K99,"LOW"),EXACT(K99,"UNKNOWN / VERIFY"))),"VALID","INVALID - CONTROLLED TOKEN"))</x:f>
      </x:c>
      <x:c r="Y99" s="26" t="str">
        <x:f>IF(A99="","",IF(COUNTIF($A$4:$A$100,A99)&lt;&gt;1,"INVALID - DUPLICATE ID",IF(NOT(EXACT(B99,DECISION_CONTRACT!$B$4)),"INVALID - DECISION ID",IF(OR(C99="",D99="",L99="",M99="",V99=""),"INVALID - REQUIRED","VALID"))))</x:f>
      </x:c>
      <x:c r="Z99" s="26" t="str">
        <x:f>IF(A99="","",IF(DECISION_CONTRACT!$B$13="REOPEN REQUIRED - DOWNSTREAM BLOCKED","BLOCKED - DECISION REOPEN REQUIRED",IF(DECISION_CONTRACT!$B$13&lt;&gt;"READY FOR DOWNSTREAM","BLOCKED - DECISION CONTRACT REPAIR REQUIRED",IF(O99&lt;&gt;"VALID",O99,"VALID"))))</x:f>
      </x:c>
      <x:c r="AA99" s="26" t="str">
        <x:f>IF(A99="","",IF(EXACT(E99,"OUTSIDE DECISION"),"REFUSE - OUTSIDE DECISION",IF(OR(EXACT(E99,"UNKNOWN / VERIFY"),EXACT(F99,"UNKNOWN / VERIFY"),EXACT(G99,"UNKNOWN / VERIFY"),EXACT(H99,"UNKNOWN / VERIFY"),EXACT(I99,"UNKNOWN / VERIFY"),EXACT(J99,"UNKNOWN / VERIFY"),EXACT(K99,"UNKNOWN / VERIFY"),EXACT(H99,"CONTRADICTORY"),EXACT(J99,"UNMEASURABLE")),"VERIFY BEFORE CLASSIFYING","VALID")))</x:f>
      </x:c>
      <x:c r="AB99" s="26" t="str">
        <x:f>IF(A99="","",IF(AND(EXACT(J99,"SLOW"),EXACT(K99,"LOW")),"DEFER",IF(OR(EXACT(H99,"LIMITED"),EXACT(I99,"WEAK")),IF(EXACT(F99,"HIGH"),"PREPARE",IF(EXACT(G99,"HIGH"),"DEFER","IGNORE")),"VALID")))</x:f>
      </x:c>
      <x:c r="AC99" s="26" t="str">
        <x:f>IF(A99="","",IF(AND(EXACT(F99,"HIGH"),EXACT(G99,"HIGH")),"FUND",IF(EXACT(F99,"HIGH"),"PREPARE",IF(EXACT(G99,"HIGH"),"DEFER","IGNORE"))))</x:f>
      </x:c>
    </x:row>
    <x:row r="100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18"/>
      <x:c r="O100" s="18" t="str">
        <x:f>IF(A100="","",IF(N100="","INVALID - SNAPSHOT",IF(N100=A100&amp;"|"&amp;B100&amp;"|"&amp;C100&amp;"|"&amp;D100&amp;"|"&amp;E100&amp;"|"&amp;F100&amp;"|"&amp;G100&amp;"|"&amp;H100&amp;"|"&amp;I100&amp;"|"&amp;J100&amp;"|"&amp;K100&amp;"|"&amp;L100&amp;"|"&amp;M100&amp;"|"&amp;V100,"VALID","VERSION UPDATE REQUIRED")))</x:f>
      </x:c>
      <x:c r="P100" s="18" t="str">
        <x:f>IF(A100="","",IF(Z100&lt;&gt;"VALID",Z100,IF(X100&lt;&gt;"VALID",X100,IF(Y100&lt;&gt;"VALID",Y100,"VALID"))))</x:f>
      </x:c>
      <x:c r="Q100" s="18" t="str">
        <x:f>IF(A100="","",IF(OR(EXACT(F100,"UNKNOWN / VERIFY"),EXACT(G100,"UNKNOWN / VERIFY")),"UNCLASSIFIED",IF(AND(EXACT(F100,"HIGH"),EXACT(G100,"HIGH")),"HIGH OPPORTUNITY / HIGH READINESS",IF(AND(EXACT(F100,"HIGH"),EXACT(G100,"LOW")),"HIGH OPPORTUNITY / LOW READINESS",IF(AND(EXACT(F100,"LOW"),EXACT(G100,"HIGH")),"LOW OPPORTUNITY / HIGH READINESS","LOW OPPORTUNITY / LOW READINESS")))))</x:f>
      </x:c>
      <x:c r="R100" s="18" t="str">
        <x:f>IF(A100="","",IF(P100&lt;&gt;"VALID","REPAIR RECORD",IF(AA100="REFUSE - OUTSIDE DECISION","SCOPE OVERRIDE",IF(AA100="VERIFY BEFORE CLASSIFYING","EVIDENCE / UNCERTAINTY OVERRIDE",IF(AB100="DEFER","LEARNING-RISK OVERRIDE",IF(AB100&lt;&gt;"VALID","PREPARATION OVERRIDE","NONE"))))))</x:f>
      </x:c>
      <x:c r="S100" s="18" t="str">
        <x:f>IF(A100="","",IF(P100&lt;&gt;"VALID",IF(OR(P100="BLOCKED - DECISION REOPEN REQUIRED",P100="BLOCKED - DECISION CONTRACT REPAIR REQUIRED",P100="VERSION UPDATE REQUIRED"),P100,"REPAIR OPPORTUNITY RECORD"),IF(AA100&lt;&gt;"VALID",AA100,IF(AB100&lt;&gt;"VALID",AB100,AC100))))</x:f>
      </x:c>
      <x:c r="T100" s="18" t="str">
        <x:f>IF(A100="","",R100&amp;" | "&amp;Q100)</x:f>
      </x:c>
      <x:c r="U100" s="18"/>
      <x:c r="V100" s="19"/>
      <x:c r="W100" s="18" t="str">
        <x:f>IF(A100="","",C100&amp;"|"&amp;V100&amp;"|"&amp;S100&amp;"|"&amp;O100&amp;"|"&amp;P100)</x:f>
      </x:c>
      <x:c r="X100" s="26" t="str">
        <x:f>IF(A100="","",IF(AND(OR(EXACT(E100,"IN SCOPE"),EXACT(E100,"OUTSIDE DECISION"),EXACT(E100,"UNKNOWN / VERIFY")),OR(EXACT(F100,"HIGH"),EXACT(F100,"LOW"),EXACT(F100,"UNKNOWN / VERIFY")),OR(EXACT(G100,"HIGH"),EXACT(G100,"LOW"),EXACT(G100,"UNKNOWN / VERIFY")),OR(EXACT(H100,"SUFFICIENT"),EXACT(H100,"LIMITED"),EXACT(H100,"CONTRADICTORY"),EXACT(H100,"UNKNOWN / VERIFY")),OR(EXACT(I100,"STRONG"),EXACT(I100,"MODERATE"),EXACT(I100,"WEAK"),EXACT(I100,"UNKNOWN / VERIFY")),OR(EXACT(J100,"FAST"),EXACT(J100,"SLOW"),EXACT(J100,"UNMEASURABLE"),EXACT(J100,"UNKNOWN / VERIFY")),OR(EXACT(K100,"HIGH"),EXACT(K100,"MEDIUM"),EXACT(K100,"LOW"),EXACT(K100,"UNKNOWN / VERIFY"))),"VALID","INVALID - CONTROLLED TOKEN"))</x:f>
      </x:c>
      <x:c r="Y100" s="26" t="str">
        <x:f>IF(A100="","",IF(COUNTIF($A$4:$A$100,A100)&lt;&gt;1,"INVALID - DUPLICATE ID",IF(NOT(EXACT(B100,DECISION_CONTRACT!$B$4)),"INVALID - DECISION ID",IF(OR(C100="",D100="",L100="",M100="",V100=""),"INVALID - REQUIRED","VALID"))))</x:f>
      </x:c>
      <x:c r="Z100" s="26" t="str">
        <x:f>IF(A100="","",IF(DECISION_CONTRACT!$B$13="REOPEN REQUIRED - DOWNSTREAM BLOCKED","BLOCKED - DECISION REOPEN REQUIRED",IF(DECISION_CONTRACT!$B$13&lt;&gt;"READY FOR DOWNSTREAM","BLOCKED - DECISION CONTRACT REPAIR REQUIRED",IF(O100&lt;&gt;"VALID",O100,"VALID"))))</x:f>
      </x:c>
      <x:c r="AA100" s="26" t="str">
        <x:f>IF(A100="","",IF(EXACT(E100,"OUTSIDE DECISION"),"REFUSE - OUTSIDE DECISION",IF(OR(EXACT(E100,"UNKNOWN / VERIFY"),EXACT(F100,"UNKNOWN / VERIFY"),EXACT(G100,"UNKNOWN / VERIFY"),EXACT(H100,"UNKNOWN / VERIFY"),EXACT(I100,"UNKNOWN / VERIFY"),EXACT(J100,"UNKNOWN / VERIFY"),EXACT(K100,"UNKNOWN / VERIFY"),EXACT(H100,"CONTRADICTORY"),EXACT(J100,"UNMEASURABLE")),"VERIFY BEFORE CLASSIFYING","VALID")))</x:f>
      </x:c>
      <x:c r="AB100" s="26" t="str">
        <x:f>IF(A100="","",IF(AND(EXACT(J100,"SLOW"),EXACT(K100,"LOW")),"DEFER",IF(OR(EXACT(H100,"LIMITED"),EXACT(I100,"WEAK")),IF(EXACT(F100,"HIGH"),"PREPARE",IF(EXACT(G100,"HIGH"),"DEFER","IGNORE")),"VALID")))</x:f>
      </x:c>
      <x:c r="AC100" s="26" t="str">
        <x:f>IF(A100="","",IF(AND(EXACT(F100,"HIGH"),EXACT(G100,"HIGH")),"FUND",IF(EXACT(F100,"HIGH"),"PREPARE",IF(EXACT(G100,"HIGH"),"DEFER","IGNORE"))))</x:f>
      </x:c>
    </x:row>
    <x:row r="101">
      <x:c r="A101" s="6"/>
      <x:c r="B101" s="6"/>
      <x:c r="C101" s="6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</x:row>
    <x:row r="102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</x:row>
    <x:row r="103">
      <x:c r="A103" s="6"/>
      <x:c r="B103" s="6"/>
      <x:c r="C103" s="6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</x:row>
    <x:row r="104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</x:row>
    <x:row r="105">
      <x:c r="A105" s="6"/>
      <x:c r="B105" s="6"/>
      <x:c r="C105" s="6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</x:row>
    <x:row r="106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</x:row>
    <x:row r="107">
      <x:c r="A107" s="6"/>
      <x:c r="B107" s="6"/>
      <x:c r="C107" s="6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</x:row>
    <x:row r="108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</x:row>
    <x:row r="109">
      <x:c r="A109" s="6"/>
      <x:c r="B109" s="6"/>
      <x:c r="C109" s="6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</x:row>
    <x:row r="110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</x:row>
    <x:row r="111">
      <x:c r="A111" s="6"/>
      <x:c r="B111" s="6"/>
      <x:c r="C111" s="6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</x:row>
    <x:row r="112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</x:row>
    <x:row r="113">
      <x:c r="A113" s="6"/>
      <x:c r="B113" s="6"/>
      <x:c r="C113" s="6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</x:row>
    <x:row r="114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</x:row>
    <x:row r="115">
      <x:c r="A115" s="6"/>
      <x:c r="B115" s="6"/>
      <x:c r="C115" s="6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</x:row>
    <x:row r="116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</x:row>
    <x:row r="117">
      <x:c r="A117" s="6"/>
      <x:c r="B117" s="6"/>
      <x:c r="C117" s="6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</x:row>
    <x:row r="118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</x:row>
    <x:row r="119">
      <x:c r="A119" s="6"/>
      <x:c r="B119" s="6"/>
      <x:c r="C119" s="6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</x:row>
    <x:row r="120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</x:row>
    <x:row r="121">
      <x:c r="A121" s="6"/>
      <x:c r="B121" s="6"/>
      <x:c r="C121" s="6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</x:row>
    <x:row r="122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</x:row>
    <x:row r="123">
      <x:c r="A123" s="6"/>
      <x:c r="B123" s="6"/>
      <x:c r="C123" s="6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</x:row>
    <x:row r="124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</x:row>
    <x:row r="125">
      <x:c r="A125" s="6"/>
      <x:c r="B125" s="6"/>
      <x:c r="C125" s="6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</x:row>
    <x:row r="126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</x:row>
    <x:row r="127">
      <x:c r="A127" s="6"/>
      <x:c r="B127" s="6"/>
      <x:c r="C127" s="6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</x:row>
    <x:row r="128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</x:row>
    <x:row r="129">
      <x:c r="A129" s="6"/>
      <x:c r="B129" s="6"/>
      <x:c r="C129" s="6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</x:row>
    <x:row r="130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</x:row>
    <x:row r="131">
      <x:c r="A131" s="6"/>
      <x:c r="B131" s="6"/>
      <x:c r="C131" s="6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</x:row>
    <x:row r="132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</x:row>
    <x:row r="133">
      <x:c r="A133" s="6"/>
      <x:c r="B133" s="6"/>
      <x:c r="C133" s="6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</x:row>
    <x:row r="134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</x:row>
    <x:row r="135">
      <x:c r="A135" s="6"/>
      <x:c r="B135" s="6"/>
      <x:c r="C135" s="6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</x:row>
    <x:row r="136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</x:row>
    <x:row r="137">
      <x:c r="A137" s="6"/>
      <x:c r="B137" s="6"/>
      <x:c r="C137" s="6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</x:row>
    <x:row r="138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</x:row>
    <x:row r="139">
      <x:c r="A139" s="6"/>
      <x:c r="B139" s="6"/>
      <x:c r="C139" s="6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</x:row>
    <x:row r="140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</x:row>
    <x:row r="141">
      <x:c r="A141" s="6"/>
      <x:c r="B141" s="6"/>
      <x:c r="C141" s="6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</x:row>
    <x:row r="142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</x:row>
    <x:row r="143">
      <x:c r="A143" s="6"/>
      <x:c r="B143" s="6"/>
      <x:c r="C143" s="6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</x:row>
    <x:row r="144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</x:row>
    <x:row r="145">
      <x:c r="A145" s="6"/>
      <x:c r="B145" s="6"/>
      <x:c r="C145" s="6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</x:row>
    <x:row r="146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</x:row>
    <x:row r="147">
      <x:c r="A147" s="6"/>
      <x:c r="B147" s="6"/>
      <x:c r="C147" s="6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</x:row>
    <x:row r="148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</x:row>
    <x:row r="149">
      <x:c r="A149" s="6"/>
      <x:c r="B149" s="6"/>
      <x:c r="C149" s="6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</x:row>
    <x:row r="150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</x:row>
    <x:row r="151">
      <x:c r="A151" s="6"/>
      <x:c r="B151" s="6"/>
      <x:c r="C151" s="6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</x:row>
    <x:row r="152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</x:row>
    <x:row r="153">
      <x:c r="A153" s="6"/>
      <x:c r="B153" s="6"/>
      <x:c r="C153" s="6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</x:row>
    <x:row r="154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</x:row>
    <x:row r="155">
      <x:c r="A155" s="6"/>
      <x:c r="B155" s="6"/>
      <x:c r="C155" s="6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</x:row>
    <x:row r="156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</x:row>
    <x:row r="157">
      <x:c r="A157" s="6"/>
      <x:c r="B157" s="6"/>
      <x:c r="C157" s="6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</x:row>
    <x:row r="158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</x:row>
    <x:row r="159">
      <x:c r="A159" s="6"/>
      <x:c r="B159" s="6"/>
      <x:c r="C159" s="6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</x:row>
    <x:row r="160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</x:row>
    <x:row r="161">
      <x:c r="A161" s="6"/>
      <x:c r="B161" s="6"/>
      <x:c r="C161" s="6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</x:row>
    <x:row r="162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</x:row>
    <x:row r="163">
      <x:c r="A163" s="6"/>
      <x:c r="B163" s="6"/>
      <x:c r="C163" s="6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</x:row>
    <x:row r="164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</x:row>
    <x:row r="165">
      <x:c r="A165" s="6"/>
      <x:c r="B165" s="6"/>
      <x:c r="C165" s="6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</x:row>
    <x:row r="166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</x:row>
    <x:row r="167">
      <x:c r="A167" s="6"/>
      <x:c r="B167" s="6"/>
      <x:c r="C167" s="6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</x:row>
    <x:row r="168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</x:row>
    <x:row r="169">
      <x:c r="A169" s="6"/>
      <x:c r="B169" s="6"/>
      <x:c r="C169" s="6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</x:row>
    <x:row r="170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</x:row>
    <x:row r="171">
      <x:c r="A171" s="6"/>
      <x:c r="B171" s="6"/>
      <x:c r="C171" s="6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</x:row>
    <x:row r="172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</x:row>
    <x:row r="173">
      <x:c r="A173" s="6"/>
      <x:c r="B173" s="6"/>
      <x:c r="C173" s="6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</x:row>
    <x:row r="174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</x:row>
    <x:row r="175">
      <x:c r="A175" s="6"/>
      <x:c r="B175" s="6"/>
      <x:c r="C175" s="6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</x:row>
    <x:row r="176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</x:row>
    <x:row r="177">
      <x:c r="A177" s="6"/>
      <x:c r="B177" s="6"/>
      <x:c r="C177" s="6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</x:row>
    <x:row r="178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</x:row>
    <x:row r="179">
      <x:c r="A179" s="6"/>
      <x:c r="B179" s="6"/>
      <x:c r="C179" s="6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</x:row>
    <x:row r="180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</x:row>
    <x:row r="181">
      <x:c r="A181" s="6"/>
      <x:c r="B181" s="6"/>
      <x:c r="C181" s="6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</x:row>
    <x:row r="182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</x:row>
    <x:row r="183">
      <x:c r="A183" s="6"/>
      <x:c r="B183" s="6"/>
      <x:c r="C183" s="6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</x:row>
    <x:row r="184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</x:row>
    <x:row r="185">
      <x:c r="A185" s="6"/>
      <x:c r="B185" s="6"/>
      <x:c r="C185" s="6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</x:row>
    <x:row r="186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</x:row>
    <x:row r="187">
      <x:c r="A187" s="6"/>
      <x:c r="B187" s="6"/>
      <x:c r="C187" s="6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</x:row>
    <x:row r="188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</x:row>
    <x:row r="189">
      <x:c r="A189" s="6"/>
      <x:c r="B189" s="6"/>
      <x:c r="C189" s="6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</x:row>
    <x:row r="190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</x:row>
    <x:row r="191">
      <x:c r="A191" s="6"/>
      <x:c r="B191" s="6"/>
      <x:c r="C191" s="6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</x:row>
    <x:row r="192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</x:row>
    <x:row r="193">
      <x:c r="A193" s="6"/>
      <x:c r="B193" s="6"/>
      <x:c r="C193" s="6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</x:row>
    <x:row r="194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</x:row>
    <x:row r="195">
      <x:c r="A195" s="6"/>
      <x:c r="B195" s="6"/>
      <x:c r="C195" s="6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</x:row>
    <x:row r="196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</x:row>
    <x:row r="197">
      <x:c r="A197" s="6"/>
      <x:c r="B197" s="6"/>
      <x:c r="C197" s="6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</x:row>
    <x:row r="198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</x:row>
    <x:row r="199">
      <x:c r="A199" s="6"/>
      <x:c r="B199" s="6"/>
      <x:c r="C199" s="6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</x:row>
    <x:row r="200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</x:row>
    <x:row r="201">
      <x:c r="A201" s="6"/>
      <x:c r="B201" s="6"/>
      <x:c r="C201" s="6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</x:row>
    <x:row r="202">
      <x:c r="A202" s="6"/>
      <x:c r="B202" s="6"/>
      <x:c r="C202" s="6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</x:row>
    <x:row r="203">
      <x:c r="A203" s="6"/>
      <x:c r="B203" s="6"/>
      <x:c r="C203" s="6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</x:row>
    <x:row r="204">
      <x:c r="A204" s="6"/>
      <x:c r="B204" s="6"/>
      <x:c r="C204" s="6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</x:row>
    <x:row r="205">
      <x:c r="A205" s="6"/>
      <x:c r="B205" s="6"/>
      <x:c r="C205" s="6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</x:row>
    <x:row r="206">
      <x:c r="A206" s="6"/>
      <x:c r="B206" s="6"/>
      <x:c r="C206" s="6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</x:row>
    <x:row r="207">
      <x:c r="A207" s="6"/>
      <x:c r="B207" s="6"/>
      <x:c r="C207" s="6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</x:row>
    <x:row r="208">
      <x:c r="A208" s="6"/>
      <x:c r="B208" s="6"/>
      <x:c r="C208" s="6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</x:row>
    <x:row r="209">
      <x:c r="A209" s="6"/>
      <x:c r="B209" s="6"/>
      <x:c r="C209" s="6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</x:row>
    <x:row r="210">
      <x:c r="A210" s="6"/>
      <x:c r="B210" s="6"/>
      <x:c r="C210" s="6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</x:row>
    <x:row r="211">
      <x:c r="A211" s="6"/>
      <x:c r="B211" s="6"/>
      <x:c r="C211" s="6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</x:row>
    <x:row r="212">
      <x:c r="A212" s="6"/>
      <x:c r="B212" s="6"/>
      <x:c r="C212" s="6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</x:row>
    <x:row r="213">
      <x:c r="A213" s="6"/>
      <x:c r="B213" s="6"/>
      <x:c r="C213" s="6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</x:row>
    <x:row r="214">
      <x:c r="A214" s="6"/>
      <x:c r="B214" s="6"/>
      <x:c r="C214" s="6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</x:row>
    <x:row r="215">
      <x:c r="A215" s="6"/>
      <x:c r="B215" s="6"/>
      <x:c r="C215" s="6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</x:row>
    <x:row r="216">
      <x:c r="A216" s="6"/>
      <x:c r="B216" s="6"/>
      <x:c r="C216" s="6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</x:row>
    <x:row r="217">
      <x:c r="A217" s="6"/>
      <x:c r="B217" s="6"/>
      <x:c r="C217" s="6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</x:row>
    <x:row r="218">
      <x:c r="A218" s="6"/>
      <x:c r="B218" s="6"/>
      <x:c r="C218" s="6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</x:row>
    <x:row r="219">
      <x:c r="A219" s="6"/>
      <x:c r="B219" s="6"/>
      <x:c r="C219" s="6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</x:row>
    <x:row r="220">
      <x:c r="A220" s="6"/>
      <x:c r="B220" s="6"/>
      <x:c r="C220" s="6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</x:row>
  </x:sheetData>
  <x:mergeCells>
    <x:mergeCell ref="A1:W1"/>
  </x:mergeCells>
  <x:conditionalFormatting sqref="S4:S100">
    <x:cfRule type="expression" dxfId="0" priority="1">
      <x:formula>S4="FUND"</x:formula>
    </x:cfRule>
    <x:cfRule type="expression" dxfId="1" priority="2">
      <x:formula>OR(S4="VERIFY BEFORE CLASSIFYING",LEFT(S4,6)="REPAIR")</x:formula>
    </x:cfRule>
    <x:cfRule type="expression" dxfId="2" priority="3">
      <x:formula>OR(S4="IGNORE",LEFT(S4,6)="REFUSE")</x:formula>
    </x:cfRule>
  </x:conditionalFormatting>
  <x:dataValidations count="7">
    <x:dataValidation type="list" sqref="E4:E100">
      <x:formula1>"IN SCOPE,OUTSIDE DECISION,UNKNOWN / VERIFY"</x:formula1>
    </x:dataValidation>
    <x:dataValidation type="list" sqref="F4:F100">
      <x:formula1>"HIGH,LOW,UNKNOWN / VERIFY"</x:formula1>
    </x:dataValidation>
    <x:dataValidation type="list" sqref="G4:G100">
      <x:formula1>"HIGH,LOW,UNKNOWN / VERIFY"</x:formula1>
    </x:dataValidation>
    <x:dataValidation type="list" sqref="H4:H100">
      <x:formula1>"SUFFICIENT,LIMITED,CONTRADICTORY,UNKNOWN / VERIFY"</x:formula1>
    </x:dataValidation>
    <x:dataValidation type="list" sqref="I4:I100">
      <x:formula1>"STRONG,MODERATE,WEAK,UNKNOWN / VERIFY"</x:formula1>
    </x:dataValidation>
    <x:dataValidation type="list" sqref="J4:J100">
      <x:formula1>"FAST,SLOW,UNMEASURABLE,UNKNOWN / VERIFY"</x:formula1>
    </x:dataValidation>
    <x:dataValidation type="list" sqref="K4:K100">
      <x:formula1>"HIGH,MEDIUM,LOW,UNKNOWN / VERIFY"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8" hidden="0" customWidth="1"/>
    <x:col min="3" max="3" width="26" hidden="0" customWidth="1"/>
    <x:col min="4" max="4" width="32" hidden="0" customWidth="1"/>
    <x:col min="5" max="5" width="54" hidden="0" customWidth="1"/>
    <x:col min="6" max="6" width="42" hidden="0" customWidth="1"/>
    <x:col min="7" max="7" width="18" hidden="0" customWidth="1"/>
  </x:cols>
  <x:sheetData>
    <x:row r="1">
      <x:c r="A1" s="10" t="str">
        <x:v>State Router - why quadrant placement is not the final action</x:v>
      </x:c>
      <x:c r="B1" s="10"/>
      <x:c r="C1" s="10"/>
      <x:c r="D1" s="10"/>
      <x:c r="E1" s="10"/>
      <x:c r="F1" s="10"/>
      <x:c r="G1" s="10"/>
    </x:row>
    <x:row r="2">
      <x:c r="A2" s="6"/>
      <x:c r="B2" s="6"/>
      <x:c r="C2" s="6"/>
      <x:c r="D2" s="6"/>
      <x:c r="E2" s="6"/>
      <x:c r="F2" s="6"/>
      <x:c r="G2" s="6"/>
    </x:row>
    <x:row r="3">
      <x:c r="A3" s="14" t="str">
        <x:v>Priority</x:v>
      </x:c>
      <x:c r="B3" s="14" t="str">
        <x:v>Condition</x:v>
      </x:c>
      <x:c r="C3" s="14" t="str">
        <x:v>Override / base rule</x:v>
      </x:c>
      <x:c r="D3" s="14" t="str">
        <x:v>Final state</x:v>
      </x:c>
      <x:c r="E3" s="14" t="str">
        <x:v>Why it outranks the quadrant</x:v>
      </x:c>
      <x:c r="F3" s="14" t="str">
        <x:v>Reopen when</x:v>
      </x:c>
      <x:c r="G3" s="14" t="str">
        <x:v>Authority</x:v>
      </x:c>
    </x:row>
    <x:row r="4">
      <x:c r="A4" s="6" t="n">
        <x:v>1</x:v>
      </x:c>
      <x:c r="B4" s="6" t="str">
        <x:v>Decision Contract not READY FOR DOWNSTREAM</x:v>
      </x:c>
      <x:c r="C4" s="6" t="str">
        <x:v>Lifecycle gate</x:v>
      </x:c>
      <x:c r="D4" s="6" t="str">
        <x:v>BLOCKED - DECISION REOPEN REQUIRED</x:v>
      </x:c>
      <x:c r="E4" s="6" t="str">
        <x:v>A reopened decision invalidates downstream interpretation.</x:v>
      </x:c>
      <x:c r="F4" s="6" t="str">
        <x:v>Decision is frozen again under a governed version.</x:v>
      </x:c>
      <x:c r="G4" s="6" t="str">
        <x:v>Blocks action</x:v>
      </x:c>
    </x:row>
    <x:row r="5">
      <x:c r="A5" s="6" t="n">
        <x:v>2</x:v>
      </x:c>
      <x:c r="B5" s="6" t="str">
        <x:v>Scope = OUTSIDE DECISION</x:v>
      </x:c>
      <x:c r="C5" s="6" t="str">
        <x:v>Scope override</x:v>
      </x:c>
      <x:c r="D5" s="6" t="str">
        <x:v>REFUSE - OUTSIDE DECISION</x:v>
      </x:c>
      <x:c r="E5" s="6" t="str">
        <x:v>The matrix cannot authorize work outside its decision boundary.</x:v>
      </x:c>
      <x:c r="F5" s="6" t="str">
        <x:v>Decision scope is formally widened.</x:v>
      </x:c>
      <x:c r="G5" s="6" t="str">
        <x:v>Refusal</x:v>
      </x:c>
    </x:row>
    <x:row r="6">
      <x:c r="A6" s="6" t="n">
        <x:v>3</x:v>
      </x:c>
      <x:c r="B6" s="6" t="str">
        <x:v>Any required state UNKNOWN / VERIFY</x:v>
      </x:c>
      <x:c r="C6" s="6" t="str">
        <x:v>Uncertainty override</x:v>
      </x:c>
      <x:c r="D6" s="6" t="str">
        <x:v>VERIFY BEFORE CLASSIFYING</x:v>
      </x:c>
      <x:c r="E6" s="6" t="str">
        <x:v>Unknown inputs cannot be averaged into an apparently precise quadrant.</x:v>
      </x:c>
      <x:c r="F6" s="6" t="str">
        <x:v>Unknown is resolved with attributable evidence.</x:v>
      </x:c>
      <x:c r="G6" s="6" t="str">
        <x:v>No action</x:v>
      </x:c>
    </x:row>
    <x:row r="7">
      <x:c r="A7" s="6" t="n">
        <x:v>4</x:v>
      </x:c>
      <x:c r="B7" s="6" t="str">
        <x:v>Evidence = CONTRADICTORY</x:v>
      </x:c>
      <x:c r="C7" s="6" t="str">
        <x:v>Contradiction override</x:v>
      </x:c>
      <x:c r="D7" s="6" t="str">
        <x:v>VERIFY BEFORE CLASSIFYING</x:v>
      </x:c>
      <x:c r="E7" s="6" t="str">
        <x:v>Conflicting evidence makes placement provisional.</x:v>
      </x:c>
      <x:c r="F7" s="6" t="str">
        <x:v>Contradiction is resolved or explicitly bounded.</x:v>
      </x:c>
      <x:c r="G7" s="6" t="str">
        <x:v>No action</x:v>
      </x:c>
    </x:row>
    <x:row r="8">
      <x:c r="A8" s="6" t="n">
        <x:v>5</x:v>
      </x:c>
      <x:c r="B8" s="6" t="str">
        <x:v>Measurement = SLOW + Reversibility = LOW</x:v>
      </x:c>
      <x:c r="C8" s="6" t="str">
        <x:v>Learning-risk override</x:v>
      </x:c>
      <x:c r="D8" s="6" t="str">
        <x:v>DEFER</x:v>
      </x:c>
      <x:c r="E8" s="6" t="str">
        <x:v>Slow learning plus low reversibility makes a premature bet expensive to unwind.</x:v>
      </x:c>
      <x:c r="F8" s="6" t="str">
        <x:v>Learning speed or reversibility improves.</x:v>
      </x:c>
      <x:c r="G8" s="6" t="str">
        <x:v>No funding</x:v>
      </x:c>
    </x:row>
    <x:row r="9">
      <x:c r="A9" s="6" t="n">
        <x:v>6</x:v>
      </x:c>
      <x:c r="B9" s="6" t="str">
        <x:v>Evidence = LIMITED or Defensibility = WEAK</x:v>
      </x:c>
      <x:c r="C9" s="6" t="str">
        <x:v>Preparation override</x:v>
      </x:c>
      <x:c r="D9" s="6" t="str">
        <x:v>PREPARE / DEFER / IGNORE</x:v>
      </x:c>
      <x:c r="E9" s="6" t="str">
        <x:v>A weak support base can downgrade an attractive quadrant.</x:v>
      </x:c>
      <x:c r="F9" s="6" t="str">
        <x:v>Evidence or defensibility improves.</x:v>
      </x:c>
      <x:c r="G9" s="6" t="str">
        <x:v>Conditional</x:v>
      </x:c>
    </x:row>
    <x:row r="10">
      <x:c r="A10" s="6" t="n">
        <x:v>7</x:v>
      </x:c>
      <x:c r="B10" s="6" t="str">
        <x:v>HIGH opportunity + HIGH readiness</x:v>
      </x:c>
      <x:c r="C10" s="6" t="str">
        <x:v>Base quadrant</x:v>
      </x:c>
      <x:c r="D10" s="6" t="str">
        <x:v>FUND</x:v>
      </x:c>
      <x:c r="E10" s="6" t="str">
        <x:v>Only after all higher-order gates pass.</x:v>
      </x:c>
      <x:c r="F10" s="6" t="str">
        <x:v>Any governing input/version changes.</x:v>
      </x:c>
      <x:c r="G10" s="6" t="str">
        <x:v>Review input</x:v>
      </x:c>
    </x:row>
    <x:row r="11">
      <x:c r="A11" s="6" t="n">
        <x:v>8</x:v>
      </x:c>
      <x:c r="B11" s="6" t="str">
        <x:v>HIGH opportunity + LOW readiness</x:v>
      </x:c>
      <x:c r="C11" s="6" t="str">
        <x:v>Base quadrant</x:v>
      </x:c>
      <x:c r="D11" s="6" t="str">
        <x:v>PREPARE</x:v>
      </x:c>
      <x:c r="E11" s="6" t="str">
        <x:v>Value exists but dependencies still block execution.</x:v>
      </x:c>
      <x:c r="F11" s="6" t="str">
        <x:v>Readiness becomes HIGH.</x:v>
      </x:c>
      <x:c r="G11" s="6" t="str">
        <x:v>Review input</x:v>
      </x:c>
    </x:row>
    <x:row r="12">
      <x:c r="A12" s="6" t="n">
        <x:v>9</x:v>
      </x:c>
      <x:c r="B12" s="6" t="str">
        <x:v>LOW opportunity + HIGH readiness</x:v>
      </x:c>
      <x:c r="C12" s="6" t="str">
        <x:v>Base quadrant</x:v>
      </x:c>
      <x:c r="D12" s="6" t="str">
        <x:v>DEFER</x:v>
      </x:c>
      <x:c r="E12" s="6" t="str">
        <x:v>Easy to execute is not the same as valuable.</x:v>
      </x:c>
      <x:c r="F12" s="6" t="str">
        <x:v>Commercial opportunity rises.</x:v>
      </x:c>
      <x:c r="G12" s="6" t="str">
        <x:v>Review input</x:v>
      </x:c>
    </x:row>
    <x:row r="13">
      <x:c r="A13" s="6" t="n">
        <x:v>10</x:v>
      </x:c>
      <x:c r="B13" s="6" t="str">
        <x:v>LOW opportunity + LOW readiness</x:v>
      </x:c>
      <x:c r="C13" s="6" t="str">
        <x:v>Base quadrant</x:v>
      </x:c>
      <x:c r="D13" s="6" t="str">
        <x:v>IGNORE</x:v>
      </x:c>
      <x:c r="E13" s="6" t="str">
        <x:v>Neither value nor readiness justifies current attention.</x:v>
      </x:c>
      <x:c r="F13" s="6" t="str">
        <x:v>Commercial case or readiness materially changes.</x:v>
      </x:c>
      <x:c r="G13" s="6" t="str">
        <x:v>Review input</x:v>
      </x:c>
    </x:row>
    <x:row r="14">
      <x:c r="A14" s="6"/>
      <x:c r="B14" s="6"/>
      <x:c r="C14" s="6"/>
      <x:c r="D14" s="6"/>
      <x:c r="E14" s="6"/>
      <x:c r="F14" s="6"/>
      <x:c r="G14" s="6"/>
    </x:row>
    <x:row r="15">
      <x:c r="A15" s="6"/>
      <x:c r="B15" s="6"/>
      <x:c r="C15" s="6"/>
      <x:c r="D15" s="6"/>
      <x:c r="E15" s="6"/>
      <x:c r="F15" s="6"/>
      <x:c r="G15" s="6"/>
    </x:row>
    <x:row r="16">
      <x:c r="A16" s="6"/>
      <x:c r="B16" s="6"/>
      <x:c r="C16" s="6"/>
      <x:c r="D16" s="6"/>
      <x:c r="E16" s="6"/>
      <x:c r="F16" s="6"/>
      <x:c r="G16" s="6"/>
    </x:row>
    <x:row r="17">
      <x:c r="A17" s="6"/>
      <x:c r="B17" s="6"/>
      <x:c r="C17" s="6"/>
      <x:c r="D17" s="6"/>
      <x:c r="E17" s="6"/>
      <x:c r="F17" s="6"/>
      <x:c r="G17" s="6"/>
    </x:row>
    <x:row r="18">
      <x:c r="A18" s="6"/>
      <x:c r="B18" s="6"/>
      <x:c r="C18" s="6"/>
      <x:c r="D18" s="6"/>
      <x:c r="E18" s="6"/>
      <x:c r="F18" s="6"/>
      <x:c r="G18" s="6"/>
    </x:row>
    <x:row r="19">
      <x:c r="A19" s="6"/>
      <x:c r="B19" s="6"/>
      <x:c r="C19" s="6"/>
      <x:c r="D19" s="6"/>
      <x:c r="E19" s="6"/>
      <x:c r="F19" s="6"/>
      <x:c r="G19" s="6"/>
    </x:row>
    <x:row r="20">
      <x:c r="A20" s="6"/>
      <x:c r="B20" s="6"/>
      <x:c r="C20" s="6"/>
      <x:c r="D20" s="6"/>
      <x:c r="E20" s="6"/>
      <x:c r="F20" s="6"/>
      <x:c r="G20" s="6"/>
    </x:row>
    <x:row r="21">
      <x:c r="A21" s="6"/>
      <x:c r="B21" s="6"/>
      <x:c r="C21" s="6"/>
      <x:c r="D21" s="6"/>
      <x:c r="E21" s="6"/>
      <x:c r="F21" s="6"/>
      <x:c r="G21" s="6"/>
    </x:row>
    <x:row r="22">
      <x:c r="A22" s="6"/>
      <x:c r="B22" s="6"/>
      <x:c r="C22" s="6"/>
      <x:c r="D22" s="6"/>
      <x:c r="E22" s="6"/>
      <x:c r="F22" s="6"/>
      <x:c r="G22" s="6"/>
    </x:row>
    <x:row r="23">
      <x:c r="A23" s="6"/>
      <x:c r="B23" s="6"/>
      <x:c r="C23" s="6"/>
      <x:c r="D23" s="6"/>
      <x:c r="E23" s="6"/>
      <x:c r="F23" s="6"/>
      <x:c r="G23" s="6"/>
    </x:row>
    <x:row r="24">
      <x:c r="A24" s="6"/>
      <x:c r="B24" s="6"/>
      <x:c r="C24" s="6"/>
      <x:c r="D24" s="6"/>
      <x:c r="E24" s="6"/>
      <x:c r="F24" s="6"/>
      <x:c r="G24" s="6"/>
    </x:row>
    <x:row r="25">
      <x:c r="A25" s="6"/>
      <x:c r="B25" s="6"/>
      <x:c r="C25" s="6"/>
      <x:c r="D25" s="6"/>
      <x:c r="E25" s="6"/>
      <x:c r="F25" s="6"/>
      <x:c r="G25" s="6"/>
    </x:row>
    <x:row r="26">
      <x:c r="A26" s="6"/>
      <x:c r="B26" s="6"/>
      <x:c r="C26" s="6"/>
      <x:c r="D26" s="6"/>
      <x:c r="E26" s="6"/>
      <x:c r="F26" s="6"/>
      <x:c r="G26" s="6"/>
    </x:row>
    <x:row r="27">
      <x:c r="A27" s="6"/>
      <x:c r="B27" s="6"/>
      <x:c r="C27" s="6"/>
      <x:c r="D27" s="6"/>
      <x:c r="E27" s="6"/>
      <x:c r="F27" s="6"/>
      <x:c r="G27" s="6"/>
    </x:row>
    <x:row r="28">
      <x:c r="A28" s="6"/>
      <x:c r="B28" s="6"/>
      <x:c r="C28" s="6"/>
      <x:c r="D28" s="6"/>
      <x:c r="E28" s="6"/>
      <x:c r="F28" s="6"/>
      <x:c r="G28" s="6"/>
    </x:row>
    <x:row r="29">
      <x:c r="A29" s="6"/>
      <x:c r="B29" s="6"/>
      <x:c r="C29" s="6"/>
      <x:c r="D29" s="6"/>
      <x:c r="E29" s="6"/>
      <x:c r="F29" s="6"/>
      <x:c r="G29" s="6"/>
    </x:row>
    <x:row r="30">
      <x:c r="A30" s="6"/>
      <x:c r="B30" s="6"/>
      <x:c r="C30" s="6"/>
      <x:c r="D30" s="6"/>
      <x:c r="E30" s="6"/>
      <x:c r="F30" s="6"/>
      <x:c r="G30" s="6"/>
    </x:row>
    <x:row r="31">
      <x:c r="A31" s="6"/>
      <x:c r="B31" s="6"/>
      <x:c r="C31" s="6"/>
      <x:c r="D31" s="6"/>
      <x:c r="E31" s="6"/>
      <x:c r="F31" s="6"/>
      <x:c r="G31" s="6"/>
    </x:row>
    <x:row r="32">
      <x:c r="A32" s="6"/>
      <x:c r="B32" s="6"/>
      <x:c r="C32" s="6"/>
      <x:c r="D32" s="6"/>
      <x:c r="E32" s="6"/>
      <x:c r="F32" s="6"/>
      <x:c r="G32" s="6"/>
    </x:row>
    <x:row r="33">
      <x:c r="A33" s="6"/>
      <x:c r="B33" s="6"/>
      <x:c r="C33" s="6"/>
      <x:c r="D33" s="6"/>
      <x:c r="E33" s="6"/>
      <x:c r="F33" s="6"/>
      <x:c r="G33" s="6"/>
    </x:row>
    <x:row r="34">
      <x:c r="A34" s="6"/>
      <x:c r="B34" s="6"/>
      <x:c r="C34" s="6"/>
      <x:c r="D34" s="6"/>
      <x:c r="E34" s="6"/>
      <x:c r="F34" s="6"/>
      <x:c r="G34" s="6"/>
    </x:row>
    <x:row r="35">
      <x:c r="A35" s="6"/>
      <x:c r="B35" s="6"/>
      <x:c r="C35" s="6"/>
      <x:c r="D35" s="6"/>
      <x:c r="E35" s="6"/>
      <x:c r="F35" s="6"/>
      <x:c r="G35" s="6"/>
    </x:row>
    <x:row r="36">
      <x:c r="A36" s="6"/>
      <x:c r="B36" s="6"/>
      <x:c r="C36" s="6"/>
      <x:c r="D36" s="6"/>
      <x:c r="E36" s="6"/>
      <x:c r="F36" s="6"/>
      <x:c r="G36" s="6"/>
    </x:row>
    <x:row r="37">
      <x:c r="A37" s="6"/>
      <x:c r="B37" s="6"/>
      <x:c r="C37" s="6"/>
      <x:c r="D37" s="6"/>
      <x:c r="E37" s="6"/>
      <x:c r="F37" s="6"/>
      <x:c r="G37" s="6"/>
    </x:row>
    <x:row r="38">
      <x:c r="A38" s="6"/>
      <x:c r="B38" s="6"/>
      <x:c r="C38" s="6"/>
      <x:c r="D38" s="6"/>
      <x:c r="E38" s="6"/>
      <x:c r="F38" s="6"/>
      <x:c r="G38" s="6"/>
    </x:row>
    <x:row r="39">
      <x:c r="A39" s="6"/>
      <x:c r="B39" s="6"/>
      <x:c r="C39" s="6"/>
      <x:c r="D39" s="6"/>
      <x:c r="E39" s="6"/>
      <x:c r="F39" s="6"/>
      <x:c r="G39" s="6"/>
    </x:row>
    <x:row r="40">
      <x:c r="A40" s="6"/>
      <x:c r="B40" s="6"/>
      <x:c r="C40" s="6"/>
      <x:c r="D40" s="6"/>
      <x:c r="E40" s="6"/>
      <x:c r="F40" s="6"/>
      <x:c r="G40" s="6"/>
    </x:row>
    <x:row r="41">
      <x:c r="A41" s="6"/>
      <x:c r="B41" s="6"/>
      <x:c r="C41" s="6"/>
      <x:c r="D41" s="6"/>
      <x:c r="E41" s="6"/>
      <x:c r="F41" s="6"/>
      <x:c r="G41" s="6"/>
    </x:row>
    <x:row r="42">
      <x:c r="A42" s="6"/>
      <x:c r="B42" s="6"/>
      <x:c r="C42" s="6"/>
      <x:c r="D42" s="6"/>
      <x:c r="E42" s="6"/>
      <x:c r="F42" s="6"/>
      <x:c r="G42" s="6"/>
    </x:row>
    <x:row r="43">
      <x:c r="A43" s="6"/>
      <x:c r="B43" s="6"/>
      <x:c r="C43" s="6"/>
      <x:c r="D43" s="6"/>
      <x:c r="E43" s="6"/>
      <x:c r="F43" s="6"/>
      <x:c r="G43" s="6"/>
    </x:row>
    <x:row r="44">
      <x:c r="A44" s="6"/>
      <x:c r="B44" s="6"/>
      <x:c r="C44" s="6"/>
      <x:c r="D44" s="6"/>
      <x:c r="E44" s="6"/>
      <x:c r="F44" s="6"/>
      <x:c r="G44" s="6"/>
    </x:row>
    <x:row r="45">
      <x:c r="A45" s="6"/>
      <x:c r="B45" s="6"/>
      <x:c r="C45" s="6"/>
      <x:c r="D45" s="6"/>
      <x:c r="E45" s="6"/>
      <x:c r="F45" s="6"/>
      <x:c r="G45" s="6"/>
    </x:row>
    <x:row r="46">
      <x:c r="A46" s="6"/>
      <x:c r="B46" s="6"/>
      <x:c r="C46" s="6"/>
      <x:c r="D46" s="6"/>
      <x:c r="E46" s="6"/>
      <x:c r="F46" s="6"/>
      <x:c r="G46" s="6"/>
    </x:row>
    <x:row r="47">
      <x:c r="A47" s="6"/>
      <x:c r="B47" s="6"/>
      <x:c r="C47" s="6"/>
      <x:c r="D47" s="6"/>
      <x:c r="E47" s="6"/>
      <x:c r="F47" s="6"/>
      <x:c r="G47" s="6"/>
    </x:row>
    <x:row r="48">
      <x:c r="A48" s="6"/>
      <x:c r="B48" s="6"/>
      <x:c r="C48" s="6"/>
      <x:c r="D48" s="6"/>
      <x:c r="E48" s="6"/>
      <x:c r="F48" s="6"/>
      <x:c r="G48" s="6"/>
    </x:row>
    <x:row r="49">
      <x:c r="A49" s="6"/>
      <x:c r="B49" s="6"/>
      <x:c r="C49" s="6"/>
      <x:c r="D49" s="6"/>
      <x:c r="E49" s="6"/>
      <x:c r="F49" s="6"/>
      <x:c r="G49" s="6"/>
    </x:row>
    <x:row r="50">
      <x:c r="A50" s="6"/>
      <x:c r="B50" s="6"/>
      <x:c r="C50" s="6"/>
      <x:c r="D50" s="6"/>
      <x:c r="E50" s="6"/>
      <x:c r="F50" s="6"/>
      <x:c r="G50" s="6"/>
    </x:row>
    <x:row r="51">
      <x:c r="A51" s="6"/>
      <x:c r="B51" s="6"/>
      <x:c r="C51" s="6"/>
      <x:c r="D51" s="6"/>
      <x:c r="E51" s="6"/>
      <x:c r="F51" s="6"/>
      <x:c r="G51" s="6"/>
    </x:row>
    <x:row r="52">
      <x:c r="A52" s="6"/>
      <x:c r="B52" s="6"/>
      <x:c r="C52" s="6"/>
      <x:c r="D52" s="6"/>
      <x:c r="E52" s="6"/>
      <x:c r="F52" s="6"/>
      <x:c r="G52" s="6"/>
    </x:row>
    <x:row r="53">
      <x:c r="A53" s="6"/>
      <x:c r="B53" s="6"/>
      <x:c r="C53" s="6"/>
      <x:c r="D53" s="6"/>
      <x:c r="E53" s="6"/>
      <x:c r="F53" s="6"/>
      <x:c r="G53" s="6"/>
    </x:row>
    <x:row r="54">
      <x:c r="A54" s="6"/>
      <x:c r="B54" s="6"/>
      <x:c r="C54" s="6"/>
      <x:c r="D54" s="6"/>
      <x:c r="E54" s="6"/>
      <x:c r="F54" s="6"/>
      <x:c r="G54" s="6"/>
    </x:row>
    <x:row r="55">
      <x:c r="A55" s="6"/>
      <x:c r="B55" s="6"/>
      <x:c r="C55" s="6"/>
      <x:c r="D55" s="6"/>
      <x:c r="E55" s="6"/>
      <x:c r="F55" s="6"/>
      <x:c r="G55" s="6"/>
    </x:row>
    <x:row r="56">
      <x:c r="A56" s="6"/>
      <x:c r="B56" s="6"/>
      <x:c r="C56" s="6"/>
      <x:c r="D56" s="6"/>
      <x:c r="E56" s="6"/>
      <x:c r="F56" s="6"/>
      <x:c r="G56" s="6"/>
    </x:row>
    <x:row r="57">
      <x:c r="A57" s="6"/>
      <x:c r="B57" s="6"/>
      <x:c r="C57" s="6"/>
      <x:c r="D57" s="6"/>
      <x:c r="E57" s="6"/>
      <x:c r="F57" s="6"/>
      <x:c r="G57" s="6"/>
    </x:row>
    <x:row r="58">
      <x:c r="A58" s="6"/>
      <x:c r="B58" s="6"/>
      <x:c r="C58" s="6"/>
      <x:c r="D58" s="6"/>
      <x:c r="E58" s="6"/>
      <x:c r="F58" s="6"/>
      <x:c r="G58" s="6"/>
    </x:row>
    <x:row r="59">
      <x:c r="A59" s="6"/>
      <x:c r="B59" s="6"/>
      <x:c r="C59" s="6"/>
      <x:c r="D59" s="6"/>
      <x:c r="E59" s="6"/>
      <x:c r="F59" s="6"/>
      <x:c r="G59" s="6"/>
    </x:row>
    <x:row r="60">
      <x:c r="A60" s="6"/>
      <x:c r="B60" s="6"/>
      <x:c r="C60" s="6"/>
      <x:c r="D60" s="6"/>
      <x:c r="E60" s="6"/>
      <x:c r="F60" s="6"/>
      <x:c r="G60" s="6"/>
    </x:row>
    <x:row r="61">
      <x:c r="A61" s="6"/>
      <x:c r="B61" s="6"/>
      <x:c r="C61" s="6"/>
      <x:c r="D61" s="6"/>
      <x:c r="E61" s="6"/>
      <x:c r="F61" s="6"/>
      <x:c r="G61" s="6"/>
    </x:row>
    <x:row r="62">
      <x:c r="A62" s="6"/>
      <x:c r="B62" s="6"/>
      <x:c r="C62" s="6"/>
      <x:c r="D62" s="6"/>
      <x:c r="E62" s="6"/>
      <x:c r="F62" s="6"/>
      <x:c r="G62" s="6"/>
    </x:row>
    <x:row r="63">
      <x:c r="A63" s="6"/>
      <x:c r="B63" s="6"/>
      <x:c r="C63" s="6"/>
      <x:c r="D63" s="6"/>
      <x:c r="E63" s="6"/>
      <x:c r="F63" s="6"/>
      <x:c r="G63" s="6"/>
    </x:row>
    <x:row r="64">
      <x:c r="A64" s="6"/>
      <x:c r="B64" s="6"/>
      <x:c r="C64" s="6"/>
      <x:c r="D64" s="6"/>
      <x:c r="E64" s="6"/>
      <x:c r="F64" s="6"/>
      <x:c r="G64" s="6"/>
    </x:row>
    <x:row r="65">
      <x:c r="A65" s="6"/>
      <x:c r="B65" s="6"/>
      <x:c r="C65" s="6"/>
      <x:c r="D65" s="6"/>
      <x:c r="E65" s="6"/>
      <x:c r="F65" s="6"/>
      <x:c r="G65" s="6"/>
    </x:row>
    <x:row r="66">
      <x:c r="A66" s="6"/>
      <x:c r="B66" s="6"/>
      <x:c r="C66" s="6"/>
      <x:c r="D66" s="6"/>
      <x:c r="E66" s="6"/>
      <x:c r="F66" s="6"/>
      <x:c r="G66" s="6"/>
    </x:row>
    <x:row r="67">
      <x:c r="A67" s="6"/>
      <x:c r="B67" s="6"/>
      <x:c r="C67" s="6"/>
      <x:c r="D67" s="6"/>
      <x:c r="E67" s="6"/>
      <x:c r="F67" s="6"/>
      <x:c r="G67" s="6"/>
    </x:row>
    <x:row r="68">
      <x:c r="A68" s="6"/>
      <x:c r="B68" s="6"/>
      <x:c r="C68" s="6"/>
      <x:c r="D68" s="6"/>
      <x:c r="E68" s="6"/>
      <x:c r="F68" s="6"/>
      <x:c r="G68" s="6"/>
    </x:row>
    <x:row r="69">
      <x:c r="A69" s="6"/>
      <x:c r="B69" s="6"/>
      <x:c r="C69" s="6"/>
      <x:c r="D69" s="6"/>
      <x:c r="E69" s="6"/>
      <x:c r="F69" s="6"/>
      <x:c r="G69" s="6"/>
    </x:row>
    <x:row r="70">
      <x:c r="A70" s="6"/>
      <x:c r="B70" s="6"/>
      <x:c r="C70" s="6"/>
      <x:c r="D70" s="6"/>
      <x:c r="E70" s="6"/>
      <x:c r="F70" s="6"/>
      <x:c r="G70" s="6"/>
    </x:row>
    <x:row r="71">
      <x:c r="A71" s="6"/>
      <x:c r="B71" s="6"/>
      <x:c r="C71" s="6"/>
      <x:c r="D71" s="6"/>
      <x:c r="E71" s="6"/>
      <x:c r="F71" s="6"/>
      <x:c r="G71" s="6"/>
    </x:row>
    <x:row r="72">
      <x:c r="A72" s="6"/>
      <x:c r="B72" s="6"/>
      <x:c r="C72" s="6"/>
      <x:c r="D72" s="6"/>
      <x:c r="E72" s="6"/>
      <x:c r="F72" s="6"/>
      <x:c r="G72" s="6"/>
    </x:row>
    <x:row r="73">
      <x:c r="A73" s="6"/>
      <x:c r="B73" s="6"/>
      <x:c r="C73" s="6"/>
      <x:c r="D73" s="6"/>
      <x:c r="E73" s="6"/>
      <x:c r="F73" s="6"/>
      <x:c r="G73" s="6"/>
    </x:row>
    <x:row r="74">
      <x:c r="A74" s="6"/>
      <x:c r="B74" s="6"/>
      <x:c r="C74" s="6"/>
      <x:c r="D74" s="6"/>
      <x:c r="E74" s="6"/>
      <x:c r="F74" s="6"/>
      <x:c r="G74" s="6"/>
    </x:row>
    <x:row r="75">
      <x:c r="A75" s="6"/>
      <x:c r="B75" s="6"/>
      <x:c r="C75" s="6"/>
      <x:c r="D75" s="6"/>
      <x:c r="E75" s="6"/>
      <x:c r="F75" s="6"/>
      <x:c r="G75" s="6"/>
    </x:row>
    <x:row r="76">
      <x:c r="A76" s="6"/>
      <x:c r="B76" s="6"/>
      <x:c r="C76" s="6"/>
      <x:c r="D76" s="6"/>
      <x:c r="E76" s="6"/>
      <x:c r="F76" s="6"/>
      <x:c r="G76" s="6"/>
    </x:row>
    <x:row r="77">
      <x:c r="A77" s="6"/>
      <x:c r="B77" s="6"/>
      <x:c r="C77" s="6"/>
      <x:c r="D77" s="6"/>
      <x:c r="E77" s="6"/>
      <x:c r="F77" s="6"/>
      <x:c r="G77" s="6"/>
    </x:row>
    <x:row r="78">
      <x:c r="A78" s="6"/>
      <x:c r="B78" s="6"/>
      <x:c r="C78" s="6"/>
      <x:c r="D78" s="6"/>
      <x:c r="E78" s="6"/>
      <x:c r="F78" s="6"/>
      <x:c r="G78" s="6"/>
    </x:row>
    <x:row r="79">
      <x:c r="A79" s="6"/>
      <x:c r="B79" s="6"/>
      <x:c r="C79" s="6"/>
      <x:c r="D79" s="6"/>
      <x:c r="E79" s="6"/>
      <x:c r="F79" s="6"/>
      <x:c r="G79" s="6"/>
    </x:row>
    <x:row r="80">
      <x:c r="A80" s="6"/>
      <x:c r="B80" s="6"/>
      <x:c r="C80" s="6"/>
      <x:c r="D80" s="6"/>
      <x:c r="E80" s="6"/>
      <x:c r="F80" s="6"/>
      <x:c r="G80" s="6"/>
    </x:row>
    <x:row r="81">
      <x:c r="A81" s="6"/>
      <x:c r="B81" s="6"/>
      <x:c r="C81" s="6"/>
      <x:c r="D81" s="6"/>
      <x:c r="E81" s="6"/>
      <x:c r="F81" s="6"/>
      <x:c r="G81" s="6"/>
    </x:row>
    <x:row r="82">
      <x:c r="A82" s="6"/>
      <x:c r="B82" s="6"/>
      <x:c r="C82" s="6"/>
      <x:c r="D82" s="6"/>
      <x:c r="E82" s="6"/>
      <x:c r="F82" s="6"/>
      <x:c r="G82" s="6"/>
    </x:row>
    <x:row r="83">
      <x:c r="A83" s="6"/>
      <x:c r="B83" s="6"/>
      <x:c r="C83" s="6"/>
      <x:c r="D83" s="6"/>
      <x:c r="E83" s="6"/>
      <x:c r="F83" s="6"/>
      <x:c r="G83" s="6"/>
    </x:row>
    <x:row r="84">
      <x:c r="A84" s="6"/>
      <x:c r="B84" s="6"/>
      <x:c r="C84" s="6"/>
      <x:c r="D84" s="6"/>
      <x:c r="E84" s="6"/>
      <x:c r="F84" s="6"/>
      <x:c r="G84" s="6"/>
    </x:row>
    <x:row r="85">
      <x:c r="A85" s="6"/>
      <x:c r="B85" s="6"/>
      <x:c r="C85" s="6"/>
      <x:c r="D85" s="6"/>
      <x:c r="E85" s="6"/>
      <x:c r="F85" s="6"/>
      <x:c r="G85" s="6"/>
    </x:row>
    <x:row r="86">
      <x:c r="A86" s="6"/>
      <x:c r="B86" s="6"/>
      <x:c r="C86" s="6"/>
      <x:c r="D86" s="6"/>
      <x:c r="E86" s="6"/>
      <x:c r="F86" s="6"/>
      <x:c r="G86" s="6"/>
    </x:row>
    <x:row r="87">
      <x:c r="A87" s="6"/>
      <x:c r="B87" s="6"/>
      <x:c r="C87" s="6"/>
      <x:c r="D87" s="6"/>
      <x:c r="E87" s="6"/>
      <x:c r="F87" s="6"/>
      <x:c r="G87" s="6"/>
    </x:row>
    <x:row r="88">
      <x:c r="A88" s="6"/>
      <x:c r="B88" s="6"/>
      <x:c r="C88" s="6"/>
      <x:c r="D88" s="6"/>
      <x:c r="E88" s="6"/>
      <x:c r="F88" s="6"/>
      <x:c r="G88" s="6"/>
    </x:row>
    <x:row r="89">
      <x:c r="A89" s="6"/>
      <x:c r="B89" s="6"/>
      <x:c r="C89" s="6"/>
      <x:c r="D89" s="6"/>
      <x:c r="E89" s="6"/>
      <x:c r="F89" s="6"/>
      <x:c r="G89" s="6"/>
    </x:row>
    <x:row r="90">
      <x:c r="A90" s="6"/>
      <x:c r="B90" s="6"/>
      <x:c r="C90" s="6"/>
      <x:c r="D90" s="6"/>
      <x:c r="E90" s="6"/>
      <x:c r="F90" s="6"/>
      <x:c r="G90" s="6"/>
    </x:row>
    <x:row r="91">
      <x:c r="A91" s="6"/>
      <x:c r="B91" s="6"/>
      <x:c r="C91" s="6"/>
      <x:c r="D91" s="6"/>
      <x:c r="E91" s="6"/>
      <x:c r="F91" s="6"/>
      <x:c r="G91" s="6"/>
    </x:row>
    <x:row r="92">
      <x:c r="A92" s="6"/>
      <x:c r="B92" s="6"/>
      <x:c r="C92" s="6"/>
      <x:c r="D92" s="6"/>
      <x:c r="E92" s="6"/>
      <x:c r="F92" s="6"/>
      <x:c r="G92" s="6"/>
    </x:row>
    <x:row r="93">
      <x:c r="A93" s="6"/>
      <x:c r="B93" s="6"/>
      <x:c r="C93" s="6"/>
      <x:c r="D93" s="6"/>
      <x:c r="E93" s="6"/>
      <x:c r="F93" s="6"/>
      <x:c r="G93" s="6"/>
    </x:row>
    <x:row r="94">
      <x:c r="A94" s="6"/>
      <x:c r="B94" s="6"/>
      <x:c r="C94" s="6"/>
      <x:c r="D94" s="6"/>
      <x:c r="E94" s="6"/>
      <x:c r="F94" s="6"/>
      <x:c r="G94" s="6"/>
    </x:row>
    <x:row r="95">
      <x:c r="A95" s="6"/>
      <x:c r="B95" s="6"/>
      <x:c r="C95" s="6"/>
      <x:c r="D95" s="6"/>
      <x:c r="E95" s="6"/>
      <x:c r="F95" s="6"/>
      <x:c r="G95" s="6"/>
    </x:row>
    <x:row r="96">
      <x:c r="A96" s="6"/>
      <x:c r="B96" s="6"/>
      <x:c r="C96" s="6"/>
      <x:c r="D96" s="6"/>
      <x:c r="E96" s="6"/>
      <x:c r="F96" s="6"/>
      <x:c r="G96" s="6"/>
    </x:row>
    <x:row r="97">
      <x:c r="A97" s="6"/>
      <x:c r="B97" s="6"/>
      <x:c r="C97" s="6"/>
      <x:c r="D97" s="6"/>
      <x:c r="E97" s="6"/>
      <x:c r="F97" s="6"/>
      <x:c r="G97" s="6"/>
    </x:row>
    <x:row r="98">
      <x:c r="A98" s="6"/>
      <x:c r="B98" s="6"/>
      <x:c r="C98" s="6"/>
      <x:c r="D98" s="6"/>
      <x:c r="E98" s="6"/>
      <x:c r="F98" s="6"/>
      <x:c r="G98" s="6"/>
    </x:row>
    <x:row r="99">
      <x:c r="A99" s="6"/>
      <x:c r="B99" s="6"/>
      <x:c r="C99" s="6"/>
      <x:c r="D99" s="6"/>
      <x:c r="E99" s="6"/>
      <x:c r="F99" s="6"/>
      <x:c r="G99" s="6"/>
    </x:row>
    <x:row r="100">
      <x:c r="A100" s="6"/>
      <x:c r="B100" s="6"/>
      <x:c r="C100" s="6"/>
      <x:c r="D100" s="6"/>
      <x:c r="E100" s="6"/>
      <x:c r="F100" s="6"/>
      <x:c r="G100" s="6"/>
    </x:row>
    <x:row r="101">
      <x:c r="A101" s="6"/>
      <x:c r="B101" s="6"/>
      <x:c r="C101" s="6"/>
      <x:c r="D101" s="6"/>
      <x:c r="E101" s="6"/>
      <x:c r="F101" s="6"/>
      <x:c r="G101" s="6"/>
    </x:row>
    <x:row r="102">
      <x:c r="A102" s="6"/>
      <x:c r="B102" s="6"/>
      <x:c r="C102" s="6"/>
      <x:c r="D102" s="6"/>
      <x:c r="E102" s="6"/>
      <x:c r="F102" s="6"/>
      <x:c r="G102" s="6"/>
    </x:row>
    <x:row r="103">
      <x:c r="A103" s="6"/>
      <x:c r="B103" s="6"/>
      <x:c r="C103" s="6"/>
      <x:c r="D103" s="6"/>
      <x:c r="E103" s="6"/>
      <x:c r="F103" s="6"/>
      <x:c r="G103" s="6"/>
    </x:row>
    <x:row r="104">
      <x:c r="A104" s="6"/>
      <x:c r="B104" s="6"/>
      <x:c r="C104" s="6"/>
      <x:c r="D104" s="6"/>
      <x:c r="E104" s="6"/>
      <x:c r="F104" s="6"/>
      <x:c r="G104" s="6"/>
    </x:row>
    <x:row r="105">
      <x:c r="A105" s="6"/>
      <x:c r="B105" s="6"/>
      <x:c r="C105" s="6"/>
      <x:c r="D105" s="6"/>
      <x:c r="E105" s="6"/>
      <x:c r="F105" s="6"/>
      <x:c r="G105" s="6"/>
    </x:row>
    <x:row r="106">
      <x:c r="A106" s="6"/>
      <x:c r="B106" s="6"/>
      <x:c r="C106" s="6"/>
      <x:c r="D106" s="6"/>
      <x:c r="E106" s="6"/>
      <x:c r="F106" s="6"/>
      <x:c r="G106" s="6"/>
    </x:row>
    <x:row r="107">
      <x:c r="A107" s="6"/>
      <x:c r="B107" s="6"/>
      <x:c r="C107" s="6"/>
      <x:c r="D107" s="6"/>
      <x:c r="E107" s="6"/>
      <x:c r="F107" s="6"/>
      <x:c r="G107" s="6"/>
    </x:row>
    <x:row r="108">
      <x:c r="A108" s="6"/>
      <x:c r="B108" s="6"/>
      <x:c r="C108" s="6"/>
      <x:c r="D108" s="6"/>
      <x:c r="E108" s="6"/>
      <x:c r="F108" s="6"/>
      <x:c r="G108" s="6"/>
    </x:row>
    <x:row r="109">
      <x:c r="A109" s="6"/>
      <x:c r="B109" s="6"/>
      <x:c r="C109" s="6"/>
      <x:c r="D109" s="6"/>
      <x:c r="E109" s="6"/>
      <x:c r="F109" s="6"/>
      <x:c r="G109" s="6"/>
    </x:row>
    <x:row r="110">
      <x:c r="A110" s="6"/>
      <x:c r="B110" s="6"/>
      <x:c r="C110" s="6"/>
      <x:c r="D110" s="6"/>
      <x:c r="E110" s="6"/>
      <x:c r="F110" s="6"/>
      <x:c r="G110" s="6"/>
    </x:row>
    <x:row r="111">
      <x:c r="A111" s="6"/>
      <x:c r="B111" s="6"/>
      <x:c r="C111" s="6"/>
      <x:c r="D111" s="6"/>
      <x:c r="E111" s="6"/>
      <x:c r="F111" s="6"/>
      <x:c r="G111" s="6"/>
    </x:row>
    <x:row r="112">
      <x:c r="A112" s="6"/>
      <x:c r="B112" s="6"/>
      <x:c r="C112" s="6"/>
      <x:c r="D112" s="6"/>
      <x:c r="E112" s="6"/>
      <x:c r="F112" s="6"/>
      <x:c r="G112" s="6"/>
    </x:row>
    <x:row r="113">
      <x:c r="A113" s="6"/>
      <x:c r="B113" s="6"/>
      <x:c r="C113" s="6"/>
      <x:c r="D113" s="6"/>
      <x:c r="E113" s="6"/>
      <x:c r="F113" s="6"/>
      <x:c r="G113" s="6"/>
    </x:row>
    <x:row r="114">
      <x:c r="A114" s="6"/>
      <x:c r="B114" s="6"/>
      <x:c r="C114" s="6"/>
      <x:c r="D114" s="6"/>
      <x:c r="E114" s="6"/>
      <x:c r="F114" s="6"/>
      <x:c r="G114" s="6"/>
    </x:row>
    <x:row r="115">
      <x:c r="A115" s="6"/>
      <x:c r="B115" s="6"/>
      <x:c r="C115" s="6"/>
      <x:c r="D115" s="6"/>
      <x:c r="E115" s="6"/>
      <x:c r="F115" s="6"/>
      <x:c r="G115" s="6"/>
    </x:row>
    <x:row r="116">
      <x:c r="A116" s="6"/>
      <x:c r="B116" s="6"/>
      <x:c r="C116" s="6"/>
      <x:c r="D116" s="6"/>
      <x:c r="E116" s="6"/>
      <x:c r="F116" s="6"/>
      <x:c r="G116" s="6"/>
    </x:row>
    <x:row r="117">
      <x:c r="A117" s="6"/>
      <x:c r="B117" s="6"/>
      <x:c r="C117" s="6"/>
      <x:c r="D117" s="6"/>
      <x:c r="E117" s="6"/>
      <x:c r="F117" s="6"/>
      <x:c r="G117" s="6"/>
    </x:row>
    <x:row r="118">
      <x:c r="A118" s="6"/>
      <x:c r="B118" s="6"/>
      <x:c r="C118" s="6"/>
      <x:c r="D118" s="6"/>
      <x:c r="E118" s="6"/>
      <x:c r="F118" s="6"/>
      <x:c r="G118" s="6"/>
    </x:row>
    <x:row r="119">
      <x:c r="A119" s="6"/>
      <x:c r="B119" s="6"/>
      <x:c r="C119" s="6"/>
      <x:c r="D119" s="6"/>
      <x:c r="E119" s="6"/>
      <x:c r="F119" s="6"/>
      <x:c r="G119" s="6"/>
    </x:row>
    <x:row r="120">
      <x:c r="A120" s="6"/>
      <x:c r="B120" s="6"/>
      <x:c r="C120" s="6"/>
      <x:c r="D120" s="6"/>
      <x:c r="E120" s="6"/>
      <x:c r="F120" s="6"/>
      <x:c r="G120" s="6"/>
    </x:row>
    <x:row r="121">
      <x:c r="A121" s="6"/>
      <x:c r="B121" s="6"/>
      <x:c r="C121" s="6"/>
      <x:c r="D121" s="6"/>
      <x:c r="E121" s="6"/>
      <x:c r="F121" s="6"/>
      <x:c r="G121" s="6"/>
    </x:row>
    <x:row r="122">
      <x:c r="A122" s="6"/>
      <x:c r="B122" s="6"/>
      <x:c r="C122" s="6"/>
      <x:c r="D122" s="6"/>
      <x:c r="E122" s="6"/>
      <x:c r="F122" s="6"/>
      <x:c r="G122" s="6"/>
    </x:row>
    <x:row r="123">
      <x:c r="A123" s="6"/>
      <x:c r="B123" s="6"/>
      <x:c r="C123" s="6"/>
      <x:c r="D123" s="6"/>
      <x:c r="E123" s="6"/>
      <x:c r="F123" s="6"/>
      <x:c r="G123" s="6"/>
    </x:row>
    <x:row r="124">
      <x:c r="A124" s="6"/>
      <x:c r="B124" s="6"/>
      <x:c r="C124" s="6"/>
      <x:c r="D124" s="6"/>
      <x:c r="E124" s="6"/>
      <x:c r="F124" s="6"/>
      <x:c r="G124" s="6"/>
    </x:row>
    <x:row r="125">
      <x:c r="A125" s="6"/>
      <x:c r="B125" s="6"/>
      <x:c r="C125" s="6"/>
      <x:c r="D125" s="6"/>
      <x:c r="E125" s="6"/>
      <x:c r="F125" s="6"/>
      <x:c r="G125" s="6"/>
    </x:row>
    <x:row r="126">
      <x:c r="A126" s="6"/>
      <x:c r="B126" s="6"/>
      <x:c r="C126" s="6"/>
      <x:c r="D126" s="6"/>
      <x:c r="E126" s="6"/>
      <x:c r="F126" s="6"/>
      <x:c r="G126" s="6"/>
    </x:row>
    <x:row r="127">
      <x:c r="A127" s="6"/>
      <x:c r="B127" s="6"/>
      <x:c r="C127" s="6"/>
      <x:c r="D127" s="6"/>
      <x:c r="E127" s="6"/>
      <x:c r="F127" s="6"/>
      <x:c r="G127" s="6"/>
    </x:row>
    <x:row r="128">
      <x:c r="A128" s="6"/>
      <x:c r="B128" s="6"/>
      <x:c r="C128" s="6"/>
      <x:c r="D128" s="6"/>
      <x:c r="E128" s="6"/>
      <x:c r="F128" s="6"/>
      <x:c r="G128" s="6"/>
    </x:row>
    <x:row r="129">
      <x:c r="A129" s="6"/>
      <x:c r="B129" s="6"/>
      <x:c r="C129" s="6"/>
      <x:c r="D129" s="6"/>
      <x:c r="E129" s="6"/>
      <x:c r="F129" s="6"/>
      <x:c r="G129" s="6"/>
    </x:row>
    <x:row r="130">
      <x:c r="A130" s="6"/>
      <x:c r="B130" s="6"/>
      <x:c r="C130" s="6"/>
      <x:c r="D130" s="6"/>
      <x:c r="E130" s="6"/>
      <x:c r="F130" s="6"/>
      <x:c r="G130" s="6"/>
    </x:row>
    <x:row r="131">
      <x:c r="A131" s="6"/>
      <x:c r="B131" s="6"/>
      <x:c r="C131" s="6"/>
      <x:c r="D131" s="6"/>
      <x:c r="E131" s="6"/>
      <x:c r="F131" s="6"/>
      <x:c r="G131" s="6"/>
    </x:row>
    <x:row r="132">
      <x:c r="A132" s="6"/>
      <x:c r="B132" s="6"/>
      <x:c r="C132" s="6"/>
      <x:c r="D132" s="6"/>
      <x:c r="E132" s="6"/>
      <x:c r="F132" s="6"/>
      <x:c r="G132" s="6"/>
    </x:row>
    <x:row r="133">
      <x:c r="A133" s="6"/>
      <x:c r="B133" s="6"/>
      <x:c r="C133" s="6"/>
      <x:c r="D133" s="6"/>
      <x:c r="E133" s="6"/>
      <x:c r="F133" s="6"/>
      <x:c r="G133" s="6"/>
    </x:row>
    <x:row r="134">
      <x:c r="A134" s="6"/>
      <x:c r="B134" s="6"/>
      <x:c r="C134" s="6"/>
      <x:c r="D134" s="6"/>
      <x:c r="E134" s="6"/>
      <x:c r="F134" s="6"/>
      <x:c r="G134" s="6"/>
    </x:row>
    <x:row r="135">
      <x:c r="A135" s="6"/>
      <x:c r="B135" s="6"/>
      <x:c r="C135" s="6"/>
      <x:c r="D135" s="6"/>
      <x:c r="E135" s="6"/>
      <x:c r="F135" s="6"/>
      <x:c r="G135" s="6"/>
    </x:row>
    <x:row r="136">
      <x:c r="A136" s="6"/>
      <x:c r="B136" s="6"/>
      <x:c r="C136" s="6"/>
      <x:c r="D136" s="6"/>
      <x:c r="E136" s="6"/>
      <x:c r="F136" s="6"/>
      <x:c r="G136" s="6"/>
    </x:row>
    <x:row r="137">
      <x:c r="A137" s="6"/>
      <x:c r="B137" s="6"/>
      <x:c r="C137" s="6"/>
      <x:c r="D137" s="6"/>
      <x:c r="E137" s="6"/>
      <x:c r="F137" s="6"/>
      <x:c r="G137" s="6"/>
    </x:row>
    <x:row r="138">
      <x:c r="A138" s="6"/>
      <x:c r="B138" s="6"/>
      <x:c r="C138" s="6"/>
      <x:c r="D138" s="6"/>
      <x:c r="E138" s="6"/>
      <x:c r="F138" s="6"/>
      <x:c r="G138" s="6"/>
    </x:row>
    <x:row r="139">
      <x:c r="A139" s="6"/>
      <x:c r="B139" s="6"/>
      <x:c r="C139" s="6"/>
      <x:c r="D139" s="6"/>
      <x:c r="E139" s="6"/>
      <x:c r="F139" s="6"/>
      <x:c r="G139" s="6"/>
    </x:row>
    <x:row r="140">
      <x:c r="A140" s="6"/>
      <x:c r="B140" s="6"/>
      <x:c r="C140" s="6"/>
      <x:c r="D140" s="6"/>
      <x:c r="E140" s="6"/>
      <x:c r="F140" s="6"/>
      <x:c r="G140" s="6"/>
    </x:row>
    <x:row r="141">
      <x:c r="A141" s="6"/>
      <x:c r="B141" s="6"/>
      <x:c r="C141" s="6"/>
      <x:c r="D141" s="6"/>
      <x:c r="E141" s="6"/>
      <x:c r="F141" s="6"/>
      <x:c r="G141" s="6"/>
    </x:row>
    <x:row r="142">
      <x:c r="A142" s="6"/>
      <x:c r="B142" s="6"/>
      <x:c r="C142" s="6"/>
      <x:c r="D142" s="6"/>
      <x:c r="E142" s="6"/>
      <x:c r="F142" s="6"/>
      <x:c r="G142" s="6"/>
    </x:row>
    <x:row r="143">
      <x:c r="A143" s="6"/>
      <x:c r="B143" s="6"/>
      <x:c r="C143" s="6"/>
      <x:c r="D143" s="6"/>
      <x:c r="E143" s="6"/>
      <x:c r="F143" s="6"/>
      <x:c r="G143" s="6"/>
    </x:row>
    <x:row r="144">
      <x:c r="A144" s="6"/>
      <x:c r="B144" s="6"/>
      <x:c r="C144" s="6"/>
      <x:c r="D144" s="6"/>
      <x:c r="E144" s="6"/>
      <x:c r="F144" s="6"/>
      <x:c r="G144" s="6"/>
    </x:row>
    <x:row r="145">
      <x:c r="A145" s="6"/>
      <x:c r="B145" s="6"/>
      <x:c r="C145" s="6"/>
      <x:c r="D145" s="6"/>
      <x:c r="E145" s="6"/>
      <x:c r="F145" s="6"/>
      <x:c r="G145" s="6"/>
    </x:row>
    <x:row r="146">
      <x:c r="A146" s="6"/>
      <x:c r="B146" s="6"/>
      <x:c r="C146" s="6"/>
      <x:c r="D146" s="6"/>
      <x:c r="E146" s="6"/>
      <x:c r="F146" s="6"/>
      <x:c r="G146" s="6"/>
    </x:row>
    <x:row r="147">
      <x:c r="A147" s="6"/>
      <x:c r="B147" s="6"/>
      <x:c r="C147" s="6"/>
      <x:c r="D147" s="6"/>
      <x:c r="E147" s="6"/>
      <x:c r="F147" s="6"/>
      <x:c r="G147" s="6"/>
    </x:row>
    <x:row r="148">
      <x:c r="A148" s="6"/>
      <x:c r="B148" s="6"/>
      <x:c r="C148" s="6"/>
      <x:c r="D148" s="6"/>
      <x:c r="E148" s="6"/>
      <x:c r="F148" s="6"/>
      <x:c r="G148" s="6"/>
    </x:row>
    <x:row r="149">
      <x:c r="A149" s="6"/>
      <x:c r="B149" s="6"/>
      <x:c r="C149" s="6"/>
      <x:c r="D149" s="6"/>
      <x:c r="E149" s="6"/>
      <x:c r="F149" s="6"/>
      <x:c r="G149" s="6"/>
    </x:row>
    <x:row r="150">
      <x:c r="A150" s="6"/>
      <x:c r="B150" s="6"/>
      <x:c r="C150" s="6"/>
      <x:c r="D150" s="6"/>
      <x:c r="E150" s="6"/>
      <x:c r="F150" s="6"/>
      <x:c r="G150" s="6"/>
    </x:row>
    <x:row r="151">
      <x:c r="A151" s="6"/>
      <x:c r="B151" s="6"/>
      <x:c r="C151" s="6"/>
      <x:c r="D151" s="6"/>
      <x:c r="E151" s="6"/>
      <x:c r="F151" s="6"/>
      <x:c r="G151" s="6"/>
    </x:row>
    <x:row r="152">
      <x:c r="A152" s="6"/>
      <x:c r="B152" s="6"/>
      <x:c r="C152" s="6"/>
      <x:c r="D152" s="6"/>
      <x:c r="E152" s="6"/>
      <x:c r="F152" s="6"/>
      <x:c r="G152" s="6"/>
    </x:row>
    <x:row r="153">
      <x:c r="A153" s="6"/>
      <x:c r="B153" s="6"/>
      <x:c r="C153" s="6"/>
      <x:c r="D153" s="6"/>
      <x:c r="E153" s="6"/>
      <x:c r="F153" s="6"/>
      <x:c r="G153" s="6"/>
    </x:row>
    <x:row r="154">
      <x:c r="A154" s="6"/>
      <x:c r="B154" s="6"/>
      <x:c r="C154" s="6"/>
      <x:c r="D154" s="6"/>
      <x:c r="E154" s="6"/>
      <x:c r="F154" s="6"/>
      <x:c r="G154" s="6"/>
    </x:row>
    <x:row r="155">
      <x:c r="A155" s="6"/>
      <x:c r="B155" s="6"/>
      <x:c r="C155" s="6"/>
      <x:c r="D155" s="6"/>
      <x:c r="E155" s="6"/>
      <x:c r="F155" s="6"/>
      <x:c r="G155" s="6"/>
    </x:row>
    <x:row r="156">
      <x:c r="A156" s="6"/>
      <x:c r="B156" s="6"/>
      <x:c r="C156" s="6"/>
      <x:c r="D156" s="6"/>
      <x:c r="E156" s="6"/>
      <x:c r="F156" s="6"/>
      <x:c r="G156" s="6"/>
    </x:row>
    <x:row r="157">
      <x:c r="A157" s="6"/>
      <x:c r="B157" s="6"/>
      <x:c r="C157" s="6"/>
      <x:c r="D157" s="6"/>
      <x:c r="E157" s="6"/>
      <x:c r="F157" s="6"/>
      <x:c r="G157" s="6"/>
    </x:row>
    <x:row r="158">
      <x:c r="A158" s="6"/>
      <x:c r="B158" s="6"/>
      <x:c r="C158" s="6"/>
      <x:c r="D158" s="6"/>
      <x:c r="E158" s="6"/>
      <x:c r="F158" s="6"/>
      <x:c r="G158" s="6"/>
    </x:row>
    <x:row r="159">
      <x:c r="A159" s="6"/>
      <x:c r="B159" s="6"/>
      <x:c r="C159" s="6"/>
      <x:c r="D159" s="6"/>
      <x:c r="E159" s="6"/>
      <x:c r="F159" s="6"/>
      <x:c r="G159" s="6"/>
    </x:row>
    <x:row r="160">
      <x:c r="A160" s="6"/>
      <x:c r="B160" s="6"/>
      <x:c r="C160" s="6"/>
      <x:c r="D160" s="6"/>
      <x:c r="E160" s="6"/>
      <x:c r="F160" s="6"/>
      <x:c r="G160" s="6"/>
    </x:row>
    <x:row r="161">
      <x:c r="A161" s="6"/>
      <x:c r="B161" s="6"/>
      <x:c r="C161" s="6"/>
      <x:c r="D161" s="6"/>
      <x:c r="E161" s="6"/>
      <x:c r="F161" s="6"/>
      <x:c r="G161" s="6"/>
    </x:row>
    <x:row r="162">
      <x:c r="A162" s="6"/>
      <x:c r="B162" s="6"/>
      <x:c r="C162" s="6"/>
      <x:c r="D162" s="6"/>
      <x:c r="E162" s="6"/>
      <x:c r="F162" s="6"/>
      <x:c r="G162" s="6"/>
    </x:row>
    <x:row r="163">
      <x:c r="A163" s="6"/>
      <x:c r="B163" s="6"/>
      <x:c r="C163" s="6"/>
      <x:c r="D163" s="6"/>
      <x:c r="E163" s="6"/>
      <x:c r="F163" s="6"/>
      <x:c r="G163" s="6"/>
    </x:row>
    <x:row r="164">
      <x:c r="A164" s="6"/>
      <x:c r="B164" s="6"/>
      <x:c r="C164" s="6"/>
      <x:c r="D164" s="6"/>
      <x:c r="E164" s="6"/>
      <x:c r="F164" s="6"/>
      <x:c r="G164" s="6"/>
    </x:row>
    <x:row r="165">
      <x:c r="A165" s="6"/>
      <x:c r="B165" s="6"/>
      <x:c r="C165" s="6"/>
      <x:c r="D165" s="6"/>
      <x:c r="E165" s="6"/>
      <x:c r="F165" s="6"/>
      <x:c r="G165" s="6"/>
    </x:row>
    <x:row r="166">
      <x:c r="A166" s="6"/>
      <x:c r="B166" s="6"/>
      <x:c r="C166" s="6"/>
      <x:c r="D166" s="6"/>
      <x:c r="E166" s="6"/>
      <x:c r="F166" s="6"/>
      <x:c r="G166" s="6"/>
    </x:row>
    <x:row r="167">
      <x:c r="A167" s="6"/>
      <x:c r="B167" s="6"/>
      <x:c r="C167" s="6"/>
      <x:c r="D167" s="6"/>
      <x:c r="E167" s="6"/>
      <x:c r="F167" s="6"/>
      <x:c r="G167" s="6"/>
    </x:row>
    <x:row r="168">
      <x:c r="A168" s="6"/>
      <x:c r="B168" s="6"/>
      <x:c r="C168" s="6"/>
      <x:c r="D168" s="6"/>
      <x:c r="E168" s="6"/>
      <x:c r="F168" s="6"/>
      <x:c r="G168" s="6"/>
    </x:row>
    <x:row r="169">
      <x:c r="A169" s="6"/>
      <x:c r="B169" s="6"/>
      <x:c r="C169" s="6"/>
      <x:c r="D169" s="6"/>
      <x:c r="E169" s="6"/>
      <x:c r="F169" s="6"/>
      <x:c r="G169" s="6"/>
    </x:row>
    <x:row r="170">
      <x:c r="A170" s="6"/>
      <x:c r="B170" s="6"/>
      <x:c r="C170" s="6"/>
      <x:c r="D170" s="6"/>
      <x:c r="E170" s="6"/>
      <x:c r="F170" s="6"/>
      <x:c r="G170" s="6"/>
    </x:row>
    <x:row r="171">
      <x:c r="A171" s="6"/>
      <x:c r="B171" s="6"/>
      <x:c r="C171" s="6"/>
      <x:c r="D171" s="6"/>
      <x:c r="E171" s="6"/>
      <x:c r="F171" s="6"/>
      <x:c r="G171" s="6"/>
    </x:row>
    <x:row r="172">
      <x:c r="A172" s="6"/>
      <x:c r="B172" s="6"/>
      <x:c r="C172" s="6"/>
      <x:c r="D172" s="6"/>
      <x:c r="E172" s="6"/>
      <x:c r="F172" s="6"/>
      <x:c r="G172" s="6"/>
    </x:row>
    <x:row r="173">
      <x:c r="A173" s="6"/>
      <x:c r="B173" s="6"/>
      <x:c r="C173" s="6"/>
      <x:c r="D173" s="6"/>
      <x:c r="E173" s="6"/>
      <x:c r="F173" s="6"/>
      <x:c r="G173" s="6"/>
    </x:row>
    <x:row r="174">
      <x:c r="A174" s="6"/>
      <x:c r="B174" s="6"/>
      <x:c r="C174" s="6"/>
      <x:c r="D174" s="6"/>
      <x:c r="E174" s="6"/>
      <x:c r="F174" s="6"/>
      <x:c r="G174" s="6"/>
    </x:row>
    <x:row r="175">
      <x:c r="A175" s="6"/>
      <x:c r="B175" s="6"/>
      <x:c r="C175" s="6"/>
      <x:c r="D175" s="6"/>
      <x:c r="E175" s="6"/>
      <x:c r="F175" s="6"/>
      <x:c r="G175" s="6"/>
    </x:row>
    <x:row r="176">
      <x:c r="A176" s="6"/>
      <x:c r="B176" s="6"/>
      <x:c r="C176" s="6"/>
      <x:c r="D176" s="6"/>
      <x:c r="E176" s="6"/>
      <x:c r="F176" s="6"/>
      <x:c r="G176" s="6"/>
    </x:row>
    <x:row r="177">
      <x:c r="A177" s="6"/>
      <x:c r="B177" s="6"/>
      <x:c r="C177" s="6"/>
      <x:c r="D177" s="6"/>
      <x:c r="E177" s="6"/>
      <x:c r="F177" s="6"/>
      <x:c r="G177" s="6"/>
    </x:row>
    <x:row r="178">
      <x:c r="A178" s="6"/>
      <x:c r="B178" s="6"/>
      <x:c r="C178" s="6"/>
      <x:c r="D178" s="6"/>
      <x:c r="E178" s="6"/>
      <x:c r="F178" s="6"/>
      <x:c r="G178" s="6"/>
    </x:row>
    <x:row r="179">
      <x:c r="A179" s="6"/>
      <x:c r="B179" s="6"/>
      <x:c r="C179" s="6"/>
      <x:c r="D179" s="6"/>
      <x:c r="E179" s="6"/>
      <x:c r="F179" s="6"/>
      <x:c r="G179" s="6"/>
    </x:row>
    <x:row r="180">
      <x:c r="A180" s="6"/>
      <x:c r="B180" s="6"/>
      <x:c r="C180" s="6"/>
      <x:c r="D180" s="6"/>
      <x:c r="E180" s="6"/>
      <x:c r="F180" s="6"/>
      <x:c r="G180" s="6"/>
    </x:row>
    <x:row r="181">
      <x:c r="A181" s="6"/>
      <x:c r="B181" s="6"/>
      <x:c r="C181" s="6"/>
      <x:c r="D181" s="6"/>
      <x:c r="E181" s="6"/>
      <x:c r="F181" s="6"/>
      <x:c r="G181" s="6"/>
    </x:row>
    <x:row r="182">
      <x:c r="A182" s="6"/>
      <x:c r="B182" s="6"/>
      <x:c r="C182" s="6"/>
      <x:c r="D182" s="6"/>
      <x:c r="E182" s="6"/>
      <x:c r="F182" s="6"/>
      <x:c r="G182" s="6"/>
    </x:row>
    <x:row r="183">
      <x:c r="A183" s="6"/>
      <x:c r="B183" s="6"/>
      <x:c r="C183" s="6"/>
      <x:c r="D183" s="6"/>
      <x:c r="E183" s="6"/>
      <x:c r="F183" s="6"/>
      <x:c r="G183" s="6"/>
    </x:row>
    <x:row r="184">
      <x:c r="A184" s="6"/>
      <x:c r="B184" s="6"/>
      <x:c r="C184" s="6"/>
      <x:c r="D184" s="6"/>
      <x:c r="E184" s="6"/>
      <x:c r="F184" s="6"/>
      <x:c r="G184" s="6"/>
    </x:row>
    <x:row r="185">
      <x:c r="A185" s="6"/>
      <x:c r="B185" s="6"/>
      <x:c r="C185" s="6"/>
      <x:c r="D185" s="6"/>
      <x:c r="E185" s="6"/>
      <x:c r="F185" s="6"/>
      <x:c r="G185" s="6"/>
    </x:row>
    <x:row r="186">
      <x:c r="A186" s="6"/>
      <x:c r="B186" s="6"/>
      <x:c r="C186" s="6"/>
      <x:c r="D186" s="6"/>
      <x:c r="E186" s="6"/>
      <x:c r="F186" s="6"/>
      <x:c r="G186" s="6"/>
    </x:row>
    <x:row r="187">
      <x:c r="A187" s="6"/>
      <x:c r="B187" s="6"/>
      <x:c r="C187" s="6"/>
      <x:c r="D187" s="6"/>
      <x:c r="E187" s="6"/>
      <x:c r="F187" s="6"/>
      <x:c r="G187" s="6"/>
    </x:row>
    <x:row r="188">
      <x:c r="A188" s="6"/>
      <x:c r="B188" s="6"/>
      <x:c r="C188" s="6"/>
      <x:c r="D188" s="6"/>
      <x:c r="E188" s="6"/>
      <x:c r="F188" s="6"/>
      <x:c r="G188" s="6"/>
    </x:row>
    <x:row r="189">
      <x:c r="A189" s="6"/>
      <x:c r="B189" s="6"/>
      <x:c r="C189" s="6"/>
      <x:c r="D189" s="6"/>
      <x:c r="E189" s="6"/>
      <x:c r="F189" s="6"/>
      <x:c r="G189" s="6"/>
    </x:row>
    <x:row r="190">
      <x:c r="A190" s="6"/>
      <x:c r="B190" s="6"/>
      <x:c r="C190" s="6"/>
      <x:c r="D190" s="6"/>
      <x:c r="E190" s="6"/>
      <x:c r="F190" s="6"/>
      <x:c r="G190" s="6"/>
    </x:row>
    <x:row r="191">
      <x:c r="A191" s="6"/>
      <x:c r="B191" s="6"/>
      <x:c r="C191" s="6"/>
      <x:c r="D191" s="6"/>
      <x:c r="E191" s="6"/>
      <x:c r="F191" s="6"/>
      <x:c r="G191" s="6"/>
    </x:row>
    <x:row r="192">
      <x:c r="A192" s="6"/>
      <x:c r="B192" s="6"/>
      <x:c r="C192" s="6"/>
      <x:c r="D192" s="6"/>
      <x:c r="E192" s="6"/>
      <x:c r="F192" s="6"/>
      <x:c r="G192" s="6"/>
    </x:row>
    <x:row r="193">
      <x:c r="A193" s="6"/>
      <x:c r="B193" s="6"/>
      <x:c r="C193" s="6"/>
      <x:c r="D193" s="6"/>
      <x:c r="E193" s="6"/>
      <x:c r="F193" s="6"/>
      <x:c r="G193" s="6"/>
    </x:row>
    <x:row r="194">
      <x:c r="A194" s="6"/>
      <x:c r="B194" s="6"/>
      <x:c r="C194" s="6"/>
      <x:c r="D194" s="6"/>
      <x:c r="E194" s="6"/>
      <x:c r="F194" s="6"/>
      <x:c r="G194" s="6"/>
    </x:row>
    <x:row r="195">
      <x:c r="A195" s="6"/>
      <x:c r="B195" s="6"/>
      <x:c r="C195" s="6"/>
      <x:c r="D195" s="6"/>
      <x:c r="E195" s="6"/>
      <x:c r="F195" s="6"/>
      <x:c r="G195" s="6"/>
    </x:row>
    <x:row r="196">
      <x:c r="A196" s="6"/>
      <x:c r="B196" s="6"/>
      <x:c r="C196" s="6"/>
      <x:c r="D196" s="6"/>
      <x:c r="E196" s="6"/>
      <x:c r="F196" s="6"/>
      <x:c r="G196" s="6"/>
    </x:row>
    <x:row r="197">
      <x:c r="A197" s="6"/>
      <x:c r="B197" s="6"/>
      <x:c r="C197" s="6"/>
      <x:c r="D197" s="6"/>
      <x:c r="E197" s="6"/>
      <x:c r="F197" s="6"/>
      <x:c r="G197" s="6"/>
    </x:row>
    <x:row r="198">
      <x:c r="A198" s="6"/>
      <x:c r="B198" s="6"/>
      <x:c r="C198" s="6"/>
      <x:c r="D198" s="6"/>
      <x:c r="E198" s="6"/>
      <x:c r="F198" s="6"/>
      <x:c r="G198" s="6"/>
    </x:row>
    <x:row r="199">
      <x:c r="A199" s="6"/>
      <x:c r="B199" s="6"/>
      <x:c r="C199" s="6"/>
      <x:c r="D199" s="6"/>
      <x:c r="E199" s="6"/>
      <x:c r="F199" s="6"/>
      <x:c r="G199" s="6"/>
    </x:row>
    <x:row r="200">
      <x:c r="A200" s="6"/>
      <x:c r="B200" s="6"/>
      <x:c r="C200" s="6"/>
      <x:c r="D200" s="6"/>
      <x:c r="E200" s="6"/>
      <x:c r="F200" s="6"/>
      <x:c r="G200" s="6"/>
    </x:row>
    <x:row r="201">
      <x:c r="A201" s="6"/>
      <x:c r="B201" s="6"/>
      <x:c r="C201" s="6"/>
      <x:c r="D201" s="6"/>
      <x:c r="E201" s="6"/>
      <x:c r="F201" s="6"/>
      <x:c r="G201" s="6"/>
    </x:row>
    <x:row r="202">
      <x:c r="A202" s="6"/>
      <x:c r="B202" s="6"/>
      <x:c r="C202" s="6"/>
      <x:c r="D202" s="6"/>
      <x:c r="E202" s="6"/>
      <x:c r="F202" s="6"/>
      <x:c r="G202" s="6"/>
    </x:row>
    <x:row r="203">
      <x:c r="A203" s="6"/>
      <x:c r="B203" s="6"/>
      <x:c r="C203" s="6"/>
      <x:c r="D203" s="6"/>
      <x:c r="E203" s="6"/>
      <x:c r="F203" s="6"/>
      <x:c r="G203" s="6"/>
    </x:row>
    <x:row r="204">
      <x:c r="A204" s="6"/>
      <x:c r="B204" s="6"/>
      <x:c r="C204" s="6"/>
      <x:c r="D204" s="6"/>
      <x:c r="E204" s="6"/>
      <x:c r="F204" s="6"/>
      <x:c r="G204" s="6"/>
    </x:row>
    <x:row r="205">
      <x:c r="A205" s="6"/>
      <x:c r="B205" s="6"/>
      <x:c r="C205" s="6"/>
      <x:c r="D205" s="6"/>
      <x:c r="E205" s="6"/>
      <x:c r="F205" s="6"/>
      <x:c r="G205" s="6"/>
    </x:row>
    <x:row r="206">
      <x:c r="A206" s="6"/>
      <x:c r="B206" s="6"/>
      <x:c r="C206" s="6"/>
      <x:c r="D206" s="6"/>
      <x:c r="E206" s="6"/>
      <x:c r="F206" s="6"/>
      <x:c r="G206" s="6"/>
    </x:row>
    <x:row r="207">
      <x:c r="A207" s="6"/>
      <x:c r="B207" s="6"/>
      <x:c r="C207" s="6"/>
      <x:c r="D207" s="6"/>
      <x:c r="E207" s="6"/>
      <x:c r="F207" s="6"/>
      <x:c r="G207" s="6"/>
    </x:row>
    <x:row r="208">
      <x:c r="A208" s="6"/>
      <x:c r="B208" s="6"/>
      <x:c r="C208" s="6"/>
      <x:c r="D208" s="6"/>
      <x:c r="E208" s="6"/>
      <x:c r="F208" s="6"/>
      <x:c r="G208" s="6"/>
    </x:row>
    <x:row r="209">
      <x:c r="A209" s="6"/>
      <x:c r="B209" s="6"/>
      <x:c r="C209" s="6"/>
      <x:c r="D209" s="6"/>
      <x:c r="E209" s="6"/>
      <x:c r="F209" s="6"/>
      <x:c r="G209" s="6"/>
    </x:row>
    <x:row r="210">
      <x:c r="A210" s="6"/>
      <x:c r="B210" s="6"/>
      <x:c r="C210" s="6"/>
      <x:c r="D210" s="6"/>
      <x:c r="E210" s="6"/>
      <x:c r="F210" s="6"/>
      <x:c r="G210" s="6"/>
    </x:row>
    <x:row r="211">
      <x:c r="A211" s="6"/>
      <x:c r="B211" s="6"/>
      <x:c r="C211" s="6"/>
      <x:c r="D211" s="6"/>
      <x:c r="E211" s="6"/>
      <x:c r="F211" s="6"/>
      <x:c r="G211" s="6"/>
    </x:row>
    <x:row r="212">
      <x:c r="A212" s="6"/>
      <x:c r="B212" s="6"/>
      <x:c r="C212" s="6"/>
      <x:c r="D212" s="6"/>
      <x:c r="E212" s="6"/>
      <x:c r="F212" s="6"/>
      <x:c r="G212" s="6"/>
    </x:row>
    <x:row r="213">
      <x:c r="A213" s="6"/>
      <x:c r="B213" s="6"/>
      <x:c r="C213" s="6"/>
      <x:c r="D213" s="6"/>
      <x:c r="E213" s="6"/>
      <x:c r="F213" s="6"/>
      <x:c r="G213" s="6"/>
    </x:row>
    <x:row r="214">
      <x:c r="A214" s="6"/>
      <x:c r="B214" s="6"/>
      <x:c r="C214" s="6"/>
      <x:c r="D214" s="6"/>
      <x:c r="E214" s="6"/>
      <x:c r="F214" s="6"/>
      <x:c r="G214" s="6"/>
    </x:row>
    <x:row r="215">
      <x:c r="A215" s="6"/>
      <x:c r="B215" s="6"/>
      <x:c r="C215" s="6"/>
      <x:c r="D215" s="6"/>
      <x:c r="E215" s="6"/>
      <x:c r="F215" s="6"/>
      <x:c r="G215" s="6"/>
    </x:row>
    <x:row r="216">
      <x:c r="A216" s="6"/>
      <x:c r="B216" s="6"/>
      <x:c r="C216" s="6"/>
      <x:c r="D216" s="6"/>
      <x:c r="E216" s="6"/>
      <x:c r="F216" s="6"/>
      <x:c r="G216" s="6"/>
    </x:row>
    <x:row r="217">
      <x:c r="A217" s="6"/>
      <x:c r="B217" s="6"/>
      <x:c r="C217" s="6"/>
      <x:c r="D217" s="6"/>
      <x:c r="E217" s="6"/>
      <x:c r="F217" s="6"/>
      <x:c r="G217" s="6"/>
    </x:row>
    <x:row r="218">
      <x:c r="A218" s="6"/>
      <x:c r="B218" s="6"/>
      <x:c r="C218" s="6"/>
      <x:c r="D218" s="6"/>
      <x:c r="E218" s="6"/>
      <x:c r="F218" s="6"/>
      <x:c r="G218" s="6"/>
    </x:row>
    <x:row r="219">
      <x:c r="A219" s="6"/>
      <x:c r="B219" s="6"/>
      <x:c r="C219" s="6"/>
      <x:c r="D219" s="6"/>
      <x:c r="E219" s="6"/>
      <x:c r="F219" s="6"/>
      <x:c r="G219" s="6"/>
    </x:row>
    <x:row r="220">
      <x:c r="A220" s="6"/>
      <x:c r="B220" s="6"/>
      <x:c r="C220" s="6"/>
      <x:c r="D220" s="6"/>
      <x:c r="E220" s="6"/>
      <x:c r="F220" s="6"/>
      <x:c r="G220" s="6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6" hidden="0" customWidth="1"/>
    <x:col min="3" max="3" width="33" hidden="0" customWidth="1"/>
    <x:col min="4" max="4" width="34" hidden="0" customWidth="1"/>
    <x:col min="5" max="5" width="48" hidden="0" customWidth="1"/>
    <x:col min="6" max="6" width="20" hidden="0" customWidth="1"/>
    <x:col min="7" max="7" width="48" hidden="0" customWidth="1"/>
    <x:col min="8" max="8" width="14" hidden="0" customWidth="1"/>
    <x:col min="10" max="10" width="34" hidden="0" customWidth="1"/>
    <x:col min="11" max="11" width="16" hidden="0" customWidth="1"/>
  </x:cols>
  <x:sheetData>
    <x:row r="1">
      <x:c r="A1" s="10" t="str">
        <x:v>Portfolio Queue - current governed interpretation</x:v>
      </x:c>
      <x:c r="B1" s="10"/>
      <x:c r="C1" s="10"/>
      <x:c r="D1" s="10"/>
      <x:c r="E1" s="10"/>
      <x:c r="F1" s="10"/>
      <x:c r="G1" s="10"/>
      <x:c r="H1" s="10"/>
    </x:row>
    <x:row r="2">
      <x:c r="A2" s="6"/>
      <x:c r="B2" s="6"/>
      <x:c r="C2" s="6"/>
      <x:c r="D2" s="6"/>
      <x:c r="E2" s="6"/>
      <x:c r="F2" s="6"/>
      <x:c r="G2" s="6"/>
      <x:c r="H2" s="6"/>
    </x:row>
    <x:row r="3">
      <x:c r="A3" s="30" t="str">
        <x:v>Opportunity ID</x:v>
      </x:c>
      <x:c r="B3" s="30" t="str">
        <x:v>Opportunity</x:v>
      </x:c>
      <x:c r="C3" s="30" t="str">
        <x:v>Base quadrant</x:v>
      </x:c>
      <x:c r="D3" s="30" t="str">
        <x:v>Final state</x:v>
      </x:c>
      <x:c r="E3" s="30" t="str">
        <x:v>Decision reason</x:v>
      </x:c>
      <x:c r="F3" s="30" t="str">
        <x:v>Record Version ID</x:v>
      </x:c>
      <x:c r="G3" s="30" t="str">
        <x:v>Freeze key</x:v>
      </x:c>
      <x:c r="H3" s="30" t="str">
        <x:v>Portfolio order</x:v>
      </x:c>
      <x:c r="J3" s="32" t="str">
        <x:v>Portfolio state</x:v>
      </x:c>
      <x:c r="K3" s="32" t="str">
        <x:v>Current count</x:v>
      </x:c>
    </x:row>
    <x:row r="4">
      <x:c r="A4" s="6" t="str">
        <x:f>IF(OPPORTUNITIES!A4="","",OPPORTUNITIES!A4)</x:f>
        <x:v>OPP-OM-001</x:v>
      </x:c>
      <x:c r="B4" s="6" t="str">
        <x:f>IF(OPPORTUNITIES!A4="","",OPPORTUNITIES!D4)</x:f>
        <x:v>Integration comparison cluster</x:v>
      </x:c>
      <x:c r="C4" s="6" t="str">
        <x:f>IF(OPPORTUNITIES!A4="","",OPPORTUNITIES!Q4)</x:f>
        <x:v>HIGH OPPORTUNITY / HIGH READINESS</x:v>
      </x:c>
      <x:c r="D4" s="6" t="str">
        <x:f>IF(OPPORTUNITIES!A4="","",OPPORTUNITIES!S4)</x:f>
        <x:v>FUND</x:v>
      </x:c>
      <x:c r="E4" s="6" t="str">
        <x:f>IF(OPPORTUNITIES!A4="","",OPPORTUNITIES!T4)</x:f>
        <x:v>NONE | HIGH OPPORTUNITY / HIGH READINESS</x:v>
      </x:c>
      <x:c r="F4" s="6" t="str">
        <x:f>IF(OPPORTUNITIES!A4="","",OPPORTUNITIES!C4)</x:f>
        <x:v>OPP-OM-001-V1</x:v>
      </x:c>
      <x:c r="G4" s="6" t="str">
        <x:f>IF(OPPORTUNITIES!A4="","",OPPORTUNITIES!W4)</x:f>
        <x:v>OPP-OM-001-V1|46256|FUND|VALID|VALID</x:v>
      </x:c>
      <x:c r="H4" s="6" t="n">
        <x:f>IF(OPPORTUNITIES!A4="","",OPPORTUNITIES!U4)</x:f>
        <x:v>1</x:v>
      </x:c>
      <x:c r="J4" t="str">
        <x:v>FUND</x:v>
      </x:c>
      <x:c r="K4" t="n">
        <x:f>COUNTIF($D$4:$D$100,J4)</x:f>
        <x:v>1</x:v>
      </x:c>
    </x:row>
    <x:row r="5">
      <x:c r="A5" s="6" t="str">
        <x:f>IF(OPPORTUNITIES!A5="","",OPPORTUNITIES!A5)</x:f>
        <x:v>OPP-OM-002</x:v>
      </x:c>
      <x:c r="B5" s="6" t="str">
        <x:f>IF(OPPORTUNITIES!A5="","",OPPORTUNITIES!D5)</x:f>
        <x:v>Regulated compliance topic cluster</x:v>
      </x:c>
      <x:c r="C5" s="6" t="str">
        <x:f>IF(OPPORTUNITIES!A5="","",OPPORTUNITIES!Q5)</x:f>
        <x:v>HIGH OPPORTUNITY / LOW READINESS</x:v>
      </x:c>
      <x:c r="D5" s="6" t="str">
        <x:f>IF(OPPORTUNITIES!A5="","",OPPORTUNITIES!S5)</x:f>
        <x:v>PREPARE</x:v>
      </x:c>
      <x:c r="E5" s="6" t="str">
        <x:f>IF(OPPORTUNITIES!A5="","",OPPORTUNITIES!T5)</x:f>
        <x:v>NONE | HIGH OPPORTUNITY / LOW READINESS</x:v>
      </x:c>
      <x:c r="F5" s="6" t="str">
        <x:f>IF(OPPORTUNITIES!A5="","",OPPORTUNITIES!C5)</x:f>
        <x:v>OPP-OM-002-V1</x:v>
      </x:c>
      <x:c r="G5" s="6" t="str">
        <x:f>IF(OPPORTUNITIES!A5="","",OPPORTUNITIES!W5)</x:f>
        <x:v>OPP-OM-002-V1|46256|PREPARE|VALID|VALID</x:v>
      </x:c>
      <x:c r="H5" s="6" t="n">
        <x:f>IF(OPPORTUNITIES!A5="","",OPPORTUNITIES!U5)</x:f>
        <x:v>2</x:v>
      </x:c>
      <x:c r="J5" t="str">
        <x:v>PREPARE</x:v>
      </x:c>
      <x:c r="K5" t="n">
        <x:f>COUNTIF($D$4:$D$100,J5)</x:f>
        <x:v>1</x:v>
      </x:c>
    </x:row>
    <x:row r="6">
      <x:c r="A6" s="6" t="str">
        <x:f>IF(OPPORTUNITIES!A6="","",OPPORTUNITIES!A6)</x:f>
        <x:v>OPP-OM-003</x:v>
      </x:c>
      <x:c r="B6" s="6" t="str">
        <x:f>IF(OPPORTUNITIES!A6="","",OPPORTUNITIES!D6)</x:f>
        <x:v>Niche support content</x:v>
      </x:c>
      <x:c r="C6" s="6" t="str">
        <x:f>IF(OPPORTUNITIES!A6="","",OPPORTUNITIES!Q6)</x:f>
        <x:v>LOW OPPORTUNITY / HIGH READINESS</x:v>
      </x:c>
      <x:c r="D6" s="6" t="str">
        <x:f>IF(OPPORTUNITIES!A6="","",OPPORTUNITIES!S6)</x:f>
        <x:v>DEFER</x:v>
      </x:c>
      <x:c r="E6" s="6" t="str">
        <x:f>IF(OPPORTUNITIES!A6="","",OPPORTUNITIES!T6)</x:f>
        <x:v>NONE | LOW OPPORTUNITY / HIGH READINESS</x:v>
      </x:c>
      <x:c r="F6" s="6" t="str">
        <x:f>IF(OPPORTUNITIES!A6="","",OPPORTUNITIES!C6)</x:f>
        <x:v>OPP-OM-003-V1</x:v>
      </x:c>
      <x:c r="G6" s="6" t="str">
        <x:f>IF(OPPORTUNITIES!A6="","",OPPORTUNITIES!W6)</x:f>
        <x:v>OPP-OM-003-V1|46256|DEFER|VALID|VALID</x:v>
      </x:c>
      <x:c r="H6" s="6" t="n">
        <x:f>IF(OPPORTUNITIES!A6="","",OPPORTUNITIES!U6)</x:f>
        <x:v>3</x:v>
      </x:c>
      <x:c r="J6" t="str">
        <x:v>DEFER</x:v>
      </x:c>
      <x:c r="K6" t="n">
        <x:f>COUNTIF($D$4:$D$100,J6)</x:f>
        <x:v>1</x:v>
      </x:c>
    </x:row>
    <x:row r="7">
      <x:c r="A7" s="6" t="str">
        <x:f>IF(OPPORTUNITIES!A7="","",OPPORTUNITIES!A7)</x:f>
        <x:v>OPP-OM-004</x:v>
      </x:c>
      <x:c r="B7" s="6" t="str">
        <x:f>IF(OPPORTUNITIES!A7="","",OPPORTUNITIES!D7)</x:f>
        <x:v>Broad unrelated glossary</x:v>
      </x:c>
      <x:c r="C7" s="6" t="str">
        <x:f>IF(OPPORTUNITIES!A7="","",OPPORTUNITIES!Q7)</x:f>
        <x:v>LOW OPPORTUNITY / LOW READINESS</x:v>
      </x:c>
      <x:c r="D7" s="6" t="str">
        <x:f>IF(OPPORTUNITIES!A7="","",OPPORTUNITIES!S7)</x:f>
        <x:v>IGNORE</x:v>
      </x:c>
      <x:c r="E7" s="6" t="str">
        <x:f>IF(OPPORTUNITIES!A7="","",OPPORTUNITIES!T7)</x:f>
        <x:v>PREPARATION OVERRIDE | LOW OPPORTUNITY / LOW READINESS</x:v>
      </x:c>
      <x:c r="F7" s="6" t="str">
        <x:f>IF(OPPORTUNITIES!A7="","",OPPORTUNITIES!C7)</x:f>
        <x:v>OPP-OM-004-V1</x:v>
      </x:c>
      <x:c r="G7" s="6" t="str">
        <x:f>IF(OPPORTUNITIES!A7="","",OPPORTUNITIES!W7)</x:f>
        <x:v>OPP-OM-004-V1|46256|IGNORE|VALID|VALID</x:v>
      </x:c>
      <x:c r="H7" s="6" t="n">
        <x:f>IF(OPPORTUNITIES!A7="","",OPPORTUNITIES!U7)</x:f>
        <x:v>4</x:v>
      </x:c>
      <x:c r="J7" t="str">
        <x:v>IGNORE</x:v>
      </x:c>
      <x:c r="K7" t="n">
        <x:f>COUNTIF($D$4:$D$100,J7)</x:f>
        <x:v>1</x:v>
      </x:c>
    </x:row>
    <x:row r="8">
      <x:c r="A8" s="6" t="str">
        <x:f>IF(OPPORTUNITIES!A8="","",OPPORTUNITIES!A8)</x:f>
        <x:v>OPP-OM-005</x:v>
      </x:c>
      <x:c r="B8" s="6" t="str">
        <x:f>IF(OPPORTUNITIES!A8="","",OPPORTUNITIES!D8)</x:f>
        <x:v>Competitor AI citation gap</x:v>
      </x:c>
      <x:c r="C8" s="6" t="str">
        <x:f>IF(OPPORTUNITIES!A8="","",OPPORTUNITIES!Q8)</x:f>
        <x:v>HIGH OPPORTUNITY / HIGH READINESS</x:v>
      </x:c>
      <x:c r="D8" s="6" t="str">
        <x:f>IF(OPPORTUNITIES!A8="","",OPPORTUNITIES!S8)</x:f>
        <x:v>VERIFY BEFORE CLASSIFYING</x:v>
      </x:c>
      <x:c r="E8" s="6" t="str">
        <x:f>IF(OPPORTUNITIES!A8="","",OPPORTUNITIES!T8)</x:f>
        <x:v>EVIDENCE / UNCERTAINTY OVERRIDE | HIGH OPPORTUNITY / HIGH READINESS</x:v>
      </x:c>
      <x:c r="F8" s="6" t="str">
        <x:f>IF(OPPORTUNITIES!A8="","",OPPORTUNITIES!C8)</x:f>
        <x:v>OPP-OM-005-V1</x:v>
      </x:c>
      <x:c r="G8" s="6" t="str">
        <x:f>IF(OPPORTUNITIES!A8="","",OPPORTUNITIES!W8)</x:f>
        <x:v>OPP-OM-005-V1|46256|VERIFY BEFORE CLASSIFYING|VALID|VALID</x:v>
      </x:c>
      <x:c r="H8" s="6" t="n">
        <x:f>IF(OPPORTUNITIES!A8="","",OPPORTUNITIES!U8)</x:f>
        <x:v>5</x:v>
      </x:c>
      <x:c r="J8" t="str">
        <x:v>VERIFY BEFORE CLASSIFYING</x:v>
      </x:c>
      <x:c r="K8" t="n">
        <x:f>COUNTIF($D$4:$D$100,J8)</x:f>
        <x:v>1</x:v>
      </x:c>
    </x:row>
    <x:row r="9">
      <x:c r="A9" s="6" t="str">
        <x:f>IF(OPPORTUNITIES!A9="","",OPPORTUNITIES!A9)</x:f>
        <x:v>OPP-OM-006</x:v>
      </x:c>
      <x:c r="B9" s="6" t="str">
        <x:f>IF(OPPORTUNITIES!A9="","",OPPORTUNITIES!D9)</x:f>
        <x:v>Global category expansion</x:v>
      </x:c>
      <x:c r="C9" s="6" t="str">
        <x:f>IF(OPPORTUNITIES!A9="","",OPPORTUNITIES!Q9)</x:f>
        <x:v>HIGH OPPORTUNITY / HIGH READINESS</x:v>
      </x:c>
      <x:c r="D9" s="6" t="str">
        <x:f>IF(OPPORTUNITIES!A9="","",OPPORTUNITIES!S9)</x:f>
        <x:v>REFUSE - OUTSIDE DECISION</x:v>
      </x:c>
      <x:c r="E9" s="6" t="str">
        <x:f>IF(OPPORTUNITIES!A9="","",OPPORTUNITIES!T9)</x:f>
        <x:v>SCOPE OVERRIDE | HIGH OPPORTUNITY / HIGH READINESS</x:v>
      </x:c>
      <x:c r="F9" s="6" t="str">
        <x:f>IF(OPPORTUNITIES!A9="","",OPPORTUNITIES!C9)</x:f>
        <x:v>OPP-OM-006-V1</x:v>
      </x:c>
      <x:c r="G9" s="6" t="str">
        <x:f>IF(OPPORTUNITIES!A9="","",OPPORTUNITIES!W9)</x:f>
        <x:v>OPP-OM-006-V1|46256|REFUSE - OUTSIDE DECISION|VALID|VALID</x:v>
      </x:c>
      <x:c r="H9" s="6" t="n">
        <x:f>IF(OPPORTUNITIES!A9="","",OPPORTUNITIES!U9)</x:f>
        <x:v>6</x:v>
      </x:c>
      <x:c r="J9" t="str">
        <x:v>REFUSE - OUTSIDE DECISION</x:v>
      </x:c>
      <x:c r="K9" t="n">
        <x:f>COUNTIF($D$4:$D$100,J9)</x:f>
        <x:v>1</x:v>
      </x:c>
    </x:row>
    <x:row r="10">
      <x:c r="A10" s="6" t="str">
        <x:f>IF(OPPORTUNITIES!A10="","",OPPORTUNITIES!A10)</x:f>
      </x:c>
      <x:c r="B10" s="6" t="str">
        <x:f>IF(OPPORTUNITIES!A10="","",OPPORTUNITIES!D10)</x:f>
      </x:c>
      <x:c r="C10" s="6" t="str">
        <x:f>IF(OPPORTUNITIES!A10="","",OPPORTUNITIES!Q10)</x:f>
      </x:c>
      <x:c r="D10" s="6" t="str">
        <x:f>IF(OPPORTUNITIES!A10="","",OPPORTUNITIES!S10)</x:f>
      </x:c>
      <x:c r="E10" s="6" t="str">
        <x:f>IF(OPPORTUNITIES!A10="","",OPPORTUNITIES!T10)</x:f>
      </x:c>
      <x:c r="F10" s="6" t="str">
        <x:f>IF(OPPORTUNITIES!A10="","",OPPORTUNITIES!C10)</x:f>
      </x:c>
      <x:c r="G10" s="6" t="str">
        <x:f>IF(OPPORTUNITIES!A10="","",OPPORTUNITIES!W10)</x:f>
      </x:c>
      <x:c r="H10" s="6" t="str">
        <x:f>IF(OPPORTUNITIES!A10="","",OPPORTUNITIES!U10)</x:f>
      </x:c>
      <x:c r="J10" t="str">
        <x:v>BLOCKED / REPAIR / VERSION</x:v>
      </x:c>
      <x:c r="K10" t="n">
        <x:f>COUNTIF($D$4:$D$100,"BLOCKED - DECISION REOPEN REQUIRED")+COUNTIF($D$4:$D$100,"BLOCKED - DECISION CONTRACT REPAIR REQUIRED")+COUNTIF($D$4:$D$100,"VERSION UPDATE REQUIRED")+COUNTIF($D$4:$D$100,"REPAIR OPPORTUNITY RECORD")</x:f>
        <x:v>0</x:v>
      </x:c>
    </x:row>
    <x:row r="11">
      <x:c r="A11" s="6" t="str">
        <x:f>IF(OPPORTUNITIES!A11="","",OPPORTUNITIES!A11)</x:f>
      </x:c>
      <x:c r="B11" s="6" t="str">
        <x:f>IF(OPPORTUNITIES!A11="","",OPPORTUNITIES!D11)</x:f>
      </x:c>
      <x:c r="C11" s="6" t="str">
        <x:f>IF(OPPORTUNITIES!A11="","",OPPORTUNITIES!Q11)</x:f>
      </x:c>
      <x:c r="D11" s="6" t="str">
        <x:f>IF(OPPORTUNITIES!A11="","",OPPORTUNITIES!S11)</x:f>
      </x:c>
      <x:c r="E11" s="6" t="str">
        <x:f>IF(OPPORTUNITIES!A11="","",OPPORTUNITIES!T11)</x:f>
      </x:c>
      <x:c r="F11" s="6" t="str">
        <x:f>IF(OPPORTUNITIES!A11="","",OPPORTUNITIES!C11)</x:f>
      </x:c>
      <x:c r="G11" s="6" t="str">
        <x:f>IF(OPPORTUNITIES!A11="","",OPPORTUNITIES!W11)</x:f>
      </x:c>
      <x:c r="H11" s="6" t="str">
        <x:f>IF(OPPORTUNITIES!A11="","",OPPORTUNITIES!U11)</x:f>
      </x:c>
      <x:c r="J11" t="str">
        <x:v>TOTAL POPULATED</x:v>
      </x:c>
      <x:c r="K11" t="n">
        <x:f>COUNTA(OPPORTUNITIES!$A$4:$A$100)</x:f>
        <x:v>6</x:v>
      </x:c>
    </x:row>
    <x:row r="12">
      <x:c r="A12" s="14" t="str">
        <x:f>IF(OPPORTUNITIES!A12="","",OPPORTUNITIES!A12)</x:f>
      </x:c>
      <x:c r="B12" s="14" t="str">
        <x:f>IF(OPPORTUNITIES!A12="","",OPPORTUNITIES!D12)</x:f>
      </x:c>
      <x:c r="C12" s="6" t="str">
        <x:f>IF(OPPORTUNITIES!A12="","",OPPORTUNITIES!Q12)</x:f>
      </x:c>
      <x:c r="D12" s="6" t="str">
        <x:f>IF(OPPORTUNITIES!A12="","",OPPORTUNITIES!S12)</x:f>
      </x:c>
      <x:c r="E12" s="6" t="str">
        <x:f>IF(OPPORTUNITIES!A12="","",OPPORTUNITIES!T12)</x:f>
      </x:c>
      <x:c r="F12" s="6" t="str">
        <x:f>IF(OPPORTUNITIES!A12="","",OPPORTUNITIES!C12)</x:f>
      </x:c>
      <x:c r="G12" s="6" t="str">
        <x:f>IF(OPPORTUNITIES!A12="","",OPPORTUNITIES!W12)</x:f>
      </x:c>
      <x:c r="H12" s="6" t="str">
        <x:f>IF(OPPORTUNITIES!A12="","",OPPORTUNITIES!U12)</x:f>
      </x:c>
    </x:row>
    <x:row r="13">
      <x:c r="A13" s="6" t="str">
        <x:f>IF(OPPORTUNITIES!A13="","",OPPORTUNITIES!A13)</x:f>
      </x:c>
      <x:c r="B13" s="6" t="str">
        <x:f>IF(OPPORTUNITIES!A13="","",OPPORTUNITIES!D13)</x:f>
      </x:c>
      <x:c r="C13" s="6" t="str">
        <x:f>IF(OPPORTUNITIES!A13="","",OPPORTUNITIES!Q13)</x:f>
      </x:c>
      <x:c r="D13" s="6" t="str">
        <x:f>IF(OPPORTUNITIES!A13="","",OPPORTUNITIES!S13)</x:f>
      </x:c>
      <x:c r="E13" s="6" t="str">
        <x:f>IF(OPPORTUNITIES!A13="","",OPPORTUNITIES!T13)</x:f>
      </x:c>
      <x:c r="F13" s="6" t="str">
        <x:f>IF(OPPORTUNITIES!A13="","",OPPORTUNITIES!C13)</x:f>
      </x:c>
      <x:c r="G13" s="6" t="str">
        <x:f>IF(OPPORTUNITIES!A13="","",OPPORTUNITIES!W13)</x:f>
      </x:c>
      <x:c r="H13" s="6" t="str">
        <x:f>IF(OPPORTUNITIES!A13="","",OPPORTUNITIES!U13)</x:f>
      </x:c>
    </x:row>
    <x:row r="14">
      <x:c r="A14" s="6" t="str">
        <x:f>IF(OPPORTUNITIES!A14="","",OPPORTUNITIES!A14)</x:f>
      </x:c>
      <x:c r="B14" s="6" t="str">
        <x:f>IF(OPPORTUNITIES!A14="","",OPPORTUNITIES!D14)</x:f>
      </x:c>
      <x:c r="C14" s="6" t="str">
        <x:f>IF(OPPORTUNITIES!A14="","",OPPORTUNITIES!Q14)</x:f>
      </x:c>
      <x:c r="D14" s="6" t="str">
        <x:f>IF(OPPORTUNITIES!A14="","",OPPORTUNITIES!S14)</x:f>
      </x:c>
      <x:c r="E14" s="6" t="str">
        <x:f>IF(OPPORTUNITIES!A14="","",OPPORTUNITIES!T14)</x:f>
      </x:c>
      <x:c r="F14" s="6" t="str">
        <x:f>IF(OPPORTUNITIES!A14="","",OPPORTUNITIES!C14)</x:f>
      </x:c>
      <x:c r="G14" s="6" t="str">
        <x:f>IF(OPPORTUNITIES!A14="","",OPPORTUNITIES!W14)</x:f>
      </x:c>
      <x:c r="H14" s="6" t="str">
        <x:f>IF(OPPORTUNITIES!A14="","",OPPORTUNITIES!U14)</x:f>
      </x:c>
    </x:row>
    <x:row r="15">
      <x:c r="A15" s="6" t="str">
        <x:f>IF(OPPORTUNITIES!A15="","",OPPORTUNITIES!A15)</x:f>
      </x:c>
      <x:c r="B15" s="6" t="str">
        <x:f>IF(OPPORTUNITIES!A15="","",OPPORTUNITIES!D15)</x:f>
      </x:c>
      <x:c r="C15" s="6" t="str">
        <x:f>IF(OPPORTUNITIES!A15="","",OPPORTUNITIES!Q15)</x:f>
      </x:c>
      <x:c r="D15" s="6" t="str">
        <x:f>IF(OPPORTUNITIES!A15="","",OPPORTUNITIES!S15)</x:f>
      </x:c>
      <x:c r="E15" s="6" t="str">
        <x:f>IF(OPPORTUNITIES!A15="","",OPPORTUNITIES!T15)</x:f>
      </x:c>
      <x:c r="F15" s="6" t="str">
        <x:f>IF(OPPORTUNITIES!A15="","",OPPORTUNITIES!C15)</x:f>
      </x:c>
      <x:c r="G15" s="6" t="str">
        <x:f>IF(OPPORTUNITIES!A15="","",OPPORTUNITIES!W15)</x:f>
      </x:c>
      <x:c r="H15" s="6" t="str">
        <x:f>IF(OPPORTUNITIES!A15="","",OPPORTUNITIES!U15)</x:f>
      </x:c>
    </x:row>
    <x:row r="16">
      <x:c r="A16" s="6" t="str">
        <x:f>IF(OPPORTUNITIES!A16="","",OPPORTUNITIES!A16)</x:f>
      </x:c>
      <x:c r="B16" s="6" t="str">
        <x:f>IF(OPPORTUNITIES!A16="","",OPPORTUNITIES!D16)</x:f>
      </x:c>
      <x:c r="C16" s="6" t="str">
        <x:f>IF(OPPORTUNITIES!A16="","",OPPORTUNITIES!Q16)</x:f>
      </x:c>
      <x:c r="D16" s="6" t="str">
        <x:f>IF(OPPORTUNITIES!A16="","",OPPORTUNITIES!S16)</x:f>
      </x:c>
      <x:c r="E16" s="6" t="str">
        <x:f>IF(OPPORTUNITIES!A16="","",OPPORTUNITIES!T16)</x:f>
      </x:c>
      <x:c r="F16" s="6" t="str">
        <x:f>IF(OPPORTUNITIES!A16="","",OPPORTUNITIES!C16)</x:f>
      </x:c>
      <x:c r="G16" s="6" t="str">
        <x:f>IF(OPPORTUNITIES!A16="","",OPPORTUNITIES!W16)</x:f>
      </x:c>
      <x:c r="H16" s="6" t="str">
        <x:f>IF(OPPORTUNITIES!A16="","",OPPORTUNITIES!U16)</x:f>
      </x:c>
    </x:row>
    <x:row r="17">
      <x:c r="A17" s="6" t="str">
        <x:f>IF(OPPORTUNITIES!A17="","",OPPORTUNITIES!A17)</x:f>
      </x:c>
      <x:c r="B17" s="6" t="str">
        <x:f>IF(OPPORTUNITIES!A17="","",OPPORTUNITIES!D17)</x:f>
      </x:c>
      <x:c r="C17" s="6" t="str">
        <x:f>IF(OPPORTUNITIES!A17="","",OPPORTUNITIES!Q17)</x:f>
      </x:c>
      <x:c r="D17" s="6" t="str">
        <x:f>IF(OPPORTUNITIES!A17="","",OPPORTUNITIES!S17)</x:f>
      </x:c>
      <x:c r="E17" s="6" t="str">
        <x:f>IF(OPPORTUNITIES!A17="","",OPPORTUNITIES!T17)</x:f>
      </x:c>
      <x:c r="F17" s="6" t="str">
        <x:f>IF(OPPORTUNITIES!A17="","",OPPORTUNITIES!C17)</x:f>
      </x:c>
      <x:c r="G17" s="6" t="str">
        <x:f>IF(OPPORTUNITIES!A17="","",OPPORTUNITIES!W17)</x:f>
      </x:c>
      <x:c r="H17" s="6" t="str">
        <x:f>IF(OPPORTUNITIES!A17="","",OPPORTUNITIES!U17)</x:f>
      </x:c>
    </x:row>
    <x:row r="18">
      <x:c r="A18" s="6" t="str">
        <x:f>IF(OPPORTUNITIES!A18="","",OPPORTUNITIES!A18)</x:f>
      </x:c>
      <x:c r="B18" s="6" t="str">
        <x:f>IF(OPPORTUNITIES!A18="","",OPPORTUNITIES!D18)</x:f>
      </x:c>
      <x:c r="C18" s="6" t="str">
        <x:f>IF(OPPORTUNITIES!A18="","",OPPORTUNITIES!Q18)</x:f>
      </x:c>
      <x:c r="D18" s="6" t="str">
        <x:f>IF(OPPORTUNITIES!A18="","",OPPORTUNITIES!S18)</x:f>
      </x:c>
      <x:c r="E18" s="6" t="str">
        <x:f>IF(OPPORTUNITIES!A18="","",OPPORTUNITIES!T18)</x:f>
      </x:c>
      <x:c r="F18" s="6" t="str">
        <x:f>IF(OPPORTUNITIES!A18="","",OPPORTUNITIES!C18)</x:f>
      </x:c>
      <x:c r="G18" s="6" t="str">
        <x:f>IF(OPPORTUNITIES!A18="","",OPPORTUNITIES!W18)</x:f>
      </x:c>
      <x:c r="H18" s="6" t="str">
        <x:f>IF(OPPORTUNITIES!A18="","",OPPORTUNITIES!U18)</x:f>
      </x:c>
    </x:row>
    <x:row r="19">
      <x:c r="A19" s="6" t="str">
        <x:f>IF(OPPORTUNITIES!A19="","",OPPORTUNITIES!A19)</x:f>
      </x:c>
      <x:c r="B19" s="6" t="str">
        <x:f>IF(OPPORTUNITIES!A19="","",OPPORTUNITIES!D19)</x:f>
      </x:c>
      <x:c r="C19" s="6" t="str">
        <x:f>IF(OPPORTUNITIES!A19="","",OPPORTUNITIES!Q19)</x:f>
      </x:c>
      <x:c r="D19" s="6" t="str">
        <x:f>IF(OPPORTUNITIES!A19="","",OPPORTUNITIES!S19)</x:f>
      </x:c>
      <x:c r="E19" s="6" t="str">
        <x:f>IF(OPPORTUNITIES!A19="","",OPPORTUNITIES!T19)</x:f>
      </x:c>
      <x:c r="F19" s="6" t="str">
        <x:f>IF(OPPORTUNITIES!A19="","",OPPORTUNITIES!C19)</x:f>
      </x:c>
      <x:c r="G19" s="6" t="str">
        <x:f>IF(OPPORTUNITIES!A19="","",OPPORTUNITIES!W19)</x:f>
      </x:c>
      <x:c r="H19" s="6" t="str">
        <x:f>IF(OPPORTUNITIES!A19="","",OPPORTUNITIES!U19)</x:f>
      </x:c>
    </x:row>
    <x:row r="20">
      <x:c r="A20" s="6" t="str">
        <x:f>IF(OPPORTUNITIES!A20="","",OPPORTUNITIES!A20)</x:f>
      </x:c>
      <x:c r="B20" s="6" t="str">
        <x:f>IF(OPPORTUNITIES!A20="","",OPPORTUNITIES!D20)</x:f>
      </x:c>
      <x:c r="C20" s="6" t="str">
        <x:f>IF(OPPORTUNITIES!A20="","",OPPORTUNITIES!Q20)</x:f>
      </x:c>
      <x:c r="D20" s="6" t="str">
        <x:f>IF(OPPORTUNITIES!A20="","",OPPORTUNITIES!S20)</x:f>
      </x:c>
      <x:c r="E20" s="6" t="str">
        <x:f>IF(OPPORTUNITIES!A20="","",OPPORTUNITIES!T20)</x:f>
      </x:c>
      <x:c r="F20" s="6" t="str">
        <x:f>IF(OPPORTUNITIES!A20="","",OPPORTUNITIES!C20)</x:f>
      </x:c>
      <x:c r="G20" s="6" t="str">
        <x:f>IF(OPPORTUNITIES!A20="","",OPPORTUNITIES!W20)</x:f>
      </x:c>
      <x:c r="H20" s="6" t="str">
        <x:f>IF(OPPORTUNITIES!A20="","",OPPORTUNITIES!U20)</x:f>
      </x:c>
    </x:row>
    <x:row r="21">
      <x:c r="A21" s="6" t="str">
        <x:f>IF(OPPORTUNITIES!A21="","",OPPORTUNITIES!A21)</x:f>
      </x:c>
      <x:c r="B21" s="6" t="str">
        <x:f>IF(OPPORTUNITIES!A21="","",OPPORTUNITIES!D21)</x:f>
      </x:c>
      <x:c r="C21" s="6" t="str">
        <x:f>IF(OPPORTUNITIES!A21="","",OPPORTUNITIES!Q21)</x:f>
      </x:c>
      <x:c r="D21" s="6" t="str">
        <x:f>IF(OPPORTUNITIES!A21="","",OPPORTUNITIES!S21)</x:f>
      </x:c>
      <x:c r="E21" s="6" t="str">
        <x:f>IF(OPPORTUNITIES!A21="","",OPPORTUNITIES!T21)</x:f>
      </x:c>
      <x:c r="F21" s="6" t="str">
        <x:f>IF(OPPORTUNITIES!A21="","",OPPORTUNITIES!C21)</x:f>
      </x:c>
      <x:c r="G21" s="6" t="str">
        <x:f>IF(OPPORTUNITIES!A21="","",OPPORTUNITIES!W21)</x:f>
      </x:c>
      <x:c r="H21" s="6" t="str">
        <x:f>IF(OPPORTUNITIES!A21="","",OPPORTUNITIES!U21)</x:f>
      </x:c>
    </x:row>
    <x:row r="22">
      <x:c r="A22" s="6" t="str">
        <x:f>IF(OPPORTUNITIES!A22="","",OPPORTUNITIES!A22)</x:f>
      </x:c>
      <x:c r="B22" s="6" t="str">
        <x:f>IF(OPPORTUNITIES!A22="","",OPPORTUNITIES!D22)</x:f>
      </x:c>
      <x:c r="C22" s="6" t="str">
        <x:f>IF(OPPORTUNITIES!A22="","",OPPORTUNITIES!Q22)</x:f>
      </x:c>
      <x:c r="D22" s="6" t="str">
        <x:f>IF(OPPORTUNITIES!A22="","",OPPORTUNITIES!S22)</x:f>
      </x:c>
      <x:c r="E22" s="6" t="str">
        <x:f>IF(OPPORTUNITIES!A22="","",OPPORTUNITIES!T22)</x:f>
      </x:c>
      <x:c r="F22" s="6" t="str">
        <x:f>IF(OPPORTUNITIES!A22="","",OPPORTUNITIES!C22)</x:f>
      </x:c>
      <x:c r="G22" s="6" t="str">
        <x:f>IF(OPPORTUNITIES!A22="","",OPPORTUNITIES!W22)</x:f>
      </x:c>
      <x:c r="H22" s="6" t="str">
        <x:f>IF(OPPORTUNITIES!A22="","",OPPORTUNITIES!U22)</x:f>
      </x:c>
    </x:row>
    <x:row r="23">
      <x:c r="A23" s="6" t="str">
        <x:f>IF(OPPORTUNITIES!A23="","",OPPORTUNITIES!A23)</x:f>
      </x:c>
      <x:c r="B23" s="6" t="str">
        <x:f>IF(OPPORTUNITIES!A23="","",OPPORTUNITIES!D23)</x:f>
      </x:c>
      <x:c r="C23" s="6" t="str">
        <x:f>IF(OPPORTUNITIES!A23="","",OPPORTUNITIES!Q23)</x:f>
      </x:c>
      <x:c r="D23" s="6" t="str">
        <x:f>IF(OPPORTUNITIES!A23="","",OPPORTUNITIES!S23)</x:f>
      </x:c>
      <x:c r="E23" s="6" t="str">
        <x:f>IF(OPPORTUNITIES!A23="","",OPPORTUNITIES!T23)</x:f>
      </x:c>
      <x:c r="F23" s="6" t="str">
        <x:f>IF(OPPORTUNITIES!A23="","",OPPORTUNITIES!C23)</x:f>
      </x:c>
      <x:c r="G23" s="6" t="str">
        <x:f>IF(OPPORTUNITIES!A23="","",OPPORTUNITIES!W23)</x:f>
      </x:c>
      <x:c r="H23" s="6" t="str">
        <x:f>IF(OPPORTUNITIES!A23="","",OPPORTUNITIES!U23)</x:f>
      </x:c>
    </x:row>
    <x:row r="24">
      <x:c r="A24" s="6" t="str">
        <x:f>IF(OPPORTUNITIES!A24="","",OPPORTUNITIES!A24)</x:f>
      </x:c>
      <x:c r="B24" s="6" t="str">
        <x:f>IF(OPPORTUNITIES!A24="","",OPPORTUNITIES!D24)</x:f>
      </x:c>
      <x:c r="C24" s="6" t="str">
        <x:f>IF(OPPORTUNITIES!A24="","",OPPORTUNITIES!Q24)</x:f>
      </x:c>
      <x:c r="D24" s="6" t="str">
        <x:f>IF(OPPORTUNITIES!A24="","",OPPORTUNITIES!S24)</x:f>
      </x:c>
      <x:c r="E24" s="6" t="str">
        <x:f>IF(OPPORTUNITIES!A24="","",OPPORTUNITIES!T24)</x:f>
      </x:c>
      <x:c r="F24" s="6" t="str">
        <x:f>IF(OPPORTUNITIES!A24="","",OPPORTUNITIES!C24)</x:f>
      </x:c>
      <x:c r="G24" s="6" t="str">
        <x:f>IF(OPPORTUNITIES!A24="","",OPPORTUNITIES!W24)</x:f>
      </x:c>
      <x:c r="H24" s="6" t="str">
        <x:f>IF(OPPORTUNITIES!A24="","",OPPORTUNITIES!U24)</x:f>
      </x:c>
    </x:row>
    <x:row r="25">
      <x:c r="A25" s="6" t="str">
        <x:f>IF(OPPORTUNITIES!A25="","",OPPORTUNITIES!A25)</x:f>
      </x:c>
      <x:c r="B25" s="6" t="str">
        <x:f>IF(OPPORTUNITIES!A25="","",OPPORTUNITIES!D25)</x:f>
      </x:c>
      <x:c r="C25" s="6" t="str">
        <x:f>IF(OPPORTUNITIES!A25="","",OPPORTUNITIES!Q25)</x:f>
      </x:c>
      <x:c r="D25" s="6" t="str">
        <x:f>IF(OPPORTUNITIES!A25="","",OPPORTUNITIES!S25)</x:f>
      </x:c>
      <x:c r="E25" s="6" t="str">
        <x:f>IF(OPPORTUNITIES!A25="","",OPPORTUNITIES!T25)</x:f>
      </x:c>
      <x:c r="F25" s="6" t="str">
        <x:f>IF(OPPORTUNITIES!A25="","",OPPORTUNITIES!C25)</x:f>
      </x:c>
      <x:c r="G25" s="6" t="str">
        <x:f>IF(OPPORTUNITIES!A25="","",OPPORTUNITIES!W25)</x:f>
      </x:c>
      <x:c r="H25" s="6" t="str">
        <x:f>IF(OPPORTUNITIES!A25="","",OPPORTUNITIES!U25)</x:f>
      </x:c>
    </x:row>
    <x:row r="26">
      <x:c r="A26" s="6" t="str">
        <x:f>IF(OPPORTUNITIES!A26="","",OPPORTUNITIES!A26)</x:f>
      </x:c>
      <x:c r="B26" s="6" t="str">
        <x:f>IF(OPPORTUNITIES!A26="","",OPPORTUNITIES!D26)</x:f>
      </x:c>
      <x:c r="C26" s="6" t="str">
        <x:f>IF(OPPORTUNITIES!A26="","",OPPORTUNITIES!Q26)</x:f>
      </x:c>
      <x:c r="D26" s="6" t="str">
        <x:f>IF(OPPORTUNITIES!A26="","",OPPORTUNITIES!S26)</x:f>
      </x:c>
      <x:c r="E26" s="6" t="str">
        <x:f>IF(OPPORTUNITIES!A26="","",OPPORTUNITIES!T26)</x:f>
      </x:c>
      <x:c r="F26" s="6" t="str">
        <x:f>IF(OPPORTUNITIES!A26="","",OPPORTUNITIES!C26)</x:f>
      </x:c>
      <x:c r="G26" s="6" t="str">
        <x:f>IF(OPPORTUNITIES!A26="","",OPPORTUNITIES!W26)</x:f>
      </x:c>
      <x:c r="H26" s="6" t="str">
        <x:f>IF(OPPORTUNITIES!A26="","",OPPORTUNITIES!U26)</x:f>
      </x:c>
    </x:row>
    <x:row r="27">
      <x:c r="A27" s="6" t="str">
        <x:f>IF(OPPORTUNITIES!A27="","",OPPORTUNITIES!A27)</x:f>
      </x:c>
      <x:c r="B27" s="6" t="str">
        <x:f>IF(OPPORTUNITIES!A27="","",OPPORTUNITIES!D27)</x:f>
      </x:c>
      <x:c r="C27" s="6" t="str">
        <x:f>IF(OPPORTUNITIES!A27="","",OPPORTUNITIES!Q27)</x:f>
      </x:c>
      <x:c r="D27" s="6" t="str">
        <x:f>IF(OPPORTUNITIES!A27="","",OPPORTUNITIES!S27)</x:f>
      </x:c>
      <x:c r="E27" s="6" t="str">
        <x:f>IF(OPPORTUNITIES!A27="","",OPPORTUNITIES!T27)</x:f>
      </x:c>
      <x:c r="F27" s="6" t="str">
        <x:f>IF(OPPORTUNITIES!A27="","",OPPORTUNITIES!C27)</x:f>
      </x:c>
      <x:c r="G27" s="6" t="str">
        <x:f>IF(OPPORTUNITIES!A27="","",OPPORTUNITIES!W27)</x:f>
      </x:c>
      <x:c r="H27" s="6" t="str">
        <x:f>IF(OPPORTUNITIES!A27="","",OPPORTUNITIES!U27)</x:f>
      </x:c>
    </x:row>
    <x:row r="28">
      <x:c r="A28" s="6" t="str">
        <x:f>IF(OPPORTUNITIES!A28="","",OPPORTUNITIES!A28)</x:f>
      </x:c>
      <x:c r="B28" s="6" t="str">
        <x:f>IF(OPPORTUNITIES!A28="","",OPPORTUNITIES!D28)</x:f>
      </x:c>
      <x:c r="C28" s="6" t="str">
        <x:f>IF(OPPORTUNITIES!A28="","",OPPORTUNITIES!Q28)</x:f>
      </x:c>
      <x:c r="D28" s="6" t="str">
        <x:f>IF(OPPORTUNITIES!A28="","",OPPORTUNITIES!S28)</x:f>
      </x:c>
      <x:c r="E28" s="6" t="str">
        <x:f>IF(OPPORTUNITIES!A28="","",OPPORTUNITIES!T28)</x:f>
      </x:c>
      <x:c r="F28" s="6" t="str">
        <x:f>IF(OPPORTUNITIES!A28="","",OPPORTUNITIES!C28)</x:f>
      </x:c>
      <x:c r="G28" s="6" t="str">
        <x:f>IF(OPPORTUNITIES!A28="","",OPPORTUNITIES!W28)</x:f>
      </x:c>
      <x:c r="H28" s="6" t="str">
        <x:f>IF(OPPORTUNITIES!A28="","",OPPORTUNITIES!U28)</x:f>
      </x:c>
    </x:row>
    <x:row r="29">
      <x:c r="A29" s="6" t="str">
        <x:f>IF(OPPORTUNITIES!A29="","",OPPORTUNITIES!A29)</x:f>
      </x:c>
      <x:c r="B29" s="6" t="str">
        <x:f>IF(OPPORTUNITIES!A29="","",OPPORTUNITIES!D29)</x:f>
      </x:c>
      <x:c r="C29" s="6" t="str">
        <x:f>IF(OPPORTUNITIES!A29="","",OPPORTUNITIES!Q29)</x:f>
      </x:c>
      <x:c r="D29" s="6" t="str">
        <x:f>IF(OPPORTUNITIES!A29="","",OPPORTUNITIES!S29)</x:f>
      </x:c>
      <x:c r="E29" s="6" t="str">
        <x:f>IF(OPPORTUNITIES!A29="","",OPPORTUNITIES!T29)</x:f>
      </x:c>
      <x:c r="F29" s="6" t="str">
        <x:f>IF(OPPORTUNITIES!A29="","",OPPORTUNITIES!C29)</x:f>
      </x:c>
      <x:c r="G29" s="6" t="str">
        <x:f>IF(OPPORTUNITIES!A29="","",OPPORTUNITIES!W29)</x:f>
      </x:c>
      <x:c r="H29" s="6" t="str">
        <x:f>IF(OPPORTUNITIES!A29="","",OPPORTUNITIES!U29)</x:f>
      </x:c>
    </x:row>
    <x:row r="30">
      <x:c r="A30" s="6" t="str">
        <x:f>IF(OPPORTUNITIES!A30="","",OPPORTUNITIES!A30)</x:f>
      </x:c>
      <x:c r="B30" s="6" t="str">
        <x:f>IF(OPPORTUNITIES!A30="","",OPPORTUNITIES!D30)</x:f>
      </x:c>
      <x:c r="C30" s="6" t="str">
        <x:f>IF(OPPORTUNITIES!A30="","",OPPORTUNITIES!Q30)</x:f>
      </x:c>
      <x:c r="D30" s="6" t="str">
        <x:f>IF(OPPORTUNITIES!A30="","",OPPORTUNITIES!S30)</x:f>
      </x:c>
      <x:c r="E30" s="6" t="str">
        <x:f>IF(OPPORTUNITIES!A30="","",OPPORTUNITIES!T30)</x:f>
      </x:c>
      <x:c r="F30" s="6" t="str">
        <x:f>IF(OPPORTUNITIES!A30="","",OPPORTUNITIES!C30)</x:f>
      </x:c>
      <x:c r="G30" s="6" t="str">
        <x:f>IF(OPPORTUNITIES!A30="","",OPPORTUNITIES!W30)</x:f>
      </x:c>
      <x:c r="H30" s="6" t="str">
        <x:f>IF(OPPORTUNITIES!A30="","",OPPORTUNITIES!U30)</x:f>
      </x:c>
    </x:row>
    <x:row r="31">
      <x:c r="A31" s="6" t="str">
        <x:f>IF(OPPORTUNITIES!A31="","",OPPORTUNITIES!A31)</x:f>
      </x:c>
      <x:c r="B31" s="6" t="str">
        <x:f>IF(OPPORTUNITIES!A31="","",OPPORTUNITIES!D31)</x:f>
      </x:c>
      <x:c r="C31" s="6" t="str">
        <x:f>IF(OPPORTUNITIES!A31="","",OPPORTUNITIES!Q31)</x:f>
      </x:c>
      <x:c r="D31" s="6" t="str">
        <x:f>IF(OPPORTUNITIES!A31="","",OPPORTUNITIES!S31)</x:f>
      </x:c>
      <x:c r="E31" s="6" t="str">
        <x:f>IF(OPPORTUNITIES!A31="","",OPPORTUNITIES!T31)</x:f>
      </x:c>
      <x:c r="F31" s="6" t="str">
        <x:f>IF(OPPORTUNITIES!A31="","",OPPORTUNITIES!C31)</x:f>
      </x:c>
      <x:c r="G31" s="6" t="str">
        <x:f>IF(OPPORTUNITIES!A31="","",OPPORTUNITIES!W31)</x:f>
      </x:c>
      <x:c r="H31" s="6" t="str">
        <x:f>IF(OPPORTUNITIES!A31="","",OPPORTUNITIES!U31)</x:f>
      </x:c>
    </x:row>
    <x:row r="32">
      <x:c r="A32" s="6" t="str">
        <x:f>IF(OPPORTUNITIES!A32="","",OPPORTUNITIES!A32)</x:f>
      </x:c>
      <x:c r="B32" s="6" t="str">
        <x:f>IF(OPPORTUNITIES!A32="","",OPPORTUNITIES!D32)</x:f>
      </x:c>
      <x:c r="C32" s="6" t="str">
        <x:f>IF(OPPORTUNITIES!A32="","",OPPORTUNITIES!Q32)</x:f>
      </x:c>
      <x:c r="D32" s="6" t="str">
        <x:f>IF(OPPORTUNITIES!A32="","",OPPORTUNITIES!S32)</x:f>
      </x:c>
      <x:c r="E32" s="6" t="str">
        <x:f>IF(OPPORTUNITIES!A32="","",OPPORTUNITIES!T32)</x:f>
      </x:c>
      <x:c r="F32" s="6" t="str">
        <x:f>IF(OPPORTUNITIES!A32="","",OPPORTUNITIES!C32)</x:f>
      </x:c>
      <x:c r="G32" s="6" t="str">
        <x:f>IF(OPPORTUNITIES!A32="","",OPPORTUNITIES!W32)</x:f>
      </x:c>
      <x:c r="H32" s="6" t="str">
        <x:f>IF(OPPORTUNITIES!A32="","",OPPORTUNITIES!U32)</x:f>
      </x:c>
    </x:row>
    <x:row r="33">
      <x:c r="A33" s="6" t="str">
        <x:f>IF(OPPORTUNITIES!A33="","",OPPORTUNITIES!A33)</x:f>
      </x:c>
      <x:c r="B33" s="6" t="str">
        <x:f>IF(OPPORTUNITIES!A33="","",OPPORTUNITIES!D33)</x:f>
      </x:c>
      <x:c r="C33" s="6" t="str">
        <x:f>IF(OPPORTUNITIES!A33="","",OPPORTUNITIES!Q33)</x:f>
      </x:c>
      <x:c r="D33" s="6" t="str">
        <x:f>IF(OPPORTUNITIES!A33="","",OPPORTUNITIES!S33)</x:f>
      </x:c>
      <x:c r="E33" s="6" t="str">
        <x:f>IF(OPPORTUNITIES!A33="","",OPPORTUNITIES!T33)</x:f>
      </x:c>
      <x:c r="F33" s="6" t="str">
        <x:f>IF(OPPORTUNITIES!A33="","",OPPORTUNITIES!C33)</x:f>
      </x:c>
      <x:c r="G33" s="6" t="str">
        <x:f>IF(OPPORTUNITIES!A33="","",OPPORTUNITIES!W33)</x:f>
      </x:c>
      <x:c r="H33" s="6" t="str">
        <x:f>IF(OPPORTUNITIES!A33="","",OPPORTUNITIES!U33)</x:f>
      </x:c>
    </x:row>
    <x:row r="34">
      <x:c r="A34" s="6" t="str">
        <x:f>IF(OPPORTUNITIES!A34="","",OPPORTUNITIES!A34)</x:f>
      </x:c>
      <x:c r="B34" s="6" t="str">
        <x:f>IF(OPPORTUNITIES!A34="","",OPPORTUNITIES!D34)</x:f>
      </x:c>
      <x:c r="C34" s="6" t="str">
        <x:f>IF(OPPORTUNITIES!A34="","",OPPORTUNITIES!Q34)</x:f>
      </x:c>
      <x:c r="D34" s="6" t="str">
        <x:f>IF(OPPORTUNITIES!A34="","",OPPORTUNITIES!S34)</x:f>
      </x:c>
      <x:c r="E34" s="6" t="str">
        <x:f>IF(OPPORTUNITIES!A34="","",OPPORTUNITIES!T34)</x:f>
      </x:c>
      <x:c r="F34" s="6" t="str">
        <x:f>IF(OPPORTUNITIES!A34="","",OPPORTUNITIES!C34)</x:f>
      </x:c>
      <x:c r="G34" s="6" t="str">
        <x:f>IF(OPPORTUNITIES!A34="","",OPPORTUNITIES!W34)</x:f>
      </x:c>
      <x:c r="H34" s="6" t="str">
        <x:f>IF(OPPORTUNITIES!A34="","",OPPORTUNITIES!U34)</x:f>
      </x:c>
    </x:row>
    <x:row r="35">
      <x:c r="A35" s="6" t="str">
        <x:f>IF(OPPORTUNITIES!A35="","",OPPORTUNITIES!A35)</x:f>
      </x:c>
      <x:c r="B35" s="6" t="str">
        <x:f>IF(OPPORTUNITIES!A35="","",OPPORTUNITIES!D35)</x:f>
      </x:c>
      <x:c r="C35" s="6" t="str">
        <x:f>IF(OPPORTUNITIES!A35="","",OPPORTUNITIES!Q35)</x:f>
      </x:c>
      <x:c r="D35" s="6" t="str">
        <x:f>IF(OPPORTUNITIES!A35="","",OPPORTUNITIES!S35)</x:f>
      </x:c>
      <x:c r="E35" s="6" t="str">
        <x:f>IF(OPPORTUNITIES!A35="","",OPPORTUNITIES!T35)</x:f>
      </x:c>
      <x:c r="F35" s="6" t="str">
        <x:f>IF(OPPORTUNITIES!A35="","",OPPORTUNITIES!C35)</x:f>
      </x:c>
      <x:c r="G35" s="6" t="str">
        <x:f>IF(OPPORTUNITIES!A35="","",OPPORTUNITIES!W35)</x:f>
      </x:c>
      <x:c r="H35" s="6" t="str">
        <x:f>IF(OPPORTUNITIES!A35="","",OPPORTUNITIES!U35)</x:f>
      </x:c>
    </x:row>
    <x:row r="36">
      <x:c r="A36" s="6" t="str">
        <x:f>IF(OPPORTUNITIES!A36="","",OPPORTUNITIES!A36)</x:f>
      </x:c>
      <x:c r="B36" s="6" t="str">
        <x:f>IF(OPPORTUNITIES!A36="","",OPPORTUNITIES!D36)</x:f>
      </x:c>
      <x:c r="C36" s="6" t="str">
        <x:f>IF(OPPORTUNITIES!A36="","",OPPORTUNITIES!Q36)</x:f>
      </x:c>
      <x:c r="D36" s="6" t="str">
        <x:f>IF(OPPORTUNITIES!A36="","",OPPORTUNITIES!S36)</x:f>
      </x:c>
      <x:c r="E36" s="6" t="str">
        <x:f>IF(OPPORTUNITIES!A36="","",OPPORTUNITIES!T36)</x:f>
      </x:c>
      <x:c r="F36" s="6" t="str">
        <x:f>IF(OPPORTUNITIES!A36="","",OPPORTUNITIES!C36)</x:f>
      </x:c>
      <x:c r="G36" s="6" t="str">
        <x:f>IF(OPPORTUNITIES!A36="","",OPPORTUNITIES!W36)</x:f>
      </x:c>
      <x:c r="H36" s="6" t="str">
        <x:f>IF(OPPORTUNITIES!A36="","",OPPORTUNITIES!U36)</x:f>
      </x:c>
    </x:row>
    <x:row r="37">
      <x:c r="A37" s="6" t="str">
        <x:f>IF(OPPORTUNITIES!A37="","",OPPORTUNITIES!A37)</x:f>
      </x:c>
      <x:c r="B37" s="6" t="str">
        <x:f>IF(OPPORTUNITIES!A37="","",OPPORTUNITIES!D37)</x:f>
      </x:c>
      <x:c r="C37" s="6" t="str">
        <x:f>IF(OPPORTUNITIES!A37="","",OPPORTUNITIES!Q37)</x:f>
      </x:c>
      <x:c r="D37" s="6" t="str">
        <x:f>IF(OPPORTUNITIES!A37="","",OPPORTUNITIES!S37)</x:f>
      </x:c>
      <x:c r="E37" s="6" t="str">
        <x:f>IF(OPPORTUNITIES!A37="","",OPPORTUNITIES!T37)</x:f>
      </x:c>
      <x:c r="F37" s="6" t="str">
        <x:f>IF(OPPORTUNITIES!A37="","",OPPORTUNITIES!C37)</x:f>
      </x:c>
      <x:c r="G37" s="6" t="str">
        <x:f>IF(OPPORTUNITIES!A37="","",OPPORTUNITIES!W37)</x:f>
      </x:c>
      <x:c r="H37" s="6" t="str">
        <x:f>IF(OPPORTUNITIES!A37="","",OPPORTUNITIES!U37)</x:f>
      </x:c>
    </x:row>
    <x:row r="38">
      <x:c r="A38" s="6" t="str">
        <x:f>IF(OPPORTUNITIES!A38="","",OPPORTUNITIES!A38)</x:f>
      </x:c>
      <x:c r="B38" s="6" t="str">
        <x:f>IF(OPPORTUNITIES!A38="","",OPPORTUNITIES!D38)</x:f>
      </x:c>
      <x:c r="C38" s="6" t="str">
        <x:f>IF(OPPORTUNITIES!A38="","",OPPORTUNITIES!Q38)</x:f>
      </x:c>
      <x:c r="D38" s="6" t="str">
        <x:f>IF(OPPORTUNITIES!A38="","",OPPORTUNITIES!S38)</x:f>
      </x:c>
      <x:c r="E38" s="6" t="str">
        <x:f>IF(OPPORTUNITIES!A38="","",OPPORTUNITIES!T38)</x:f>
      </x:c>
      <x:c r="F38" s="6" t="str">
        <x:f>IF(OPPORTUNITIES!A38="","",OPPORTUNITIES!C38)</x:f>
      </x:c>
      <x:c r="G38" s="6" t="str">
        <x:f>IF(OPPORTUNITIES!A38="","",OPPORTUNITIES!W38)</x:f>
      </x:c>
      <x:c r="H38" s="6" t="str">
        <x:f>IF(OPPORTUNITIES!A38="","",OPPORTUNITIES!U38)</x:f>
      </x:c>
    </x:row>
    <x:row r="39">
      <x:c r="A39" s="6" t="str">
        <x:f>IF(OPPORTUNITIES!A39="","",OPPORTUNITIES!A39)</x:f>
      </x:c>
      <x:c r="B39" s="6" t="str">
        <x:f>IF(OPPORTUNITIES!A39="","",OPPORTUNITIES!D39)</x:f>
      </x:c>
      <x:c r="C39" s="6" t="str">
        <x:f>IF(OPPORTUNITIES!A39="","",OPPORTUNITIES!Q39)</x:f>
      </x:c>
      <x:c r="D39" s="6" t="str">
        <x:f>IF(OPPORTUNITIES!A39="","",OPPORTUNITIES!S39)</x:f>
      </x:c>
      <x:c r="E39" s="6" t="str">
        <x:f>IF(OPPORTUNITIES!A39="","",OPPORTUNITIES!T39)</x:f>
      </x:c>
      <x:c r="F39" s="6" t="str">
        <x:f>IF(OPPORTUNITIES!A39="","",OPPORTUNITIES!C39)</x:f>
      </x:c>
      <x:c r="G39" s="6" t="str">
        <x:f>IF(OPPORTUNITIES!A39="","",OPPORTUNITIES!W39)</x:f>
      </x:c>
      <x:c r="H39" s="6" t="str">
        <x:f>IF(OPPORTUNITIES!A39="","",OPPORTUNITIES!U39)</x:f>
      </x:c>
    </x:row>
    <x:row r="40">
      <x:c r="A40" s="6" t="str">
        <x:f>IF(OPPORTUNITIES!A40="","",OPPORTUNITIES!A40)</x:f>
      </x:c>
      <x:c r="B40" s="6" t="str">
        <x:f>IF(OPPORTUNITIES!A40="","",OPPORTUNITIES!D40)</x:f>
      </x:c>
      <x:c r="C40" s="6" t="str">
        <x:f>IF(OPPORTUNITIES!A40="","",OPPORTUNITIES!Q40)</x:f>
      </x:c>
      <x:c r="D40" s="6" t="str">
        <x:f>IF(OPPORTUNITIES!A40="","",OPPORTUNITIES!S40)</x:f>
      </x:c>
      <x:c r="E40" s="6" t="str">
        <x:f>IF(OPPORTUNITIES!A40="","",OPPORTUNITIES!T40)</x:f>
      </x:c>
      <x:c r="F40" s="6" t="str">
        <x:f>IF(OPPORTUNITIES!A40="","",OPPORTUNITIES!C40)</x:f>
      </x:c>
      <x:c r="G40" s="6" t="str">
        <x:f>IF(OPPORTUNITIES!A40="","",OPPORTUNITIES!W40)</x:f>
      </x:c>
      <x:c r="H40" s="6" t="str">
        <x:f>IF(OPPORTUNITIES!A40="","",OPPORTUNITIES!U40)</x:f>
      </x:c>
    </x:row>
    <x:row r="41">
      <x:c r="A41" s="6" t="str">
        <x:f>IF(OPPORTUNITIES!A41="","",OPPORTUNITIES!A41)</x:f>
      </x:c>
      <x:c r="B41" s="6" t="str">
        <x:f>IF(OPPORTUNITIES!A41="","",OPPORTUNITIES!D41)</x:f>
      </x:c>
      <x:c r="C41" s="6" t="str">
        <x:f>IF(OPPORTUNITIES!A41="","",OPPORTUNITIES!Q41)</x:f>
      </x:c>
      <x:c r="D41" s="6" t="str">
        <x:f>IF(OPPORTUNITIES!A41="","",OPPORTUNITIES!S41)</x:f>
      </x:c>
      <x:c r="E41" s="6" t="str">
        <x:f>IF(OPPORTUNITIES!A41="","",OPPORTUNITIES!T41)</x:f>
      </x:c>
      <x:c r="F41" s="6" t="str">
        <x:f>IF(OPPORTUNITIES!A41="","",OPPORTUNITIES!C41)</x:f>
      </x:c>
      <x:c r="G41" s="6" t="str">
        <x:f>IF(OPPORTUNITIES!A41="","",OPPORTUNITIES!W41)</x:f>
      </x:c>
      <x:c r="H41" s="6" t="str">
        <x:f>IF(OPPORTUNITIES!A41="","",OPPORTUNITIES!U41)</x:f>
      </x:c>
    </x:row>
    <x:row r="42">
      <x:c r="A42" s="6" t="str">
        <x:f>IF(OPPORTUNITIES!A42="","",OPPORTUNITIES!A42)</x:f>
      </x:c>
      <x:c r="B42" s="6" t="str">
        <x:f>IF(OPPORTUNITIES!A42="","",OPPORTUNITIES!D42)</x:f>
      </x:c>
      <x:c r="C42" s="6" t="str">
        <x:f>IF(OPPORTUNITIES!A42="","",OPPORTUNITIES!Q42)</x:f>
      </x:c>
      <x:c r="D42" s="6" t="str">
        <x:f>IF(OPPORTUNITIES!A42="","",OPPORTUNITIES!S42)</x:f>
      </x:c>
      <x:c r="E42" s="6" t="str">
        <x:f>IF(OPPORTUNITIES!A42="","",OPPORTUNITIES!T42)</x:f>
      </x:c>
      <x:c r="F42" s="6" t="str">
        <x:f>IF(OPPORTUNITIES!A42="","",OPPORTUNITIES!C42)</x:f>
      </x:c>
      <x:c r="G42" s="6" t="str">
        <x:f>IF(OPPORTUNITIES!A42="","",OPPORTUNITIES!W42)</x:f>
      </x:c>
      <x:c r="H42" s="6" t="str">
        <x:f>IF(OPPORTUNITIES!A42="","",OPPORTUNITIES!U42)</x:f>
      </x:c>
    </x:row>
    <x:row r="43">
      <x:c r="A43" s="6" t="str">
        <x:f>IF(OPPORTUNITIES!A43="","",OPPORTUNITIES!A43)</x:f>
      </x:c>
      <x:c r="B43" s="6" t="str">
        <x:f>IF(OPPORTUNITIES!A43="","",OPPORTUNITIES!D43)</x:f>
      </x:c>
      <x:c r="C43" s="6" t="str">
        <x:f>IF(OPPORTUNITIES!A43="","",OPPORTUNITIES!Q43)</x:f>
      </x:c>
      <x:c r="D43" s="6" t="str">
        <x:f>IF(OPPORTUNITIES!A43="","",OPPORTUNITIES!S43)</x:f>
      </x:c>
      <x:c r="E43" s="6" t="str">
        <x:f>IF(OPPORTUNITIES!A43="","",OPPORTUNITIES!T43)</x:f>
      </x:c>
      <x:c r="F43" s="6" t="str">
        <x:f>IF(OPPORTUNITIES!A43="","",OPPORTUNITIES!C43)</x:f>
      </x:c>
      <x:c r="G43" s="6" t="str">
        <x:f>IF(OPPORTUNITIES!A43="","",OPPORTUNITIES!W43)</x:f>
      </x:c>
      <x:c r="H43" s="6" t="str">
        <x:f>IF(OPPORTUNITIES!A43="","",OPPORTUNITIES!U43)</x:f>
      </x:c>
    </x:row>
    <x:row r="44">
      <x:c r="A44" s="6" t="str">
        <x:f>IF(OPPORTUNITIES!A44="","",OPPORTUNITIES!A44)</x:f>
      </x:c>
      <x:c r="B44" s="6" t="str">
        <x:f>IF(OPPORTUNITIES!A44="","",OPPORTUNITIES!D44)</x:f>
      </x:c>
      <x:c r="C44" s="6" t="str">
        <x:f>IF(OPPORTUNITIES!A44="","",OPPORTUNITIES!Q44)</x:f>
      </x:c>
      <x:c r="D44" s="6" t="str">
        <x:f>IF(OPPORTUNITIES!A44="","",OPPORTUNITIES!S44)</x:f>
      </x:c>
      <x:c r="E44" s="6" t="str">
        <x:f>IF(OPPORTUNITIES!A44="","",OPPORTUNITIES!T44)</x:f>
      </x:c>
      <x:c r="F44" s="6" t="str">
        <x:f>IF(OPPORTUNITIES!A44="","",OPPORTUNITIES!C44)</x:f>
      </x:c>
      <x:c r="G44" s="6" t="str">
        <x:f>IF(OPPORTUNITIES!A44="","",OPPORTUNITIES!W44)</x:f>
      </x:c>
      <x:c r="H44" s="6" t="str">
        <x:f>IF(OPPORTUNITIES!A44="","",OPPORTUNITIES!U44)</x:f>
      </x:c>
    </x:row>
    <x:row r="45">
      <x:c r="A45" s="6" t="str">
        <x:f>IF(OPPORTUNITIES!A45="","",OPPORTUNITIES!A45)</x:f>
      </x:c>
      <x:c r="B45" s="6" t="str">
        <x:f>IF(OPPORTUNITIES!A45="","",OPPORTUNITIES!D45)</x:f>
      </x:c>
      <x:c r="C45" s="6" t="str">
        <x:f>IF(OPPORTUNITIES!A45="","",OPPORTUNITIES!Q45)</x:f>
      </x:c>
      <x:c r="D45" s="6" t="str">
        <x:f>IF(OPPORTUNITIES!A45="","",OPPORTUNITIES!S45)</x:f>
      </x:c>
      <x:c r="E45" s="6" t="str">
        <x:f>IF(OPPORTUNITIES!A45="","",OPPORTUNITIES!T45)</x:f>
      </x:c>
      <x:c r="F45" s="6" t="str">
        <x:f>IF(OPPORTUNITIES!A45="","",OPPORTUNITIES!C45)</x:f>
      </x:c>
      <x:c r="G45" s="6" t="str">
        <x:f>IF(OPPORTUNITIES!A45="","",OPPORTUNITIES!W45)</x:f>
      </x:c>
      <x:c r="H45" s="6" t="str">
        <x:f>IF(OPPORTUNITIES!A45="","",OPPORTUNITIES!U45)</x:f>
      </x:c>
    </x:row>
    <x:row r="46">
      <x:c r="A46" s="6" t="str">
        <x:f>IF(OPPORTUNITIES!A46="","",OPPORTUNITIES!A46)</x:f>
      </x:c>
      <x:c r="B46" s="6" t="str">
        <x:f>IF(OPPORTUNITIES!A46="","",OPPORTUNITIES!D46)</x:f>
      </x:c>
      <x:c r="C46" s="6" t="str">
        <x:f>IF(OPPORTUNITIES!A46="","",OPPORTUNITIES!Q46)</x:f>
      </x:c>
      <x:c r="D46" s="6" t="str">
        <x:f>IF(OPPORTUNITIES!A46="","",OPPORTUNITIES!S46)</x:f>
      </x:c>
      <x:c r="E46" s="6" t="str">
        <x:f>IF(OPPORTUNITIES!A46="","",OPPORTUNITIES!T46)</x:f>
      </x:c>
      <x:c r="F46" s="6" t="str">
        <x:f>IF(OPPORTUNITIES!A46="","",OPPORTUNITIES!C46)</x:f>
      </x:c>
      <x:c r="G46" s="6" t="str">
        <x:f>IF(OPPORTUNITIES!A46="","",OPPORTUNITIES!W46)</x:f>
      </x:c>
      <x:c r="H46" s="6" t="str">
        <x:f>IF(OPPORTUNITIES!A46="","",OPPORTUNITIES!U46)</x:f>
      </x:c>
    </x:row>
    <x:row r="47">
      <x:c r="A47" s="6" t="str">
        <x:f>IF(OPPORTUNITIES!A47="","",OPPORTUNITIES!A47)</x:f>
      </x:c>
      <x:c r="B47" s="6" t="str">
        <x:f>IF(OPPORTUNITIES!A47="","",OPPORTUNITIES!D47)</x:f>
      </x:c>
      <x:c r="C47" s="6" t="str">
        <x:f>IF(OPPORTUNITIES!A47="","",OPPORTUNITIES!Q47)</x:f>
      </x:c>
      <x:c r="D47" s="6" t="str">
        <x:f>IF(OPPORTUNITIES!A47="","",OPPORTUNITIES!S47)</x:f>
      </x:c>
      <x:c r="E47" s="6" t="str">
        <x:f>IF(OPPORTUNITIES!A47="","",OPPORTUNITIES!T47)</x:f>
      </x:c>
      <x:c r="F47" s="6" t="str">
        <x:f>IF(OPPORTUNITIES!A47="","",OPPORTUNITIES!C47)</x:f>
      </x:c>
      <x:c r="G47" s="6" t="str">
        <x:f>IF(OPPORTUNITIES!A47="","",OPPORTUNITIES!W47)</x:f>
      </x:c>
      <x:c r="H47" s="6" t="str">
        <x:f>IF(OPPORTUNITIES!A47="","",OPPORTUNITIES!U47)</x:f>
      </x:c>
    </x:row>
    <x:row r="48">
      <x:c r="A48" s="6" t="str">
        <x:f>IF(OPPORTUNITIES!A48="","",OPPORTUNITIES!A48)</x:f>
      </x:c>
      <x:c r="B48" s="6" t="str">
        <x:f>IF(OPPORTUNITIES!A48="","",OPPORTUNITIES!D48)</x:f>
      </x:c>
      <x:c r="C48" s="6" t="str">
        <x:f>IF(OPPORTUNITIES!A48="","",OPPORTUNITIES!Q48)</x:f>
      </x:c>
      <x:c r="D48" s="6" t="str">
        <x:f>IF(OPPORTUNITIES!A48="","",OPPORTUNITIES!S48)</x:f>
      </x:c>
      <x:c r="E48" s="6" t="str">
        <x:f>IF(OPPORTUNITIES!A48="","",OPPORTUNITIES!T48)</x:f>
      </x:c>
      <x:c r="F48" s="6" t="str">
        <x:f>IF(OPPORTUNITIES!A48="","",OPPORTUNITIES!C48)</x:f>
      </x:c>
      <x:c r="G48" s="6" t="str">
        <x:f>IF(OPPORTUNITIES!A48="","",OPPORTUNITIES!W48)</x:f>
      </x:c>
      <x:c r="H48" s="6" t="str">
        <x:f>IF(OPPORTUNITIES!A48="","",OPPORTUNITIES!U48)</x:f>
      </x:c>
    </x:row>
    <x:row r="49">
      <x:c r="A49" s="6" t="str">
        <x:f>IF(OPPORTUNITIES!A49="","",OPPORTUNITIES!A49)</x:f>
      </x:c>
      <x:c r="B49" s="6" t="str">
        <x:f>IF(OPPORTUNITIES!A49="","",OPPORTUNITIES!D49)</x:f>
      </x:c>
      <x:c r="C49" s="6" t="str">
        <x:f>IF(OPPORTUNITIES!A49="","",OPPORTUNITIES!Q49)</x:f>
      </x:c>
      <x:c r="D49" s="6" t="str">
        <x:f>IF(OPPORTUNITIES!A49="","",OPPORTUNITIES!S49)</x:f>
      </x:c>
      <x:c r="E49" s="6" t="str">
        <x:f>IF(OPPORTUNITIES!A49="","",OPPORTUNITIES!T49)</x:f>
      </x:c>
      <x:c r="F49" s="6" t="str">
        <x:f>IF(OPPORTUNITIES!A49="","",OPPORTUNITIES!C49)</x:f>
      </x:c>
      <x:c r="G49" s="6" t="str">
        <x:f>IF(OPPORTUNITIES!A49="","",OPPORTUNITIES!W49)</x:f>
      </x:c>
      <x:c r="H49" s="6" t="str">
        <x:f>IF(OPPORTUNITIES!A49="","",OPPORTUNITIES!U49)</x:f>
      </x:c>
    </x:row>
    <x:row r="50">
      <x:c r="A50" s="6" t="str">
        <x:f>IF(OPPORTUNITIES!A50="","",OPPORTUNITIES!A50)</x:f>
      </x:c>
      <x:c r="B50" s="6" t="str">
        <x:f>IF(OPPORTUNITIES!A50="","",OPPORTUNITIES!D50)</x:f>
      </x:c>
      <x:c r="C50" s="6" t="str">
        <x:f>IF(OPPORTUNITIES!A50="","",OPPORTUNITIES!Q50)</x:f>
      </x:c>
      <x:c r="D50" s="6" t="str">
        <x:f>IF(OPPORTUNITIES!A50="","",OPPORTUNITIES!S50)</x:f>
      </x:c>
      <x:c r="E50" s="6" t="str">
        <x:f>IF(OPPORTUNITIES!A50="","",OPPORTUNITIES!T50)</x:f>
      </x:c>
      <x:c r="F50" s="6" t="str">
        <x:f>IF(OPPORTUNITIES!A50="","",OPPORTUNITIES!C50)</x:f>
      </x:c>
      <x:c r="G50" s="6" t="str">
        <x:f>IF(OPPORTUNITIES!A50="","",OPPORTUNITIES!W50)</x:f>
      </x:c>
      <x:c r="H50" s="6" t="str">
        <x:f>IF(OPPORTUNITIES!A50="","",OPPORTUNITIES!U50)</x:f>
      </x:c>
    </x:row>
    <x:row r="51">
      <x:c r="A51" s="6" t="str">
        <x:f>IF(OPPORTUNITIES!A51="","",OPPORTUNITIES!A51)</x:f>
      </x:c>
      <x:c r="B51" s="6" t="str">
        <x:f>IF(OPPORTUNITIES!A51="","",OPPORTUNITIES!D51)</x:f>
      </x:c>
      <x:c r="C51" s="6" t="str">
        <x:f>IF(OPPORTUNITIES!A51="","",OPPORTUNITIES!Q51)</x:f>
      </x:c>
      <x:c r="D51" s="6" t="str">
        <x:f>IF(OPPORTUNITIES!A51="","",OPPORTUNITIES!S51)</x:f>
      </x:c>
      <x:c r="E51" s="6" t="str">
        <x:f>IF(OPPORTUNITIES!A51="","",OPPORTUNITIES!T51)</x:f>
      </x:c>
      <x:c r="F51" s="6" t="str">
        <x:f>IF(OPPORTUNITIES!A51="","",OPPORTUNITIES!C51)</x:f>
      </x:c>
      <x:c r="G51" s="6" t="str">
        <x:f>IF(OPPORTUNITIES!A51="","",OPPORTUNITIES!W51)</x:f>
      </x:c>
      <x:c r="H51" s="6" t="str">
        <x:f>IF(OPPORTUNITIES!A51="","",OPPORTUNITIES!U51)</x:f>
      </x:c>
    </x:row>
    <x:row r="52">
      <x:c r="A52" s="6" t="str">
        <x:f>IF(OPPORTUNITIES!A52="","",OPPORTUNITIES!A52)</x:f>
      </x:c>
      <x:c r="B52" s="6" t="str">
        <x:f>IF(OPPORTUNITIES!A52="","",OPPORTUNITIES!D52)</x:f>
      </x:c>
      <x:c r="C52" s="6" t="str">
        <x:f>IF(OPPORTUNITIES!A52="","",OPPORTUNITIES!Q52)</x:f>
      </x:c>
      <x:c r="D52" s="6" t="str">
        <x:f>IF(OPPORTUNITIES!A52="","",OPPORTUNITIES!S52)</x:f>
      </x:c>
      <x:c r="E52" s="6" t="str">
        <x:f>IF(OPPORTUNITIES!A52="","",OPPORTUNITIES!T52)</x:f>
      </x:c>
      <x:c r="F52" s="6" t="str">
        <x:f>IF(OPPORTUNITIES!A52="","",OPPORTUNITIES!C52)</x:f>
      </x:c>
      <x:c r="G52" s="6" t="str">
        <x:f>IF(OPPORTUNITIES!A52="","",OPPORTUNITIES!W52)</x:f>
      </x:c>
      <x:c r="H52" s="6" t="str">
        <x:f>IF(OPPORTUNITIES!A52="","",OPPORTUNITIES!U52)</x:f>
      </x:c>
    </x:row>
    <x:row r="53">
      <x:c r="A53" s="6" t="str">
        <x:f>IF(OPPORTUNITIES!A53="","",OPPORTUNITIES!A53)</x:f>
      </x:c>
      <x:c r="B53" s="6" t="str">
        <x:f>IF(OPPORTUNITIES!A53="","",OPPORTUNITIES!D53)</x:f>
      </x:c>
      <x:c r="C53" s="6" t="str">
        <x:f>IF(OPPORTUNITIES!A53="","",OPPORTUNITIES!Q53)</x:f>
      </x:c>
      <x:c r="D53" s="6" t="str">
        <x:f>IF(OPPORTUNITIES!A53="","",OPPORTUNITIES!S53)</x:f>
      </x:c>
      <x:c r="E53" s="6" t="str">
        <x:f>IF(OPPORTUNITIES!A53="","",OPPORTUNITIES!T53)</x:f>
      </x:c>
      <x:c r="F53" s="6" t="str">
        <x:f>IF(OPPORTUNITIES!A53="","",OPPORTUNITIES!C53)</x:f>
      </x:c>
      <x:c r="G53" s="6" t="str">
        <x:f>IF(OPPORTUNITIES!A53="","",OPPORTUNITIES!W53)</x:f>
      </x:c>
      <x:c r="H53" s="6" t="str">
        <x:f>IF(OPPORTUNITIES!A53="","",OPPORTUNITIES!U53)</x:f>
      </x:c>
    </x:row>
    <x:row r="54">
      <x:c r="A54" s="6" t="str">
        <x:f>IF(OPPORTUNITIES!A54="","",OPPORTUNITIES!A54)</x:f>
      </x:c>
      <x:c r="B54" s="6" t="str">
        <x:f>IF(OPPORTUNITIES!A54="","",OPPORTUNITIES!D54)</x:f>
      </x:c>
      <x:c r="C54" s="6" t="str">
        <x:f>IF(OPPORTUNITIES!A54="","",OPPORTUNITIES!Q54)</x:f>
      </x:c>
      <x:c r="D54" s="6" t="str">
        <x:f>IF(OPPORTUNITIES!A54="","",OPPORTUNITIES!S54)</x:f>
      </x:c>
      <x:c r="E54" s="6" t="str">
        <x:f>IF(OPPORTUNITIES!A54="","",OPPORTUNITIES!T54)</x:f>
      </x:c>
      <x:c r="F54" s="6" t="str">
        <x:f>IF(OPPORTUNITIES!A54="","",OPPORTUNITIES!C54)</x:f>
      </x:c>
      <x:c r="G54" s="6" t="str">
        <x:f>IF(OPPORTUNITIES!A54="","",OPPORTUNITIES!W54)</x:f>
      </x:c>
      <x:c r="H54" s="6" t="str">
        <x:f>IF(OPPORTUNITIES!A54="","",OPPORTUNITIES!U54)</x:f>
      </x:c>
    </x:row>
    <x:row r="55">
      <x:c r="A55" s="6" t="str">
        <x:f>IF(OPPORTUNITIES!A55="","",OPPORTUNITIES!A55)</x:f>
      </x:c>
      <x:c r="B55" s="6" t="str">
        <x:f>IF(OPPORTUNITIES!A55="","",OPPORTUNITIES!D55)</x:f>
      </x:c>
      <x:c r="C55" s="6" t="str">
        <x:f>IF(OPPORTUNITIES!A55="","",OPPORTUNITIES!Q55)</x:f>
      </x:c>
      <x:c r="D55" s="6" t="str">
        <x:f>IF(OPPORTUNITIES!A55="","",OPPORTUNITIES!S55)</x:f>
      </x:c>
      <x:c r="E55" s="6" t="str">
        <x:f>IF(OPPORTUNITIES!A55="","",OPPORTUNITIES!T55)</x:f>
      </x:c>
      <x:c r="F55" s="6" t="str">
        <x:f>IF(OPPORTUNITIES!A55="","",OPPORTUNITIES!C55)</x:f>
      </x:c>
      <x:c r="G55" s="6" t="str">
        <x:f>IF(OPPORTUNITIES!A55="","",OPPORTUNITIES!W55)</x:f>
      </x:c>
      <x:c r="H55" s="6" t="str">
        <x:f>IF(OPPORTUNITIES!A55="","",OPPORTUNITIES!U55)</x:f>
      </x:c>
    </x:row>
    <x:row r="56">
      <x:c r="A56" s="6" t="str">
        <x:f>IF(OPPORTUNITIES!A56="","",OPPORTUNITIES!A56)</x:f>
      </x:c>
      <x:c r="B56" s="6" t="str">
        <x:f>IF(OPPORTUNITIES!A56="","",OPPORTUNITIES!D56)</x:f>
      </x:c>
      <x:c r="C56" s="6" t="str">
        <x:f>IF(OPPORTUNITIES!A56="","",OPPORTUNITIES!Q56)</x:f>
      </x:c>
      <x:c r="D56" s="6" t="str">
        <x:f>IF(OPPORTUNITIES!A56="","",OPPORTUNITIES!S56)</x:f>
      </x:c>
      <x:c r="E56" s="6" t="str">
        <x:f>IF(OPPORTUNITIES!A56="","",OPPORTUNITIES!T56)</x:f>
      </x:c>
      <x:c r="F56" s="6" t="str">
        <x:f>IF(OPPORTUNITIES!A56="","",OPPORTUNITIES!C56)</x:f>
      </x:c>
      <x:c r="G56" s="6" t="str">
        <x:f>IF(OPPORTUNITIES!A56="","",OPPORTUNITIES!W56)</x:f>
      </x:c>
      <x:c r="H56" s="6" t="str">
        <x:f>IF(OPPORTUNITIES!A56="","",OPPORTUNITIES!U56)</x:f>
      </x:c>
    </x:row>
    <x:row r="57">
      <x:c r="A57" s="6" t="str">
        <x:f>IF(OPPORTUNITIES!A57="","",OPPORTUNITIES!A57)</x:f>
      </x:c>
      <x:c r="B57" s="6" t="str">
        <x:f>IF(OPPORTUNITIES!A57="","",OPPORTUNITIES!D57)</x:f>
      </x:c>
      <x:c r="C57" s="6" t="str">
        <x:f>IF(OPPORTUNITIES!A57="","",OPPORTUNITIES!Q57)</x:f>
      </x:c>
      <x:c r="D57" s="6" t="str">
        <x:f>IF(OPPORTUNITIES!A57="","",OPPORTUNITIES!S57)</x:f>
      </x:c>
      <x:c r="E57" s="6" t="str">
        <x:f>IF(OPPORTUNITIES!A57="","",OPPORTUNITIES!T57)</x:f>
      </x:c>
      <x:c r="F57" s="6" t="str">
        <x:f>IF(OPPORTUNITIES!A57="","",OPPORTUNITIES!C57)</x:f>
      </x:c>
      <x:c r="G57" s="6" t="str">
        <x:f>IF(OPPORTUNITIES!A57="","",OPPORTUNITIES!W57)</x:f>
      </x:c>
      <x:c r="H57" s="6" t="str">
        <x:f>IF(OPPORTUNITIES!A57="","",OPPORTUNITIES!U57)</x:f>
      </x:c>
    </x:row>
    <x:row r="58">
      <x:c r="A58" s="6" t="str">
        <x:f>IF(OPPORTUNITIES!A58="","",OPPORTUNITIES!A58)</x:f>
      </x:c>
      <x:c r="B58" s="6" t="str">
        <x:f>IF(OPPORTUNITIES!A58="","",OPPORTUNITIES!D58)</x:f>
      </x:c>
      <x:c r="C58" s="6" t="str">
        <x:f>IF(OPPORTUNITIES!A58="","",OPPORTUNITIES!Q58)</x:f>
      </x:c>
      <x:c r="D58" s="6" t="str">
        <x:f>IF(OPPORTUNITIES!A58="","",OPPORTUNITIES!S58)</x:f>
      </x:c>
      <x:c r="E58" s="6" t="str">
        <x:f>IF(OPPORTUNITIES!A58="","",OPPORTUNITIES!T58)</x:f>
      </x:c>
      <x:c r="F58" s="6" t="str">
        <x:f>IF(OPPORTUNITIES!A58="","",OPPORTUNITIES!C58)</x:f>
      </x:c>
      <x:c r="G58" s="6" t="str">
        <x:f>IF(OPPORTUNITIES!A58="","",OPPORTUNITIES!W58)</x:f>
      </x:c>
      <x:c r="H58" s="6" t="str">
        <x:f>IF(OPPORTUNITIES!A58="","",OPPORTUNITIES!U58)</x:f>
      </x:c>
    </x:row>
    <x:row r="59">
      <x:c r="A59" s="6" t="str">
        <x:f>IF(OPPORTUNITIES!A59="","",OPPORTUNITIES!A59)</x:f>
      </x:c>
      <x:c r="B59" s="6" t="str">
        <x:f>IF(OPPORTUNITIES!A59="","",OPPORTUNITIES!D59)</x:f>
      </x:c>
      <x:c r="C59" s="6" t="str">
        <x:f>IF(OPPORTUNITIES!A59="","",OPPORTUNITIES!Q59)</x:f>
      </x:c>
      <x:c r="D59" s="6" t="str">
        <x:f>IF(OPPORTUNITIES!A59="","",OPPORTUNITIES!S59)</x:f>
      </x:c>
      <x:c r="E59" s="6" t="str">
        <x:f>IF(OPPORTUNITIES!A59="","",OPPORTUNITIES!T59)</x:f>
      </x:c>
      <x:c r="F59" s="6" t="str">
        <x:f>IF(OPPORTUNITIES!A59="","",OPPORTUNITIES!C59)</x:f>
      </x:c>
      <x:c r="G59" s="6" t="str">
        <x:f>IF(OPPORTUNITIES!A59="","",OPPORTUNITIES!W59)</x:f>
      </x:c>
      <x:c r="H59" s="6" t="str">
        <x:f>IF(OPPORTUNITIES!A59="","",OPPORTUNITIES!U59)</x:f>
      </x:c>
    </x:row>
    <x:row r="60">
      <x:c r="A60" s="6" t="str">
        <x:f>IF(OPPORTUNITIES!A60="","",OPPORTUNITIES!A60)</x:f>
      </x:c>
      <x:c r="B60" s="6" t="str">
        <x:f>IF(OPPORTUNITIES!A60="","",OPPORTUNITIES!D60)</x:f>
      </x:c>
      <x:c r="C60" s="6" t="str">
        <x:f>IF(OPPORTUNITIES!A60="","",OPPORTUNITIES!Q60)</x:f>
      </x:c>
      <x:c r="D60" s="6" t="str">
        <x:f>IF(OPPORTUNITIES!A60="","",OPPORTUNITIES!S60)</x:f>
      </x:c>
      <x:c r="E60" s="6" t="str">
        <x:f>IF(OPPORTUNITIES!A60="","",OPPORTUNITIES!T60)</x:f>
      </x:c>
      <x:c r="F60" s="6" t="str">
        <x:f>IF(OPPORTUNITIES!A60="","",OPPORTUNITIES!C60)</x:f>
      </x:c>
      <x:c r="G60" s="6" t="str">
        <x:f>IF(OPPORTUNITIES!A60="","",OPPORTUNITIES!W60)</x:f>
      </x:c>
      <x:c r="H60" s="6" t="str">
        <x:f>IF(OPPORTUNITIES!A60="","",OPPORTUNITIES!U60)</x:f>
      </x:c>
    </x:row>
    <x:row r="61">
      <x:c r="A61" s="6" t="str">
        <x:f>IF(OPPORTUNITIES!A61="","",OPPORTUNITIES!A61)</x:f>
      </x:c>
      <x:c r="B61" s="6" t="str">
        <x:f>IF(OPPORTUNITIES!A61="","",OPPORTUNITIES!D61)</x:f>
      </x:c>
      <x:c r="C61" s="6" t="str">
        <x:f>IF(OPPORTUNITIES!A61="","",OPPORTUNITIES!Q61)</x:f>
      </x:c>
      <x:c r="D61" s="6" t="str">
        <x:f>IF(OPPORTUNITIES!A61="","",OPPORTUNITIES!S61)</x:f>
      </x:c>
      <x:c r="E61" s="6" t="str">
        <x:f>IF(OPPORTUNITIES!A61="","",OPPORTUNITIES!T61)</x:f>
      </x:c>
      <x:c r="F61" s="6" t="str">
        <x:f>IF(OPPORTUNITIES!A61="","",OPPORTUNITIES!C61)</x:f>
      </x:c>
      <x:c r="G61" s="6" t="str">
        <x:f>IF(OPPORTUNITIES!A61="","",OPPORTUNITIES!W61)</x:f>
      </x:c>
      <x:c r="H61" s="6" t="str">
        <x:f>IF(OPPORTUNITIES!A61="","",OPPORTUNITIES!U61)</x:f>
      </x:c>
    </x:row>
    <x:row r="62">
      <x:c r="A62" s="6" t="str">
        <x:f>IF(OPPORTUNITIES!A62="","",OPPORTUNITIES!A62)</x:f>
      </x:c>
      <x:c r="B62" s="6" t="str">
        <x:f>IF(OPPORTUNITIES!A62="","",OPPORTUNITIES!D62)</x:f>
      </x:c>
      <x:c r="C62" s="6" t="str">
        <x:f>IF(OPPORTUNITIES!A62="","",OPPORTUNITIES!Q62)</x:f>
      </x:c>
      <x:c r="D62" s="6" t="str">
        <x:f>IF(OPPORTUNITIES!A62="","",OPPORTUNITIES!S62)</x:f>
      </x:c>
      <x:c r="E62" s="6" t="str">
        <x:f>IF(OPPORTUNITIES!A62="","",OPPORTUNITIES!T62)</x:f>
      </x:c>
      <x:c r="F62" s="6" t="str">
        <x:f>IF(OPPORTUNITIES!A62="","",OPPORTUNITIES!C62)</x:f>
      </x:c>
      <x:c r="G62" s="6" t="str">
        <x:f>IF(OPPORTUNITIES!A62="","",OPPORTUNITIES!W62)</x:f>
      </x:c>
      <x:c r="H62" s="6" t="str">
        <x:f>IF(OPPORTUNITIES!A62="","",OPPORTUNITIES!U62)</x:f>
      </x:c>
    </x:row>
    <x:row r="63">
      <x:c r="A63" s="6" t="str">
        <x:f>IF(OPPORTUNITIES!A63="","",OPPORTUNITIES!A63)</x:f>
      </x:c>
      <x:c r="B63" s="6" t="str">
        <x:f>IF(OPPORTUNITIES!A63="","",OPPORTUNITIES!D63)</x:f>
      </x:c>
      <x:c r="C63" s="6" t="str">
        <x:f>IF(OPPORTUNITIES!A63="","",OPPORTUNITIES!Q63)</x:f>
      </x:c>
      <x:c r="D63" s="6" t="str">
        <x:f>IF(OPPORTUNITIES!A63="","",OPPORTUNITIES!S63)</x:f>
      </x:c>
      <x:c r="E63" s="6" t="str">
        <x:f>IF(OPPORTUNITIES!A63="","",OPPORTUNITIES!T63)</x:f>
      </x:c>
      <x:c r="F63" s="6" t="str">
        <x:f>IF(OPPORTUNITIES!A63="","",OPPORTUNITIES!C63)</x:f>
      </x:c>
      <x:c r="G63" s="6" t="str">
        <x:f>IF(OPPORTUNITIES!A63="","",OPPORTUNITIES!W63)</x:f>
      </x:c>
      <x:c r="H63" s="6" t="str">
        <x:f>IF(OPPORTUNITIES!A63="","",OPPORTUNITIES!U63)</x:f>
      </x:c>
    </x:row>
    <x:row r="64">
      <x:c r="A64" s="6" t="str">
        <x:f>IF(OPPORTUNITIES!A64="","",OPPORTUNITIES!A64)</x:f>
      </x:c>
      <x:c r="B64" s="6" t="str">
        <x:f>IF(OPPORTUNITIES!A64="","",OPPORTUNITIES!D64)</x:f>
      </x:c>
      <x:c r="C64" s="6" t="str">
        <x:f>IF(OPPORTUNITIES!A64="","",OPPORTUNITIES!Q64)</x:f>
      </x:c>
      <x:c r="D64" s="6" t="str">
        <x:f>IF(OPPORTUNITIES!A64="","",OPPORTUNITIES!S64)</x:f>
      </x:c>
      <x:c r="E64" s="6" t="str">
        <x:f>IF(OPPORTUNITIES!A64="","",OPPORTUNITIES!T64)</x:f>
      </x:c>
      <x:c r="F64" s="6" t="str">
        <x:f>IF(OPPORTUNITIES!A64="","",OPPORTUNITIES!C64)</x:f>
      </x:c>
      <x:c r="G64" s="6" t="str">
        <x:f>IF(OPPORTUNITIES!A64="","",OPPORTUNITIES!W64)</x:f>
      </x:c>
      <x:c r="H64" s="6" t="str">
        <x:f>IF(OPPORTUNITIES!A64="","",OPPORTUNITIES!U64)</x:f>
      </x:c>
    </x:row>
    <x:row r="65">
      <x:c r="A65" s="6" t="str">
        <x:f>IF(OPPORTUNITIES!A65="","",OPPORTUNITIES!A65)</x:f>
      </x:c>
      <x:c r="B65" s="6" t="str">
        <x:f>IF(OPPORTUNITIES!A65="","",OPPORTUNITIES!D65)</x:f>
      </x:c>
      <x:c r="C65" s="6" t="str">
        <x:f>IF(OPPORTUNITIES!A65="","",OPPORTUNITIES!Q65)</x:f>
      </x:c>
      <x:c r="D65" s="6" t="str">
        <x:f>IF(OPPORTUNITIES!A65="","",OPPORTUNITIES!S65)</x:f>
      </x:c>
      <x:c r="E65" s="6" t="str">
        <x:f>IF(OPPORTUNITIES!A65="","",OPPORTUNITIES!T65)</x:f>
      </x:c>
      <x:c r="F65" s="6" t="str">
        <x:f>IF(OPPORTUNITIES!A65="","",OPPORTUNITIES!C65)</x:f>
      </x:c>
      <x:c r="G65" s="6" t="str">
        <x:f>IF(OPPORTUNITIES!A65="","",OPPORTUNITIES!W65)</x:f>
      </x:c>
      <x:c r="H65" s="6" t="str">
        <x:f>IF(OPPORTUNITIES!A65="","",OPPORTUNITIES!U65)</x:f>
      </x:c>
    </x:row>
    <x:row r="66">
      <x:c r="A66" s="6" t="str">
        <x:f>IF(OPPORTUNITIES!A66="","",OPPORTUNITIES!A66)</x:f>
      </x:c>
      <x:c r="B66" s="6" t="str">
        <x:f>IF(OPPORTUNITIES!A66="","",OPPORTUNITIES!D66)</x:f>
      </x:c>
      <x:c r="C66" s="6" t="str">
        <x:f>IF(OPPORTUNITIES!A66="","",OPPORTUNITIES!Q66)</x:f>
      </x:c>
      <x:c r="D66" s="6" t="str">
        <x:f>IF(OPPORTUNITIES!A66="","",OPPORTUNITIES!S66)</x:f>
      </x:c>
      <x:c r="E66" s="6" t="str">
        <x:f>IF(OPPORTUNITIES!A66="","",OPPORTUNITIES!T66)</x:f>
      </x:c>
      <x:c r="F66" s="6" t="str">
        <x:f>IF(OPPORTUNITIES!A66="","",OPPORTUNITIES!C66)</x:f>
      </x:c>
      <x:c r="G66" s="6" t="str">
        <x:f>IF(OPPORTUNITIES!A66="","",OPPORTUNITIES!W66)</x:f>
      </x:c>
      <x:c r="H66" s="6" t="str">
        <x:f>IF(OPPORTUNITIES!A66="","",OPPORTUNITIES!U66)</x:f>
      </x:c>
    </x:row>
    <x:row r="67">
      <x:c r="A67" s="6" t="str">
        <x:f>IF(OPPORTUNITIES!A67="","",OPPORTUNITIES!A67)</x:f>
      </x:c>
      <x:c r="B67" s="6" t="str">
        <x:f>IF(OPPORTUNITIES!A67="","",OPPORTUNITIES!D67)</x:f>
      </x:c>
      <x:c r="C67" s="6" t="str">
        <x:f>IF(OPPORTUNITIES!A67="","",OPPORTUNITIES!Q67)</x:f>
      </x:c>
      <x:c r="D67" s="6" t="str">
        <x:f>IF(OPPORTUNITIES!A67="","",OPPORTUNITIES!S67)</x:f>
      </x:c>
      <x:c r="E67" s="6" t="str">
        <x:f>IF(OPPORTUNITIES!A67="","",OPPORTUNITIES!T67)</x:f>
      </x:c>
      <x:c r="F67" s="6" t="str">
        <x:f>IF(OPPORTUNITIES!A67="","",OPPORTUNITIES!C67)</x:f>
      </x:c>
      <x:c r="G67" s="6" t="str">
        <x:f>IF(OPPORTUNITIES!A67="","",OPPORTUNITIES!W67)</x:f>
      </x:c>
      <x:c r="H67" s="6" t="str">
        <x:f>IF(OPPORTUNITIES!A67="","",OPPORTUNITIES!U67)</x:f>
      </x:c>
    </x:row>
    <x:row r="68">
      <x:c r="A68" s="6" t="str">
        <x:f>IF(OPPORTUNITIES!A68="","",OPPORTUNITIES!A68)</x:f>
      </x:c>
      <x:c r="B68" s="6" t="str">
        <x:f>IF(OPPORTUNITIES!A68="","",OPPORTUNITIES!D68)</x:f>
      </x:c>
      <x:c r="C68" s="6" t="str">
        <x:f>IF(OPPORTUNITIES!A68="","",OPPORTUNITIES!Q68)</x:f>
      </x:c>
      <x:c r="D68" s="6" t="str">
        <x:f>IF(OPPORTUNITIES!A68="","",OPPORTUNITIES!S68)</x:f>
      </x:c>
      <x:c r="E68" s="6" t="str">
        <x:f>IF(OPPORTUNITIES!A68="","",OPPORTUNITIES!T68)</x:f>
      </x:c>
      <x:c r="F68" s="6" t="str">
        <x:f>IF(OPPORTUNITIES!A68="","",OPPORTUNITIES!C68)</x:f>
      </x:c>
      <x:c r="G68" s="6" t="str">
        <x:f>IF(OPPORTUNITIES!A68="","",OPPORTUNITIES!W68)</x:f>
      </x:c>
      <x:c r="H68" s="6" t="str">
        <x:f>IF(OPPORTUNITIES!A68="","",OPPORTUNITIES!U68)</x:f>
      </x:c>
    </x:row>
    <x:row r="69">
      <x:c r="A69" s="6" t="str">
        <x:f>IF(OPPORTUNITIES!A69="","",OPPORTUNITIES!A69)</x:f>
      </x:c>
      <x:c r="B69" s="6" t="str">
        <x:f>IF(OPPORTUNITIES!A69="","",OPPORTUNITIES!D69)</x:f>
      </x:c>
      <x:c r="C69" s="6" t="str">
        <x:f>IF(OPPORTUNITIES!A69="","",OPPORTUNITIES!Q69)</x:f>
      </x:c>
      <x:c r="D69" s="6" t="str">
        <x:f>IF(OPPORTUNITIES!A69="","",OPPORTUNITIES!S69)</x:f>
      </x:c>
      <x:c r="E69" s="6" t="str">
        <x:f>IF(OPPORTUNITIES!A69="","",OPPORTUNITIES!T69)</x:f>
      </x:c>
      <x:c r="F69" s="6" t="str">
        <x:f>IF(OPPORTUNITIES!A69="","",OPPORTUNITIES!C69)</x:f>
      </x:c>
      <x:c r="G69" s="6" t="str">
        <x:f>IF(OPPORTUNITIES!A69="","",OPPORTUNITIES!W69)</x:f>
      </x:c>
      <x:c r="H69" s="6" t="str">
        <x:f>IF(OPPORTUNITIES!A69="","",OPPORTUNITIES!U69)</x:f>
      </x:c>
    </x:row>
    <x:row r="70">
      <x:c r="A70" s="6" t="str">
        <x:f>IF(OPPORTUNITIES!A70="","",OPPORTUNITIES!A70)</x:f>
      </x:c>
      <x:c r="B70" s="6" t="str">
        <x:f>IF(OPPORTUNITIES!A70="","",OPPORTUNITIES!D70)</x:f>
      </x:c>
      <x:c r="C70" s="6" t="str">
        <x:f>IF(OPPORTUNITIES!A70="","",OPPORTUNITIES!Q70)</x:f>
      </x:c>
      <x:c r="D70" s="6" t="str">
        <x:f>IF(OPPORTUNITIES!A70="","",OPPORTUNITIES!S70)</x:f>
      </x:c>
      <x:c r="E70" s="6" t="str">
        <x:f>IF(OPPORTUNITIES!A70="","",OPPORTUNITIES!T70)</x:f>
      </x:c>
      <x:c r="F70" s="6" t="str">
        <x:f>IF(OPPORTUNITIES!A70="","",OPPORTUNITIES!C70)</x:f>
      </x:c>
      <x:c r="G70" s="6" t="str">
        <x:f>IF(OPPORTUNITIES!A70="","",OPPORTUNITIES!W70)</x:f>
      </x:c>
      <x:c r="H70" s="6" t="str">
        <x:f>IF(OPPORTUNITIES!A70="","",OPPORTUNITIES!U70)</x:f>
      </x:c>
    </x:row>
    <x:row r="71">
      <x:c r="A71" s="6" t="str">
        <x:f>IF(OPPORTUNITIES!A71="","",OPPORTUNITIES!A71)</x:f>
      </x:c>
      <x:c r="B71" s="6" t="str">
        <x:f>IF(OPPORTUNITIES!A71="","",OPPORTUNITIES!D71)</x:f>
      </x:c>
      <x:c r="C71" s="6" t="str">
        <x:f>IF(OPPORTUNITIES!A71="","",OPPORTUNITIES!Q71)</x:f>
      </x:c>
      <x:c r="D71" s="6" t="str">
        <x:f>IF(OPPORTUNITIES!A71="","",OPPORTUNITIES!S71)</x:f>
      </x:c>
      <x:c r="E71" s="6" t="str">
        <x:f>IF(OPPORTUNITIES!A71="","",OPPORTUNITIES!T71)</x:f>
      </x:c>
      <x:c r="F71" s="6" t="str">
        <x:f>IF(OPPORTUNITIES!A71="","",OPPORTUNITIES!C71)</x:f>
      </x:c>
      <x:c r="G71" s="6" t="str">
        <x:f>IF(OPPORTUNITIES!A71="","",OPPORTUNITIES!W71)</x:f>
      </x:c>
      <x:c r="H71" s="6" t="str">
        <x:f>IF(OPPORTUNITIES!A71="","",OPPORTUNITIES!U71)</x:f>
      </x:c>
    </x:row>
    <x:row r="72">
      <x:c r="A72" s="6" t="str">
        <x:f>IF(OPPORTUNITIES!A72="","",OPPORTUNITIES!A72)</x:f>
      </x:c>
      <x:c r="B72" s="6" t="str">
        <x:f>IF(OPPORTUNITIES!A72="","",OPPORTUNITIES!D72)</x:f>
      </x:c>
      <x:c r="C72" s="6" t="str">
        <x:f>IF(OPPORTUNITIES!A72="","",OPPORTUNITIES!Q72)</x:f>
      </x:c>
      <x:c r="D72" s="6" t="str">
        <x:f>IF(OPPORTUNITIES!A72="","",OPPORTUNITIES!S72)</x:f>
      </x:c>
      <x:c r="E72" s="6" t="str">
        <x:f>IF(OPPORTUNITIES!A72="","",OPPORTUNITIES!T72)</x:f>
      </x:c>
      <x:c r="F72" s="6" t="str">
        <x:f>IF(OPPORTUNITIES!A72="","",OPPORTUNITIES!C72)</x:f>
      </x:c>
      <x:c r="G72" s="6" t="str">
        <x:f>IF(OPPORTUNITIES!A72="","",OPPORTUNITIES!W72)</x:f>
      </x:c>
      <x:c r="H72" s="6" t="str">
        <x:f>IF(OPPORTUNITIES!A72="","",OPPORTUNITIES!U72)</x:f>
      </x:c>
    </x:row>
    <x:row r="73">
      <x:c r="A73" s="6" t="str">
        <x:f>IF(OPPORTUNITIES!A73="","",OPPORTUNITIES!A73)</x:f>
      </x:c>
      <x:c r="B73" s="6" t="str">
        <x:f>IF(OPPORTUNITIES!A73="","",OPPORTUNITIES!D73)</x:f>
      </x:c>
      <x:c r="C73" s="6" t="str">
        <x:f>IF(OPPORTUNITIES!A73="","",OPPORTUNITIES!Q73)</x:f>
      </x:c>
      <x:c r="D73" s="6" t="str">
        <x:f>IF(OPPORTUNITIES!A73="","",OPPORTUNITIES!S73)</x:f>
      </x:c>
      <x:c r="E73" s="6" t="str">
        <x:f>IF(OPPORTUNITIES!A73="","",OPPORTUNITIES!T73)</x:f>
      </x:c>
      <x:c r="F73" s="6" t="str">
        <x:f>IF(OPPORTUNITIES!A73="","",OPPORTUNITIES!C73)</x:f>
      </x:c>
      <x:c r="G73" s="6" t="str">
        <x:f>IF(OPPORTUNITIES!A73="","",OPPORTUNITIES!W73)</x:f>
      </x:c>
      <x:c r="H73" s="6" t="str">
        <x:f>IF(OPPORTUNITIES!A73="","",OPPORTUNITIES!U73)</x:f>
      </x:c>
    </x:row>
    <x:row r="74">
      <x:c r="A74" s="6" t="str">
        <x:f>IF(OPPORTUNITIES!A74="","",OPPORTUNITIES!A74)</x:f>
      </x:c>
      <x:c r="B74" s="6" t="str">
        <x:f>IF(OPPORTUNITIES!A74="","",OPPORTUNITIES!D74)</x:f>
      </x:c>
      <x:c r="C74" s="6" t="str">
        <x:f>IF(OPPORTUNITIES!A74="","",OPPORTUNITIES!Q74)</x:f>
      </x:c>
      <x:c r="D74" s="6" t="str">
        <x:f>IF(OPPORTUNITIES!A74="","",OPPORTUNITIES!S74)</x:f>
      </x:c>
      <x:c r="E74" s="6" t="str">
        <x:f>IF(OPPORTUNITIES!A74="","",OPPORTUNITIES!T74)</x:f>
      </x:c>
      <x:c r="F74" s="6" t="str">
        <x:f>IF(OPPORTUNITIES!A74="","",OPPORTUNITIES!C74)</x:f>
      </x:c>
      <x:c r="G74" s="6" t="str">
        <x:f>IF(OPPORTUNITIES!A74="","",OPPORTUNITIES!W74)</x:f>
      </x:c>
      <x:c r="H74" s="6" t="str">
        <x:f>IF(OPPORTUNITIES!A74="","",OPPORTUNITIES!U74)</x:f>
      </x:c>
    </x:row>
    <x:row r="75">
      <x:c r="A75" s="6" t="str">
        <x:f>IF(OPPORTUNITIES!A75="","",OPPORTUNITIES!A75)</x:f>
      </x:c>
      <x:c r="B75" s="6" t="str">
        <x:f>IF(OPPORTUNITIES!A75="","",OPPORTUNITIES!D75)</x:f>
      </x:c>
      <x:c r="C75" s="6" t="str">
        <x:f>IF(OPPORTUNITIES!A75="","",OPPORTUNITIES!Q75)</x:f>
      </x:c>
      <x:c r="D75" s="6" t="str">
        <x:f>IF(OPPORTUNITIES!A75="","",OPPORTUNITIES!S75)</x:f>
      </x:c>
      <x:c r="E75" s="6" t="str">
        <x:f>IF(OPPORTUNITIES!A75="","",OPPORTUNITIES!T75)</x:f>
      </x:c>
      <x:c r="F75" s="6" t="str">
        <x:f>IF(OPPORTUNITIES!A75="","",OPPORTUNITIES!C75)</x:f>
      </x:c>
      <x:c r="G75" s="6" t="str">
        <x:f>IF(OPPORTUNITIES!A75="","",OPPORTUNITIES!W75)</x:f>
      </x:c>
      <x:c r="H75" s="6" t="str">
        <x:f>IF(OPPORTUNITIES!A75="","",OPPORTUNITIES!U75)</x:f>
      </x:c>
    </x:row>
    <x:row r="76">
      <x:c r="A76" s="6" t="str">
        <x:f>IF(OPPORTUNITIES!A76="","",OPPORTUNITIES!A76)</x:f>
      </x:c>
      <x:c r="B76" s="6" t="str">
        <x:f>IF(OPPORTUNITIES!A76="","",OPPORTUNITIES!D76)</x:f>
      </x:c>
      <x:c r="C76" s="6" t="str">
        <x:f>IF(OPPORTUNITIES!A76="","",OPPORTUNITIES!Q76)</x:f>
      </x:c>
      <x:c r="D76" s="6" t="str">
        <x:f>IF(OPPORTUNITIES!A76="","",OPPORTUNITIES!S76)</x:f>
      </x:c>
      <x:c r="E76" s="6" t="str">
        <x:f>IF(OPPORTUNITIES!A76="","",OPPORTUNITIES!T76)</x:f>
      </x:c>
      <x:c r="F76" s="6" t="str">
        <x:f>IF(OPPORTUNITIES!A76="","",OPPORTUNITIES!C76)</x:f>
      </x:c>
      <x:c r="G76" s="6" t="str">
        <x:f>IF(OPPORTUNITIES!A76="","",OPPORTUNITIES!W76)</x:f>
      </x:c>
      <x:c r="H76" s="6" t="str">
        <x:f>IF(OPPORTUNITIES!A76="","",OPPORTUNITIES!U76)</x:f>
      </x:c>
    </x:row>
    <x:row r="77">
      <x:c r="A77" s="6" t="str">
        <x:f>IF(OPPORTUNITIES!A77="","",OPPORTUNITIES!A77)</x:f>
      </x:c>
      <x:c r="B77" s="6" t="str">
        <x:f>IF(OPPORTUNITIES!A77="","",OPPORTUNITIES!D77)</x:f>
      </x:c>
      <x:c r="C77" s="6" t="str">
        <x:f>IF(OPPORTUNITIES!A77="","",OPPORTUNITIES!Q77)</x:f>
      </x:c>
      <x:c r="D77" s="6" t="str">
        <x:f>IF(OPPORTUNITIES!A77="","",OPPORTUNITIES!S77)</x:f>
      </x:c>
      <x:c r="E77" s="6" t="str">
        <x:f>IF(OPPORTUNITIES!A77="","",OPPORTUNITIES!T77)</x:f>
      </x:c>
      <x:c r="F77" s="6" t="str">
        <x:f>IF(OPPORTUNITIES!A77="","",OPPORTUNITIES!C77)</x:f>
      </x:c>
      <x:c r="G77" s="6" t="str">
        <x:f>IF(OPPORTUNITIES!A77="","",OPPORTUNITIES!W77)</x:f>
      </x:c>
      <x:c r="H77" s="6" t="str">
        <x:f>IF(OPPORTUNITIES!A77="","",OPPORTUNITIES!U77)</x:f>
      </x:c>
    </x:row>
    <x:row r="78">
      <x:c r="A78" s="6" t="str">
        <x:f>IF(OPPORTUNITIES!A78="","",OPPORTUNITIES!A78)</x:f>
      </x:c>
      <x:c r="B78" s="6" t="str">
        <x:f>IF(OPPORTUNITIES!A78="","",OPPORTUNITIES!D78)</x:f>
      </x:c>
      <x:c r="C78" s="6" t="str">
        <x:f>IF(OPPORTUNITIES!A78="","",OPPORTUNITIES!Q78)</x:f>
      </x:c>
      <x:c r="D78" s="6" t="str">
        <x:f>IF(OPPORTUNITIES!A78="","",OPPORTUNITIES!S78)</x:f>
      </x:c>
      <x:c r="E78" s="6" t="str">
        <x:f>IF(OPPORTUNITIES!A78="","",OPPORTUNITIES!T78)</x:f>
      </x:c>
      <x:c r="F78" s="6" t="str">
        <x:f>IF(OPPORTUNITIES!A78="","",OPPORTUNITIES!C78)</x:f>
      </x:c>
      <x:c r="G78" s="6" t="str">
        <x:f>IF(OPPORTUNITIES!A78="","",OPPORTUNITIES!W78)</x:f>
      </x:c>
      <x:c r="H78" s="6" t="str">
        <x:f>IF(OPPORTUNITIES!A78="","",OPPORTUNITIES!U78)</x:f>
      </x:c>
    </x:row>
    <x:row r="79">
      <x:c r="A79" s="6" t="str">
        <x:f>IF(OPPORTUNITIES!A79="","",OPPORTUNITIES!A79)</x:f>
      </x:c>
      <x:c r="B79" s="6" t="str">
        <x:f>IF(OPPORTUNITIES!A79="","",OPPORTUNITIES!D79)</x:f>
      </x:c>
      <x:c r="C79" s="6" t="str">
        <x:f>IF(OPPORTUNITIES!A79="","",OPPORTUNITIES!Q79)</x:f>
      </x:c>
      <x:c r="D79" s="6" t="str">
        <x:f>IF(OPPORTUNITIES!A79="","",OPPORTUNITIES!S79)</x:f>
      </x:c>
      <x:c r="E79" s="6" t="str">
        <x:f>IF(OPPORTUNITIES!A79="","",OPPORTUNITIES!T79)</x:f>
      </x:c>
      <x:c r="F79" s="6" t="str">
        <x:f>IF(OPPORTUNITIES!A79="","",OPPORTUNITIES!C79)</x:f>
      </x:c>
      <x:c r="G79" s="6" t="str">
        <x:f>IF(OPPORTUNITIES!A79="","",OPPORTUNITIES!W79)</x:f>
      </x:c>
      <x:c r="H79" s="6" t="str">
        <x:f>IF(OPPORTUNITIES!A79="","",OPPORTUNITIES!U79)</x:f>
      </x:c>
    </x:row>
    <x:row r="80">
      <x:c r="A80" s="6" t="str">
        <x:f>IF(OPPORTUNITIES!A80="","",OPPORTUNITIES!A80)</x:f>
      </x:c>
      <x:c r="B80" s="6" t="str">
        <x:f>IF(OPPORTUNITIES!A80="","",OPPORTUNITIES!D80)</x:f>
      </x:c>
      <x:c r="C80" s="6" t="str">
        <x:f>IF(OPPORTUNITIES!A80="","",OPPORTUNITIES!Q80)</x:f>
      </x:c>
      <x:c r="D80" s="6" t="str">
        <x:f>IF(OPPORTUNITIES!A80="","",OPPORTUNITIES!S80)</x:f>
      </x:c>
      <x:c r="E80" s="6" t="str">
        <x:f>IF(OPPORTUNITIES!A80="","",OPPORTUNITIES!T80)</x:f>
      </x:c>
      <x:c r="F80" s="6" t="str">
        <x:f>IF(OPPORTUNITIES!A80="","",OPPORTUNITIES!C80)</x:f>
      </x:c>
      <x:c r="G80" s="6" t="str">
        <x:f>IF(OPPORTUNITIES!A80="","",OPPORTUNITIES!W80)</x:f>
      </x:c>
      <x:c r="H80" s="6" t="str">
        <x:f>IF(OPPORTUNITIES!A80="","",OPPORTUNITIES!U80)</x:f>
      </x:c>
    </x:row>
    <x:row r="81">
      <x:c r="A81" s="6" t="str">
        <x:f>IF(OPPORTUNITIES!A81="","",OPPORTUNITIES!A81)</x:f>
      </x:c>
      <x:c r="B81" s="6" t="str">
        <x:f>IF(OPPORTUNITIES!A81="","",OPPORTUNITIES!D81)</x:f>
      </x:c>
      <x:c r="C81" s="6" t="str">
        <x:f>IF(OPPORTUNITIES!A81="","",OPPORTUNITIES!Q81)</x:f>
      </x:c>
      <x:c r="D81" s="6" t="str">
        <x:f>IF(OPPORTUNITIES!A81="","",OPPORTUNITIES!S81)</x:f>
      </x:c>
      <x:c r="E81" s="6" t="str">
        <x:f>IF(OPPORTUNITIES!A81="","",OPPORTUNITIES!T81)</x:f>
      </x:c>
      <x:c r="F81" s="6" t="str">
        <x:f>IF(OPPORTUNITIES!A81="","",OPPORTUNITIES!C81)</x:f>
      </x:c>
      <x:c r="G81" s="6" t="str">
        <x:f>IF(OPPORTUNITIES!A81="","",OPPORTUNITIES!W81)</x:f>
      </x:c>
      <x:c r="H81" s="6" t="str">
        <x:f>IF(OPPORTUNITIES!A81="","",OPPORTUNITIES!U81)</x:f>
      </x:c>
    </x:row>
    <x:row r="82">
      <x:c r="A82" s="6" t="str">
        <x:f>IF(OPPORTUNITIES!A82="","",OPPORTUNITIES!A82)</x:f>
      </x:c>
      <x:c r="B82" s="6" t="str">
        <x:f>IF(OPPORTUNITIES!A82="","",OPPORTUNITIES!D82)</x:f>
      </x:c>
      <x:c r="C82" s="6" t="str">
        <x:f>IF(OPPORTUNITIES!A82="","",OPPORTUNITIES!Q82)</x:f>
      </x:c>
      <x:c r="D82" s="6" t="str">
        <x:f>IF(OPPORTUNITIES!A82="","",OPPORTUNITIES!S82)</x:f>
      </x:c>
      <x:c r="E82" s="6" t="str">
        <x:f>IF(OPPORTUNITIES!A82="","",OPPORTUNITIES!T82)</x:f>
      </x:c>
      <x:c r="F82" s="6" t="str">
        <x:f>IF(OPPORTUNITIES!A82="","",OPPORTUNITIES!C82)</x:f>
      </x:c>
      <x:c r="G82" s="6" t="str">
        <x:f>IF(OPPORTUNITIES!A82="","",OPPORTUNITIES!W82)</x:f>
      </x:c>
      <x:c r="H82" s="6" t="str">
        <x:f>IF(OPPORTUNITIES!A82="","",OPPORTUNITIES!U82)</x:f>
      </x:c>
    </x:row>
    <x:row r="83">
      <x:c r="A83" s="6" t="str">
        <x:f>IF(OPPORTUNITIES!A83="","",OPPORTUNITIES!A83)</x:f>
      </x:c>
      <x:c r="B83" s="6" t="str">
        <x:f>IF(OPPORTUNITIES!A83="","",OPPORTUNITIES!D83)</x:f>
      </x:c>
      <x:c r="C83" s="6" t="str">
        <x:f>IF(OPPORTUNITIES!A83="","",OPPORTUNITIES!Q83)</x:f>
      </x:c>
      <x:c r="D83" s="6" t="str">
        <x:f>IF(OPPORTUNITIES!A83="","",OPPORTUNITIES!S83)</x:f>
      </x:c>
      <x:c r="E83" s="6" t="str">
        <x:f>IF(OPPORTUNITIES!A83="","",OPPORTUNITIES!T83)</x:f>
      </x:c>
      <x:c r="F83" s="6" t="str">
        <x:f>IF(OPPORTUNITIES!A83="","",OPPORTUNITIES!C83)</x:f>
      </x:c>
      <x:c r="G83" s="6" t="str">
        <x:f>IF(OPPORTUNITIES!A83="","",OPPORTUNITIES!W83)</x:f>
      </x:c>
      <x:c r="H83" s="6" t="str">
        <x:f>IF(OPPORTUNITIES!A83="","",OPPORTUNITIES!U83)</x:f>
      </x:c>
    </x:row>
    <x:row r="84">
      <x:c r="A84" s="6" t="str">
        <x:f>IF(OPPORTUNITIES!A84="","",OPPORTUNITIES!A84)</x:f>
      </x:c>
      <x:c r="B84" s="6" t="str">
        <x:f>IF(OPPORTUNITIES!A84="","",OPPORTUNITIES!D84)</x:f>
      </x:c>
      <x:c r="C84" s="6" t="str">
        <x:f>IF(OPPORTUNITIES!A84="","",OPPORTUNITIES!Q84)</x:f>
      </x:c>
      <x:c r="D84" s="6" t="str">
        <x:f>IF(OPPORTUNITIES!A84="","",OPPORTUNITIES!S84)</x:f>
      </x:c>
      <x:c r="E84" s="6" t="str">
        <x:f>IF(OPPORTUNITIES!A84="","",OPPORTUNITIES!T84)</x:f>
      </x:c>
      <x:c r="F84" s="6" t="str">
        <x:f>IF(OPPORTUNITIES!A84="","",OPPORTUNITIES!C84)</x:f>
      </x:c>
      <x:c r="G84" s="6" t="str">
        <x:f>IF(OPPORTUNITIES!A84="","",OPPORTUNITIES!W84)</x:f>
      </x:c>
      <x:c r="H84" s="6" t="str">
        <x:f>IF(OPPORTUNITIES!A84="","",OPPORTUNITIES!U84)</x:f>
      </x:c>
    </x:row>
    <x:row r="85">
      <x:c r="A85" s="6" t="str">
        <x:f>IF(OPPORTUNITIES!A85="","",OPPORTUNITIES!A85)</x:f>
      </x:c>
      <x:c r="B85" s="6" t="str">
        <x:f>IF(OPPORTUNITIES!A85="","",OPPORTUNITIES!D85)</x:f>
      </x:c>
      <x:c r="C85" s="6" t="str">
        <x:f>IF(OPPORTUNITIES!A85="","",OPPORTUNITIES!Q85)</x:f>
      </x:c>
      <x:c r="D85" s="6" t="str">
        <x:f>IF(OPPORTUNITIES!A85="","",OPPORTUNITIES!S85)</x:f>
      </x:c>
      <x:c r="E85" s="6" t="str">
        <x:f>IF(OPPORTUNITIES!A85="","",OPPORTUNITIES!T85)</x:f>
      </x:c>
      <x:c r="F85" s="6" t="str">
        <x:f>IF(OPPORTUNITIES!A85="","",OPPORTUNITIES!C85)</x:f>
      </x:c>
      <x:c r="G85" s="6" t="str">
        <x:f>IF(OPPORTUNITIES!A85="","",OPPORTUNITIES!W85)</x:f>
      </x:c>
      <x:c r="H85" s="6" t="str">
        <x:f>IF(OPPORTUNITIES!A85="","",OPPORTUNITIES!U85)</x:f>
      </x:c>
    </x:row>
    <x:row r="86">
      <x:c r="A86" s="6" t="str">
        <x:f>IF(OPPORTUNITIES!A86="","",OPPORTUNITIES!A86)</x:f>
      </x:c>
      <x:c r="B86" s="6" t="str">
        <x:f>IF(OPPORTUNITIES!A86="","",OPPORTUNITIES!D86)</x:f>
      </x:c>
      <x:c r="C86" s="6" t="str">
        <x:f>IF(OPPORTUNITIES!A86="","",OPPORTUNITIES!Q86)</x:f>
      </x:c>
      <x:c r="D86" s="6" t="str">
        <x:f>IF(OPPORTUNITIES!A86="","",OPPORTUNITIES!S86)</x:f>
      </x:c>
      <x:c r="E86" s="6" t="str">
        <x:f>IF(OPPORTUNITIES!A86="","",OPPORTUNITIES!T86)</x:f>
      </x:c>
      <x:c r="F86" s="6" t="str">
        <x:f>IF(OPPORTUNITIES!A86="","",OPPORTUNITIES!C86)</x:f>
      </x:c>
      <x:c r="G86" s="6" t="str">
        <x:f>IF(OPPORTUNITIES!A86="","",OPPORTUNITIES!W86)</x:f>
      </x:c>
      <x:c r="H86" s="6" t="str">
        <x:f>IF(OPPORTUNITIES!A86="","",OPPORTUNITIES!U86)</x:f>
      </x:c>
    </x:row>
    <x:row r="87">
      <x:c r="A87" s="6" t="str">
        <x:f>IF(OPPORTUNITIES!A87="","",OPPORTUNITIES!A87)</x:f>
      </x:c>
      <x:c r="B87" s="6" t="str">
        <x:f>IF(OPPORTUNITIES!A87="","",OPPORTUNITIES!D87)</x:f>
      </x:c>
      <x:c r="C87" s="6" t="str">
        <x:f>IF(OPPORTUNITIES!A87="","",OPPORTUNITIES!Q87)</x:f>
      </x:c>
      <x:c r="D87" s="6" t="str">
        <x:f>IF(OPPORTUNITIES!A87="","",OPPORTUNITIES!S87)</x:f>
      </x:c>
      <x:c r="E87" s="6" t="str">
        <x:f>IF(OPPORTUNITIES!A87="","",OPPORTUNITIES!T87)</x:f>
      </x:c>
      <x:c r="F87" s="6" t="str">
        <x:f>IF(OPPORTUNITIES!A87="","",OPPORTUNITIES!C87)</x:f>
      </x:c>
      <x:c r="G87" s="6" t="str">
        <x:f>IF(OPPORTUNITIES!A87="","",OPPORTUNITIES!W87)</x:f>
      </x:c>
      <x:c r="H87" s="6" t="str">
        <x:f>IF(OPPORTUNITIES!A87="","",OPPORTUNITIES!U87)</x:f>
      </x:c>
    </x:row>
    <x:row r="88">
      <x:c r="A88" s="6" t="str">
        <x:f>IF(OPPORTUNITIES!A88="","",OPPORTUNITIES!A88)</x:f>
      </x:c>
      <x:c r="B88" s="6" t="str">
        <x:f>IF(OPPORTUNITIES!A88="","",OPPORTUNITIES!D88)</x:f>
      </x:c>
      <x:c r="C88" s="6" t="str">
        <x:f>IF(OPPORTUNITIES!A88="","",OPPORTUNITIES!Q88)</x:f>
      </x:c>
      <x:c r="D88" s="6" t="str">
        <x:f>IF(OPPORTUNITIES!A88="","",OPPORTUNITIES!S88)</x:f>
      </x:c>
      <x:c r="E88" s="6" t="str">
        <x:f>IF(OPPORTUNITIES!A88="","",OPPORTUNITIES!T88)</x:f>
      </x:c>
      <x:c r="F88" s="6" t="str">
        <x:f>IF(OPPORTUNITIES!A88="","",OPPORTUNITIES!C88)</x:f>
      </x:c>
      <x:c r="G88" s="6" t="str">
        <x:f>IF(OPPORTUNITIES!A88="","",OPPORTUNITIES!W88)</x:f>
      </x:c>
      <x:c r="H88" s="6" t="str">
        <x:f>IF(OPPORTUNITIES!A88="","",OPPORTUNITIES!U88)</x:f>
      </x:c>
    </x:row>
    <x:row r="89">
      <x:c r="A89" s="6" t="str">
        <x:f>IF(OPPORTUNITIES!A89="","",OPPORTUNITIES!A89)</x:f>
      </x:c>
      <x:c r="B89" s="6" t="str">
        <x:f>IF(OPPORTUNITIES!A89="","",OPPORTUNITIES!D89)</x:f>
      </x:c>
      <x:c r="C89" s="6" t="str">
        <x:f>IF(OPPORTUNITIES!A89="","",OPPORTUNITIES!Q89)</x:f>
      </x:c>
      <x:c r="D89" s="6" t="str">
        <x:f>IF(OPPORTUNITIES!A89="","",OPPORTUNITIES!S89)</x:f>
      </x:c>
      <x:c r="E89" s="6" t="str">
        <x:f>IF(OPPORTUNITIES!A89="","",OPPORTUNITIES!T89)</x:f>
      </x:c>
      <x:c r="F89" s="6" t="str">
        <x:f>IF(OPPORTUNITIES!A89="","",OPPORTUNITIES!C89)</x:f>
      </x:c>
      <x:c r="G89" s="6" t="str">
        <x:f>IF(OPPORTUNITIES!A89="","",OPPORTUNITIES!W89)</x:f>
      </x:c>
      <x:c r="H89" s="6" t="str">
        <x:f>IF(OPPORTUNITIES!A89="","",OPPORTUNITIES!U89)</x:f>
      </x:c>
    </x:row>
    <x:row r="90">
      <x:c r="A90" s="6" t="str">
        <x:f>IF(OPPORTUNITIES!A90="","",OPPORTUNITIES!A90)</x:f>
      </x:c>
      <x:c r="B90" s="6" t="str">
        <x:f>IF(OPPORTUNITIES!A90="","",OPPORTUNITIES!D90)</x:f>
      </x:c>
      <x:c r="C90" s="6" t="str">
        <x:f>IF(OPPORTUNITIES!A90="","",OPPORTUNITIES!Q90)</x:f>
      </x:c>
      <x:c r="D90" s="6" t="str">
        <x:f>IF(OPPORTUNITIES!A90="","",OPPORTUNITIES!S90)</x:f>
      </x:c>
      <x:c r="E90" s="6" t="str">
        <x:f>IF(OPPORTUNITIES!A90="","",OPPORTUNITIES!T90)</x:f>
      </x:c>
      <x:c r="F90" s="6" t="str">
        <x:f>IF(OPPORTUNITIES!A90="","",OPPORTUNITIES!C90)</x:f>
      </x:c>
      <x:c r="G90" s="6" t="str">
        <x:f>IF(OPPORTUNITIES!A90="","",OPPORTUNITIES!W90)</x:f>
      </x:c>
      <x:c r="H90" s="6" t="str">
        <x:f>IF(OPPORTUNITIES!A90="","",OPPORTUNITIES!U90)</x:f>
      </x:c>
    </x:row>
    <x:row r="91">
      <x:c r="A91" s="6" t="str">
        <x:f>IF(OPPORTUNITIES!A91="","",OPPORTUNITIES!A91)</x:f>
      </x:c>
      <x:c r="B91" s="6" t="str">
        <x:f>IF(OPPORTUNITIES!A91="","",OPPORTUNITIES!D91)</x:f>
      </x:c>
      <x:c r="C91" s="6" t="str">
        <x:f>IF(OPPORTUNITIES!A91="","",OPPORTUNITIES!Q91)</x:f>
      </x:c>
      <x:c r="D91" s="6" t="str">
        <x:f>IF(OPPORTUNITIES!A91="","",OPPORTUNITIES!S91)</x:f>
      </x:c>
      <x:c r="E91" s="6" t="str">
        <x:f>IF(OPPORTUNITIES!A91="","",OPPORTUNITIES!T91)</x:f>
      </x:c>
      <x:c r="F91" s="6" t="str">
        <x:f>IF(OPPORTUNITIES!A91="","",OPPORTUNITIES!C91)</x:f>
      </x:c>
      <x:c r="G91" s="6" t="str">
        <x:f>IF(OPPORTUNITIES!A91="","",OPPORTUNITIES!W91)</x:f>
      </x:c>
      <x:c r="H91" s="6" t="str">
        <x:f>IF(OPPORTUNITIES!A91="","",OPPORTUNITIES!U91)</x:f>
      </x:c>
    </x:row>
    <x:row r="92">
      <x:c r="A92" s="6" t="str">
        <x:f>IF(OPPORTUNITIES!A92="","",OPPORTUNITIES!A92)</x:f>
      </x:c>
      <x:c r="B92" s="6" t="str">
        <x:f>IF(OPPORTUNITIES!A92="","",OPPORTUNITIES!D92)</x:f>
      </x:c>
      <x:c r="C92" s="6" t="str">
        <x:f>IF(OPPORTUNITIES!A92="","",OPPORTUNITIES!Q92)</x:f>
      </x:c>
      <x:c r="D92" s="6" t="str">
        <x:f>IF(OPPORTUNITIES!A92="","",OPPORTUNITIES!S92)</x:f>
      </x:c>
      <x:c r="E92" s="6" t="str">
        <x:f>IF(OPPORTUNITIES!A92="","",OPPORTUNITIES!T92)</x:f>
      </x:c>
      <x:c r="F92" s="6" t="str">
        <x:f>IF(OPPORTUNITIES!A92="","",OPPORTUNITIES!C92)</x:f>
      </x:c>
      <x:c r="G92" s="6" t="str">
        <x:f>IF(OPPORTUNITIES!A92="","",OPPORTUNITIES!W92)</x:f>
      </x:c>
      <x:c r="H92" s="6" t="str">
        <x:f>IF(OPPORTUNITIES!A92="","",OPPORTUNITIES!U92)</x:f>
      </x:c>
    </x:row>
    <x:row r="93">
      <x:c r="A93" s="6" t="str">
        <x:f>IF(OPPORTUNITIES!A93="","",OPPORTUNITIES!A93)</x:f>
      </x:c>
      <x:c r="B93" s="6" t="str">
        <x:f>IF(OPPORTUNITIES!A93="","",OPPORTUNITIES!D93)</x:f>
      </x:c>
      <x:c r="C93" s="6" t="str">
        <x:f>IF(OPPORTUNITIES!A93="","",OPPORTUNITIES!Q93)</x:f>
      </x:c>
      <x:c r="D93" s="6" t="str">
        <x:f>IF(OPPORTUNITIES!A93="","",OPPORTUNITIES!S93)</x:f>
      </x:c>
      <x:c r="E93" s="6" t="str">
        <x:f>IF(OPPORTUNITIES!A93="","",OPPORTUNITIES!T93)</x:f>
      </x:c>
      <x:c r="F93" s="6" t="str">
        <x:f>IF(OPPORTUNITIES!A93="","",OPPORTUNITIES!C93)</x:f>
      </x:c>
      <x:c r="G93" s="6" t="str">
        <x:f>IF(OPPORTUNITIES!A93="","",OPPORTUNITIES!W93)</x:f>
      </x:c>
      <x:c r="H93" s="6" t="str">
        <x:f>IF(OPPORTUNITIES!A93="","",OPPORTUNITIES!U93)</x:f>
      </x:c>
    </x:row>
    <x:row r="94">
      <x:c r="A94" s="6" t="str">
        <x:f>IF(OPPORTUNITIES!A94="","",OPPORTUNITIES!A94)</x:f>
      </x:c>
      <x:c r="B94" s="6" t="str">
        <x:f>IF(OPPORTUNITIES!A94="","",OPPORTUNITIES!D94)</x:f>
      </x:c>
      <x:c r="C94" s="6" t="str">
        <x:f>IF(OPPORTUNITIES!A94="","",OPPORTUNITIES!Q94)</x:f>
      </x:c>
      <x:c r="D94" s="6" t="str">
        <x:f>IF(OPPORTUNITIES!A94="","",OPPORTUNITIES!S94)</x:f>
      </x:c>
      <x:c r="E94" s="6" t="str">
        <x:f>IF(OPPORTUNITIES!A94="","",OPPORTUNITIES!T94)</x:f>
      </x:c>
      <x:c r="F94" s="6" t="str">
        <x:f>IF(OPPORTUNITIES!A94="","",OPPORTUNITIES!C94)</x:f>
      </x:c>
      <x:c r="G94" s="6" t="str">
        <x:f>IF(OPPORTUNITIES!A94="","",OPPORTUNITIES!W94)</x:f>
      </x:c>
      <x:c r="H94" s="6" t="str">
        <x:f>IF(OPPORTUNITIES!A94="","",OPPORTUNITIES!U94)</x:f>
      </x:c>
    </x:row>
    <x:row r="95">
      <x:c r="A95" s="6" t="str">
        <x:f>IF(OPPORTUNITIES!A95="","",OPPORTUNITIES!A95)</x:f>
      </x:c>
      <x:c r="B95" s="6" t="str">
        <x:f>IF(OPPORTUNITIES!A95="","",OPPORTUNITIES!D95)</x:f>
      </x:c>
      <x:c r="C95" s="6" t="str">
        <x:f>IF(OPPORTUNITIES!A95="","",OPPORTUNITIES!Q95)</x:f>
      </x:c>
      <x:c r="D95" s="6" t="str">
        <x:f>IF(OPPORTUNITIES!A95="","",OPPORTUNITIES!S95)</x:f>
      </x:c>
      <x:c r="E95" s="6" t="str">
        <x:f>IF(OPPORTUNITIES!A95="","",OPPORTUNITIES!T95)</x:f>
      </x:c>
      <x:c r="F95" s="6" t="str">
        <x:f>IF(OPPORTUNITIES!A95="","",OPPORTUNITIES!C95)</x:f>
      </x:c>
      <x:c r="G95" s="6" t="str">
        <x:f>IF(OPPORTUNITIES!A95="","",OPPORTUNITIES!W95)</x:f>
      </x:c>
      <x:c r="H95" s="6" t="str">
        <x:f>IF(OPPORTUNITIES!A95="","",OPPORTUNITIES!U95)</x:f>
      </x:c>
    </x:row>
    <x:row r="96">
      <x:c r="A96" s="6" t="str">
        <x:f>IF(OPPORTUNITIES!A96="","",OPPORTUNITIES!A96)</x:f>
      </x:c>
      <x:c r="B96" s="6" t="str">
        <x:f>IF(OPPORTUNITIES!A96="","",OPPORTUNITIES!D96)</x:f>
      </x:c>
      <x:c r="C96" s="6" t="str">
        <x:f>IF(OPPORTUNITIES!A96="","",OPPORTUNITIES!Q96)</x:f>
      </x:c>
      <x:c r="D96" s="6" t="str">
        <x:f>IF(OPPORTUNITIES!A96="","",OPPORTUNITIES!S96)</x:f>
      </x:c>
      <x:c r="E96" s="6" t="str">
        <x:f>IF(OPPORTUNITIES!A96="","",OPPORTUNITIES!T96)</x:f>
      </x:c>
      <x:c r="F96" s="6" t="str">
        <x:f>IF(OPPORTUNITIES!A96="","",OPPORTUNITIES!C96)</x:f>
      </x:c>
      <x:c r="G96" s="6" t="str">
        <x:f>IF(OPPORTUNITIES!A96="","",OPPORTUNITIES!W96)</x:f>
      </x:c>
      <x:c r="H96" s="6" t="str">
        <x:f>IF(OPPORTUNITIES!A96="","",OPPORTUNITIES!U96)</x:f>
      </x:c>
    </x:row>
    <x:row r="97">
      <x:c r="A97" s="6" t="str">
        <x:f>IF(OPPORTUNITIES!A97="","",OPPORTUNITIES!A97)</x:f>
      </x:c>
      <x:c r="B97" s="6" t="str">
        <x:f>IF(OPPORTUNITIES!A97="","",OPPORTUNITIES!D97)</x:f>
      </x:c>
      <x:c r="C97" s="6" t="str">
        <x:f>IF(OPPORTUNITIES!A97="","",OPPORTUNITIES!Q97)</x:f>
      </x:c>
      <x:c r="D97" s="6" t="str">
        <x:f>IF(OPPORTUNITIES!A97="","",OPPORTUNITIES!S97)</x:f>
      </x:c>
      <x:c r="E97" s="6" t="str">
        <x:f>IF(OPPORTUNITIES!A97="","",OPPORTUNITIES!T97)</x:f>
      </x:c>
      <x:c r="F97" s="6" t="str">
        <x:f>IF(OPPORTUNITIES!A97="","",OPPORTUNITIES!C97)</x:f>
      </x:c>
      <x:c r="G97" s="6" t="str">
        <x:f>IF(OPPORTUNITIES!A97="","",OPPORTUNITIES!W97)</x:f>
      </x:c>
      <x:c r="H97" s="6" t="str">
        <x:f>IF(OPPORTUNITIES!A97="","",OPPORTUNITIES!U97)</x:f>
      </x:c>
    </x:row>
    <x:row r="98">
      <x:c r="A98" s="6" t="str">
        <x:f>IF(OPPORTUNITIES!A98="","",OPPORTUNITIES!A98)</x:f>
      </x:c>
      <x:c r="B98" s="6" t="str">
        <x:f>IF(OPPORTUNITIES!A98="","",OPPORTUNITIES!D98)</x:f>
      </x:c>
      <x:c r="C98" s="6" t="str">
        <x:f>IF(OPPORTUNITIES!A98="","",OPPORTUNITIES!Q98)</x:f>
      </x:c>
      <x:c r="D98" s="6" t="str">
        <x:f>IF(OPPORTUNITIES!A98="","",OPPORTUNITIES!S98)</x:f>
      </x:c>
      <x:c r="E98" s="6" t="str">
        <x:f>IF(OPPORTUNITIES!A98="","",OPPORTUNITIES!T98)</x:f>
      </x:c>
      <x:c r="F98" s="6" t="str">
        <x:f>IF(OPPORTUNITIES!A98="","",OPPORTUNITIES!C98)</x:f>
      </x:c>
      <x:c r="G98" s="6" t="str">
        <x:f>IF(OPPORTUNITIES!A98="","",OPPORTUNITIES!W98)</x:f>
      </x:c>
      <x:c r="H98" s="6" t="str">
        <x:f>IF(OPPORTUNITIES!A98="","",OPPORTUNITIES!U98)</x:f>
      </x:c>
    </x:row>
    <x:row r="99">
      <x:c r="A99" s="6" t="str">
        <x:f>IF(OPPORTUNITIES!A99="","",OPPORTUNITIES!A99)</x:f>
      </x:c>
      <x:c r="B99" s="6" t="str">
        <x:f>IF(OPPORTUNITIES!A99="","",OPPORTUNITIES!D99)</x:f>
      </x:c>
      <x:c r="C99" s="6" t="str">
        <x:f>IF(OPPORTUNITIES!A99="","",OPPORTUNITIES!Q99)</x:f>
      </x:c>
      <x:c r="D99" s="6" t="str">
        <x:f>IF(OPPORTUNITIES!A99="","",OPPORTUNITIES!S99)</x:f>
      </x:c>
      <x:c r="E99" s="6" t="str">
        <x:f>IF(OPPORTUNITIES!A99="","",OPPORTUNITIES!T99)</x:f>
      </x:c>
      <x:c r="F99" s="6" t="str">
        <x:f>IF(OPPORTUNITIES!A99="","",OPPORTUNITIES!C99)</x:f>
      </x:c>
      <x:c r="G99" s="6" t="str">
        <x:f>IF(OPPORTUNITIES!A99="","",OPPORTUNITIES!W99)</x:f>
      </x:c>
      <x:c r="H99" s="6" t="str">
        <x:f>IF(OPPORTUNITIES!A99="","",OPPORTUNITIES!U99)</x:f>
      </x:c>
    </x:row>
    <x:row r="100">
      <x:c r="A100" s="6" t="str">
        <x:f>IF(OPPORTUNITIES!A100="","",OPPORTUNITIES!A100)</x:f>
      </x:c>
      <x:c r="B100" s="6" t="str">
        <x:f>IF(OPPORTUNITIES!A100="","",OPPORTUNITIES!D100)</x:f>
      </x:c>
      <x:c r="C100" s="6" t="str">
        <x:f>IF(OPPORTUNITIES!A100="","",OPPORTUNITIES!Q100)</x:f>
      </x:c>
      <x:c r="D100" s="6" t="str">
        <x:f>IF(OPPORTUNITIES!A100="","",OPPORTUNITIES!S100)</x:f>
      </x:c>
      <x:c r="E100" s="6" t="str">
        <x:f>IF(OPPORTUNITIES!A100="","",OPPORTUNITIES!T100)</x:f>
      </x:c>
      <x:c r="F100" s="6" t="str">
        <x:f>IF(OPPORTUNITIES!A100="","",OPPORTUNITIES!C100)</x:f>
      </x:c>
      <x:c r="G100" s="6" t="str">
        <x:f>IF(OPPORTUNITIES!A100="","",OPPORTUNITIES!W100)</x:f>
      </x:c>
      <x:c r="H100" s="6" t="str">
        <x:f>IF(OPPORTUNITIES!A100="","",OPPORTUNITIES!U100)</x:f>
      </x:c>
    </x:row>
    <x:row r="101">
      <x:c r="A101" s="6"/>
      <x:c r="B101" s="6"/>
      <x:c r="C101" s="6"/>
      <x:c r="D101" s="6"/>
      <x:c r="E101" s="6"/>
      <x:c r="F101" s="6"/>
      <x:c r="G101" s="6"/>
      <x:c r="H101" s="6"/>
    </x:row>
    <x:row r="102">
      <x:c r="A102" s="6"/>
      <x:c r="B102" s="6"/>
      <x:c r="C102" s="6"/>
      <x:c r="D102" s="6"/>
      <x:c r="E102" s="6"/>
      <x:c r="F102" s="6"/>
      <x:c r="G102" s="6"/>
      <x:c r="H102" s="6"/>
    </x:row>
    <x:row r="103">
      <x:c r="A103" s="6"/>
      <x:c r="B103" s="6"/>
      <x:c r="C103" s="6"/>
      <x:c r="D103" s="6"/>
      <x:c r="E103" s="6"/>
      <x:c r="F103" s="6"/>
      <x:c r="G103" s="6"/>
      <x:c r="H103" s="6"/>
    </x:row>
    <x:row r="104">
      <x:c r="A104" s="6"/>
      <x:c r="B104" s="6"/>
      <x:c r="C104" s="6"/>
      <x:c r="D104" s="6"/>
      <x:c r="E104" s="6"/>
      <x:c r="F104" s="6"/>
      <x:c r="G104" s="6"/>
      <x:c r="H104" s="6"/>
    </x:row>
    <x:row r="105">
      <x:c r="A105" s="6"/>
      <x:c r="B105" s="6"/>
      <x:c r="C105" s="6"/>
      <x:c r="D105" s="6"/>
      <x:c r="E105" s="6"/>
      <x:c r="F105" s="6"/>
      <x:c r="G105" s="6"/>
      <x:c r="H105" s="6"/>
    </x:row>
    <x:row r="106">
      <x:c r="A106" s="6"/>
      <x:c r="B106" s="6"/>
      <x:c r="C106" s="6"/>
      <x:c r="D106" s="6"/>
      <x:c r="E106" s="6"/>
      <x:c r="F106" s="6"/>
      <x:c r="G106" s="6"/>
      <x:c r="H106" s="6"/>
    </x:row>
    <x:row r="107">
      <x:c r="A107" s="6"/>
      <x:c r="B107" s="6"/>
      <x:c r="C107" s="6"/>
      <x:c r="D107" s="6"/>
      <x:c r="E107" s="6"/>
      <x:c r="F107" s="6"/>
      <x:c r="G107" s="6"/>
      <x:c r="H107" s="6"/>
    </x:row>
    <x:row r="108">
      <x:c r="A108" s="6"/>
      <x:c r="B108" s="6"/>
      <x:c r="C108" s="6"/>
      <x:c r="D108" s="6"/>
      <x:c r="E108" s="6"/>
      <x:c r="F108" s="6"/>
      <x:c r="G108" s="6"/>
      <x:c r="H108" s="6"/>
    </x:row>
    <x:row r="109">
      <x:c r="A109" s="6"/>
      <x:c r="B109" s="6"/>
      <x:c r="C109" s="6"/>
      <x:c r="D109" s="6"/>
      <x:c r="E109" s="6"/>
      <x:c r="F109" s="6"/>
      <x:c r="G109" s="6"/>
      <x:c r="H109" s="6"/>
    </x:row>
    <x:row r="110">
      <x:c r="A110" s="6"/>
      <x:c r="B110" s="6"/>
      <x:c r="C110" s="6"/>
      <x:c r="D110" s="6"/>
      <x:c r="E110" s="6"/>
      <x:c r="F110" s="6"/>
      <x:c r="G110" s="6"/>
      <x:c r="H110" s="6"/>
    </x:row>
    <x:row r="111">
      <x:c r="A111" s="6"/>
      <x:c r="B111" s="6"/>
      <x:c r="C111" s="6"/>
      <x:c r="D111" s="6"/>
      <x:c r="E111" s="6"/>
      <x:c r="F111" s="6"/>
      <x:c r="G111" s="6"/>
      <x:c r="H111" s="6"/>
    </x:row>
    <x:row r="112">
      <x:c r="A112" s="6"/>
      <x:c r="B112" s="6"/>
      <x:c r="C112" s="6"/>
      <x:c r="D112" s="6"/>
      <x:c r="E112" s="6"/>
      <x:c r="F112" s="6"/>
      <x:c r="G112" s="6"/>
      <x:c r="H112" s="6"/>
    </x:row>
    <x:row r="113">
      <x:c r="A113" s="6"/>
      <x:c r="B113" s="6"/>
      <x:c r="C113" s="6"/>
      <x:c r="D113" s="6"/>
      <x:c r="E113" s="6"/>
      <x:c r="F113" s="6"/>
      <x:c r="G113" s="6"/>
      <x:c r="H113" s="6"/>
    </x:row>
    <x:row r="114">
      <x:c r="A114" s="6"/>
      <x:c r="B114" s="6"/>
      <x:c r="C114" s="6"/>
      <x:c r="D114" s="6"/>
      <x:c r="E114" s="6"/>
      <x:c r="F114" s="6"/>
      <x:c r="G114" s="6"/>
      <x:c r="H114" s="6"/>
    </x:row>
    <x:row r="115">
      <x:c r="A115" s="6"/>
      <x:c r="B115" s="6"/>
      <x:c r="C115" s="6"/>
      <x:c r="D115" s="6"/>
      <x:c r="E115" s="6"/>
      <x:c r="F115" s="6"/>
      <x:c r="G115" s="6"/>
      <x:c r="H115" s="6"/>
    </x:row>
    <x:row r="116">
      <x:c r="A116" s="6"/>
      <x:c r="B116" s="6"/>
      <x:c r="C116" s="6"/>
      <x:c r="D116" s="6"/>
      <x:c r="E116" s="6"/>
      <x:c r="F116" s="6"/>
      <x:c r="G116" s="6"/>
      <x:c r="H116" s="6"/>
    </x:row>
    <x:row r="117">
      <x:c r="A117" s="6"/>
      <x:c r="B117" s="6"/>
      <x:c r="C117" s="6"/>
      <x:c r="D117" s="6"/>
      <x:c r="E117" s="6"/>
      <x:c r="F117" s="6"/>
      <x:c r="G117" s="6"/>
      <x:c r="H117" s="6"/>
    </x:row>
    <x:row r="118">
      <x:c r="A118" s="6"/>
      <x:c r="B118" s="6"/>
      <x:c r="C118" s="6"/>
      <x:c r="D118" s="6"/>
      <x:c r="E118" s="6"/>
      <x:c r="F118" s="6"/>
      <x:c r="G118" s="6"/>
      <x:c r="H118" s="6"/>
    </x:row>
    <x:row r="119">
      <x:c r="A119" s="6"/>
      <x:c r="B119" s="6"/>
      <x:c r="C119" s="6"/>
      <x:c r="D119" s="6"/>
      <x:c r="E119" s="6"/>
      <x:c r="F119" s="6"/>
      <x:c r="G119" s="6"/>
      <x:c r="H119" s="6"/>
    </x:row>
    <x:row r="120">
      <x:c r="A120" s="6"/>
      <x:c r="B120" s="6"/>
      <x:c r="C120" s="6"/>
      <x:c r="D120" s="6"/>
      <x:c r="E120" s="6"/>
      <x:c r="F120" s="6"/>
      <x:c r="G120" s="6"/>
      <x:c r="H120" s="6"/>
    </x:row>
    <x:row r="121">
      <x:c r="A121" s="6"/>
      <x:c r="B121" s="6"/>
      <x:c r="C121" s="6"/>
      <x:c r="D121" s="6"/>
      <x:c r="E121" s="6"/>
      <x:c r="F121" s="6"/>
      <x:c r="G121" s="6"/>
      <x:c r="H121" s="6"/>
    </x:row>
    <x:row r="122">
      <x:c r="A122" s="6"/>
      <x:c r="B122" s="6"/>
      <x:c r="C122" s="6"/>
      <x:c r="D122" s="6"/>
      <x:c r="E122" s="6"/>
      <x:c r="F122" s="6"/>
      <x:c r="G122" s="6"/>
      <x:c r="H122" s="6"/>
    </x:row>
    <x:row r="123">
      <x:c r="A123" s="6"/>
      <x:c r="B123" s="6"/>
      <x:c r="C123" s="6"/>
      <x:c r="D123" s="6"/>
      <x:c r="E123" s="6"/>
      <x:c r="F123" s="6"/>
      <x:c r="G123" s="6"/>
      <x:c r="H123" s="6"/>
    </x:row>
    <x:row r="124">
      <x:c r="A124" s="6"/>
      <x:c r="B124" s="6"/>
      <x:c r="C124" s="6"/>
      <x:c r="D124" s="6"/>
      <x:c r="E124" s="6"/>
      <x:c r="F124" s="6"/>
      <x:c r="G124" s="6"/>
      <x:c r="H124" s="6"/>
    </x:row>
    <x:row r="125">
      <x:c r="A125" s="6"/>
      <x:c r="B125" s="6"/>
      <x:c r="C125" s="6"/>
      <x:c r="D125" s="6"/>
      <x:c r="E125" s="6"/>
      <x:c r="F125" s="6"/>
      <x:c r="G125" s="6"/>
      <x:c r="H125" s="6"/>
    </x:row>
    <x:row r="126">
      <x:c r="A126" s="6"/>
      <x:c r="B126" s="6"/>
      <x:c r="C126" s="6"/>
      <x:c r="D126" s="6"/>
      <x:c r="E126" s="6"/>
      <x:c r="F126" s="6"/>
      <x:c r="G126" s="6"/>
      <x:c r="H126" s="6"/>
    </x:row>
    <x:row r="127">
      <x:c r="A127" s="6"/>
      <x:c r="B127" s="6"/>
      <x:c r="C127" s="6"/>
      <x:c r="D127" s="6"/>
      <x:c r="E127" s="6"/>
      <x:c r="F127" s="6"/>
      <x:c r="G127" s="6"/>
      <x:c r="H127" s="6"/>
    </x:row>
    <x:row r="128">
      <x:c r="A128" s="6"/>
      <x:c r="B128" s="6"/>
      <x:c r="C128" s="6"/>
      <x:c r="D128" s="6"/>
      <x:c r="E128" s="6"/>
      <x:c r="F128" s="6"/>
      <x:c r="G128" s="6"/>
      <x:c r="H128" s="6"/>
    </x:row>
    <x:row r="129">
      <x:c r="A129" s="6"/>
      <x:c r="B129" s="6"/>
      <x:c r="C129" s="6"/>
      <x:c r="D129" s="6"/>
      <x:c r="E129" s="6"/>
      <x:c r="F129" s="6"/>
      <x:c r="G129" s="6"/>
      <x:c r="H129" s="6"/>
    </x:row>
    <x:row r="130">
      <x:c r="A130" s="6"/>
      <x:c r="B130" s="6"/>
      <x:c r="C130" s="6"/>
      <x:c r="D130" s="6"/>
      <x:c r="E130" s="6"/>
      <x:c r="F130" s="6"/>
      <x:c r="G130" s="6"/>
      <x:c r="H130" s="6"/>
    </x:row>
    <x:row r="131">
      <x:c r="A131" s="6"/>
      <x:c r="B131" s="6"/>
      <x:c r="C131" s="6"/>
      <x:c r="D131" s="6"/>
      <x:c r="E131" s="6"/>
      <x:c r="F131" s="6"/>
      <x:c r="G131" s="6"/>
      <x:c r="H131" s="6"/>
    </x:row>
    <x:row r="132">
      <x:c r="A132" s="6"/>
      <x:c r="B132" s="6"/>
      <x:c r="C132" s="6"/>
      <x:c r="D132" s="6"/>
      <x:c r="E132" s="6"/>
      <x:c r="F132" s="6"/>
      <x:c r="G132" s="6"/>
      <x:c r="H132" s="6"/>
    </x:row>
    <x:row r="133">
      <x:c r="A133" s="6"/>
      <x:c r="B133" s="6"/>
      <x:c r="C133" s="6"/>
      <x:c r="D133" s="6"/>
      <x:c r="E133" s="6"/>
      <x:c r="F133" s="6"/>
      <x:c r="G133" s="6"/>
      <x:c r="H133" s="6"/>
    </x:row>
    <x:row r="134">
      <x:c r="A134" s="6"/>
      <x:c r="B134" s="6"/>
      <x:c r="C134" s="6"/>
      <x:c r="D134" s="6"/>
      <x:c r="E134" s="6"/>
      <x:c r="F134" s="6"/>
      <x:c r="G134" s="6"/>
      <x:c r="H134" s="6"/>
    </x:row>
    <x:row r="135">
      <x:c r="A135" s="6"/>
      <x:c r="B135" s="6"/>
      <x:c r="C135" s="6"/>
      <x:c r="D135" s="6"/>
      <x:c r="E135" s="6"/>
      <x:c r="F135" s="6"/>
      <x:c r="G135" s="6"/>
      <x:c r="H135" s="6"/>
    </x:row>
    <x:row r="136">
      <x:c r="A136" s="6"/>
      <x:c r="B136" s="6"/>
      <x:c r="C136" s="6"/>
      <x:c r="D136" s="6"/>
      <x:c r="E136" s="6"/>
      <x:c r="F136" s="6"/>
      <x:c r="G136" s="6"/>
      <x:c r="H136" s="6"/>
    </x:row>
    <x:row r="137">
      <x:c r="A137" s="6"/>
      <x:c r="B137" s="6"/>
      <x:c r="C137" s="6"/>
      <x:c r="D137" s="6"/>
      <x:c r="E137" s="6"/>
      <x:c r="F137" s="6"/>
      <x:c r="G137" s="6"/>
      <x:c r="H137" s="6"/>
    </x:row>
    <x:row r="138">
      <x:c r="A138" s="6"/>
      <x:c r="B138" s="6"/>
      <x:c r="C138" s="6"/>
      <x:c r="D138" s="6"/>
      <x:c r="E138" s="6"/>
      <x:c r="F138" s="6"/>
      <x:c r="G138" s="6"/>
      <x:c r="H138" s="6"/>
    </x:row>
    <x:row r="139">
      <x:c r="A139" s="6"/>
      <x:c r="B139" s="6"/>
      <x:c r="C139" s="6"/>
      <x:c r="D139" s="6"/>
      <x:c r="E139" s="6"/>
      <x:c r="F139" s="6"/>
      <x:c r="G139" s="6"/>
      <x:c r="H139" s="6"/>
    </x:row>
    <x:row r="140">
      <x:c r="A140" s="6"/>
      <x:c r="B140" s="6"/>
      <x:c r="C140" s="6"/>
      <x:c r="D140" s="6"/>
      <x:c r="E140" s="6"/>
      <x:c r="F140" s="6"/>
      <x:c r="G140" s="6"/>
      <x:c r="H140" s="6"/>
    </x:row>
    <x:row r="141">
      <x:c r="A141" s="6"/>
      <x:c r="B141" s="6"/>
      <x:c r="C141" s="6"/>
      <x:c r="D141" s="6"/>
      <x:c r="E141" s="6"/>
      <x:c r="F141" s="6"/>
      <x:c r="G141" s="6"/>
      <x:c r="H141" s="6"/>
    </x:row>
    <x:row r="142">
      <x:c r="A142" s="6"/>
      <x:c r="B142" s="6"/>
      <x:c r="C142" s="6"/>
      <x:c r="D142" s="6"/>
      <x:c r="E142" s="6"/>
      <x:c r="F142" s="6"/>
      <x:c r="G142" s="6"/>
      <x:c r="H142" s="6"/>
    </x:row>
    <x:row r="143">
      <x:c r="A143" s="6"/>
      <x:c r="B143" s="6"/>
      <x:c r="C143" s="6"/>
      <x:c r="D143" s="6"/>
      <x:c r="E143" s="6"/>
      <x:c r="F143" s="6"/>
      <x:c r="G143" s="6"/>
      <x:c r="H143" s="6"/>
    </x:row>
    <x:row r="144">
      <x:c r="A144" s="6"/>
      <x:c r="B144" s="6"/>
      <x:c r="C144" s="6"/>
      <x:c r="D144" s="6"/>
      <x:c r="E144" s="6"/>
      <x:c r="F144" s="6"/>
      <x:c r="G144" s="6"/>
      <x:c r="H144" s="6"/>
    </x:row>
    <x:row r="145">
      <x:c r="A145" s="6"/>
      <x:c r="B145" s="6"/>
      <x:c r="C145" s="6"/>
      <x:c r="D145" s="6"/>
      <x:c r="E145" s="6"/>
      <x:c r="F145" s="6"/>
      <x:c r="G145" s="6"/>
      <x:c r="H145" s="6"/>
    </x:row>
    <x:row r="146">
      <x:c r="A146" s="6"/>
      <x:c r="B146" s="6"/>
      <x:c r="C146" s="6"/>
      <x:c r="D146" s="6"/>
      <x:c r="E146" s="6"/>
      <x:c r="F146" s="6"/>
      <x:c r="G146" s="6"/>
      <x:c r="H146" s="6"/>
    </x:row>
    <x:row r="147">
      <x:c r="A147" s="6"/>
      <x:c r="B147" s="6"/>
      <x:c r="C147" s="6"/>
      <x:c r="D147" s="6"/>
      <x:c r="E147" s="6"/>
      <x:c r="F147" s="6"/>
      <x:c r="G147" s="6"/>
      <x:c r="H147" s="6"/>
    </x:row>
    <x:row r="148">
      <x:c r="A148" s="6"/>
      <x:c r="B148" s="6"/>
      <x:c r="C148" s="6"/>
      <x:c r="D148" s="6"/>
      <x:c r="E148" s="6"/>
      <x:c r="F148" s="6"/>
      <x:c r="G148" s="6"/>
      <x:c r="H148" s="6"/>
    </x:row>
    <x:row r="149">
      <x:c r="A149" s="6"/>
      <x:c r="B149" s="6"/>
      <x:c r="C149" s="6"/>
      <x:c r="D149" s="6"/>
      <x:c r="E149" s="6"/>
      <x:c r="F149" s="6"/>
      <x:c r="G149" s="6"/>
      <x:c r="H149" s="6"/>
    </x:row>
    <x:row r="150">
      <x:c r="A150" s="6"/>
      <x:c r="B150" s="6"/>
      <x:c r="C150" s="6"/>
      <x:c r="D150" s="6"/>
      <x:c r="E150" s="6"/>
      <x:c r="F150" s="6"/>
      <x:c r="G150" s="6"/>
      <x:c r="H150" s="6"/>
    </x:row>
    <x:row r="151">
      <x:c r="A151" s="6"/>
      <x:c r="B151" s="6"/>
      <x:c r="C151" s="6"/>
      <x:c r="D151" s="6"/>
      <x:c r="E151" s="6"/>
      <x:c r="F151" s="6"/>
      <x:c r="G151" s="6"/>
      <x:c r="H151" s="6"/>
    </x:row>
    <x:row r="152">
      <x:c r="A152" s="6"/>
      <x:c r="B152" s="6"/>
      <x:c r="C152" s="6"/>
      <x:c r="D152" s="6"/>
      <x:c r="E152" s="6"/>
      <x:c r="F152" s="6"/>
      <x:c r="G152" s="6"/>
      <x:c r="H152" s="6"/>
    </x:row>
    <x:row r="153">
      <x:c r="A153" s="6"/>
      <x:c r="B153" s="6"/>
      <x:c r="C153" s="6"/>
      <x:c r="D153" s="6"/>
      <x:c r="E153" s="6"/>
      <x:c r="F153" s="6"/>
      <x:c r="G153" s="6"/>
      <x:c r="H153" s="6"/>
    </x:row>
    <x:row r="154">
      <x:c r="A154" s="6"/>
      <x:c r="B154" s="6"/>
      <x:c r="C154" s="6"/>
      <x:c r="D154" s="6"/>
      <x:c r="E154" s="6"/>
      <x:c r="F154" s="6"/>
      <x:c r="G154" s="6"/>
      <x:c r="H154" s="6"/>
    </x:row>
    <x:row r="155">
      <x:c r="A155" s="6"/>
      <x:c r="B155" s="6"/>
      <x:c r="C155" s="6"/>
      <x:c r="D155" s="6"/>
      <x:c r="E155" s="6"/>
      <x:c r="F155" s="6"/>
      <x:c r="G155" s="6"/>
      <x:c r="H155" s="6"/>
    </x:row>
    <x:row r="156">
      <x:c r="A156" s="6"/>
      <x:c r="B156" s="6"/>
      <x:c r="C156" s="6"/>
      <x:c r="D156" s="6"/>
      <x:c r="E156" s="6"/>
      <x:c r="F156" s="6"/>
      <x:c r="G156" s="6"/>
      <x:c r="H156" s="6"/>
    </x:row>
    <x:row r="157">
      <x:c r="A157" s="6"/>
      <x:c r="B157" s="6"/>
      <x:c r="C157" s="6"/>
      <x:c r="D157" s="6"/>
      <x:c r="E157" s="6"/>
      <x:c r="F157" s="6"/>
      <x:c r="G157" s="6"/>
      <x:c r="H157" s="6"/>
    </x:row>
    <x:row r="158">
      <x:c r="A158" s="6"/>
      <x:c r="B158" s="6"/>
      <x:c r="C158" s="6"/>
      <x:c r="D158" s="6"/>
      <x:c r="E158" s="6"/>
      <x:c r="F158" s="6"/>
      <x:c r="G158" s="6"/>
      <x:c r="H158" s="6"/>
    </x:row>
    <x:row r="159">
      <x:c r="A159" s="6"/>
      <x:c r="B159" s="6"/>
      <x:c r="C159" s="6"/>
      <x:c r="D159" s="6"/>
      <x:c r="E159" s="6"/>
      <x:c r="F159" s="6"/>
      <x:c r="G159" s="6"/>
      <x:c r="H159" s="6"/>
    </x:row>
    <x:row r="160">
      <x:c r="A160" s="6"/>
      <x:c r="B160" s="6"/>
      <x:c r="C160" s="6"/>
      <x:c r="D160" s="6"/>
      <x:c r="E160" s="6"/>
      <x:c r="F160" s="6"/>
      <x:c r="G160" s="6"/>
      <x:c r="H160" s="6"/>
    </x:row>
    <x:row r="161">
      <x:c r="A161" s="6"/>
      <x:c r="B161" s="6"/>
      <x:c r="C161" s="6"/>
      <x:c r="D161" s="6"/>
      <x:c r="E161" s="6"/>
      <x:c r="F161" s="6"/>
      <x:c r="G161" s="6"/>
      <x:c r="H161" s="6"/>
    </x:row>
    <x:row r="162">
      <x:c r="A162" s="6"/>
      <x:c r="B162" s="6"/>
      <x:c r="C162" s="6"/>
      <x:c r="D162" s="6"/>
      <x:c r="E162" s="6"/>
      <x:c r="F162" s="6"/>
      <x:c r="G162" s="6"/>
      <x:c r="H162" s="6"/>
    </x:row>
    <x:row r="163">
      <x:c r="A163" s="6"/>
      <x:c r="B163" s="6"/>
      <x:c r="C163" s="6"/>
      <x:c r="D163" s="6"/>
      <x:c r="E163" s="6"/>
      <x:c r="F163" s="6"/>
      <x:c r="G163" s="6"/>
      <x:c r="H163" s="6"/>
    </x:row>
    <x:row r="164">
      <x:c r="A164" s="6"/>
      <x:c r="B164" s="6"/>
      <x:c r="C164" s="6"/>
      <x:c r="D164" s="6"/>
      <x:c r="E164" s="6"/>
      <x:c r="F164" s="6"/>
      <x:c r="G164" s="6"/>
      <x:c r="H164" s="6"/>
    </x:row>
    <x:row r="165">
      <x:c r="A165" s="6"/>
      <x:c r="B165" s="6"/>
      <x:c r="C165" s="6"/>
      <x:c r="D165" s="6"/>
      <x:c r="E165" s="6"/>
      <x:c r="F165" s="6"/>
      <x:c r="G165" s="6"/>
      <x:c r="H165" s="6"/>
    </x:row>
    <x:row r="166">
      <x:c r="A166" s="6"/>
      <x:c r="B166" s="6"/>
      <x:c r="C166" s="6"/>
      <x:c r="D166" s="6"/>
      <x:c r="E166" s="6"/>
      <x:c r="F166" s="6"/>
      <x:c r="G166" s="6"/>
      <x:c r="H166" s="6"/>
    </x:row>
    <x:row r="167">
      <x:c r="A167" s="6"/>
      <x:c r="B167" s="6"/>
      <x:c r="C167" s="6"/>
      <x:c r="D167" s="6"/>
      <x:c r="E167" s="6"/>
      <x:c r="F167" s="6"/>
      <x:c r="G167" s="6"/>
      <x:c r="H167" s="6"/>
    </x:row>
    <x:row r="168">
      <x:c r="A168" s="6"/>
      <x:c r="B168" s="6"/>
      <x:c r="C168" s="6"/>
      <x:c r="D168" s="6"/>
      <x:c r="E168" s="6"/>
      <x:c r="F168" s="6"/>
      <x:c r="G168" s="6"/>
      <x:c r="H168" s="6"/>
    </x:row>
    <x:row r="169">
      <x:c r="A169" s="6"/>
      <x:c r="B169" s="6"/>
      <x:c r="C169" s="6"/>
      <x:c r="D169" s="6"/>
      <x:c r="E169" s="6"/>
      <x:c r="F169" s="6"/>
      <x:c r="G169" s="6"/>
      <x:c r="H169" s="6"/>
    </x:row>
    <x:row r="170">
      <x:c r="A170" s="6"/>
      <x:c r="B170" s="6"/>
      <x:c r="C170" s="6"/>
      <x:c r="D170" s="6"/>
      <x:c r="E170" s="6"/>
      <x:c r="F170" s="6"/>
      <x:c r="G170" s="6"/>
      <x:c r="H170" s="6"/>
    </x:row>
    <x:row r="171">
      <x:c r="A171" s="6"/>
      <x:c r="B171" s="6"/>
      <x:c r="C171" s="6"/>
      <x:c r="D171" s="6"/>
      <x:c r="E171" s="6"/>
      <x:c r="F171" s="6"/>
      <x:c r="G171" s="6"/>
      <x:c r="H171" s="6"/>
    </x:row>
    <x:row r="172">
      <x:c r="A172" s="6"/>
      <x:c r="B172" s="6"/>
      <x:c r="C172" s="6"/>
      <x:c r="D172" s="6"/>
      <x:c r="E172" s="6"/>
      <x:c r="F172" s="6"/>
      <x:c r="G172" s="6"/>
      <x:c r="H172" s="6"/>
    </x:row>
    <x:row r="173">
      <x:c r="A173" s="6"/>
      <x:c r="B173" s="6"/>
      <x:c r="C173" s="6"/>
      <x:c r="D173" s="6"/>
      <x:c r="E173" s="6"/>
      <x:c r="F173" s="6"/>
      <x:c r="G173" s="6"/>
      <x:c r="H173" s="6"/>
    </x:row>
    <x:row r="174">
      <x:c r="A174" s="6"/>
      <x:c r="B174" s="6"/>
      <x:c r="C174" s="6"/>
      <x:c r="D174" s="6"/>
      <x:c r="E174" s="6"/>
      <x:c r="F174" s="6"/>
      <x:c r="G174" s="6"/>
      <x:c r="H174" s="6"/>
    </x:row>
    <x:row r="175">
      <x:c r="A175" s="6"/>
      <x:c r="B175" s="6"/>
      <x:c r="C175" s="6"/>
      <x:c r="D175" s="6"/>
      <x:c r="E175" s="6"/>
      <x:c r="F175" s="6"/>
      <x:c r="G175" s="6"/>
      <x:c r="H175" s="6"/>
    </x:row>
    <x:row r="176">
      <x:c r="A176" s="6"/>
      <x:c r="B176" s="6"/>
      <x:c r="C176" s="6"/>
      <x:c r="D176" s="6"/>
      <x:c r="E176" s="6"/>
      <x:c r="F176" s="6"/>
      <x:c r="G176" s="6"/>
      <x:c r="H176" s="6"/>
    </x:row>
    <x:row r="177">
      <x:c r="A177" s="6"/>
      <x:c r="B177" s="6"/>
      <x:c r="C177" s="6"/>
      <x:c r="D177" s="6"/>
      <x:c r="E177" s="6"/>
      <x:c r="F177" s="6"/>
      <x:c r="G177" s="6"/>
      <x:c r="H177" s="6"/>
    </x:row>
    <x:row r="178">
      <x:c r="A178" s="6"/>
      <x:c r="B178" s="6"/>
      <x:c r="C178" s="6"/>
      <x:c r="D178" s="6"/>
      <x:c r="E178" s="6"/>
      <x:c r="F178" s="6"/>
      <x:c r="G178" s="6"/>
      <x:c r="H178" s="6"/>
    </x:row>
    <x:row r="179">
      <x:c r="A179" s="6"/>
      <x:c r="B179" s="6"/>
      <x:c r="C179" s="6"/>
      <x:c r="D179" s="6"/>
      <x:c r="E179" s="6"/>
      <x:c r="F179" s="6"/>
      <x:c r="G179" s="6"/>
      <x:c r="H179" s="6"/>
    </x:row>
    <x:row r="180">
      <x:c r="A180" s="6"/>
      <x:c r="B180" s="6"/>
      <x:c r="C180" s="6"/>
      <x:c r="D180" s="6"/>
      <x:c r="E180" s="6"/>
      <x:c r="F180" s="6"/>
      <x:c r="G180" s="6"/>
      <x:c r="H180" s="6"/>
    </x:row>
    <x:row r="181">
      <x:c r="A181" s="6"/>
      <x:c r="B181" s="6"/>
      <x:c r="C181" s="6"/>
      <x:c r="D181" s="6"/>
      <x:c r="E181" s="6"/>
      <x:c r="F181" s="6"/>
      <x:c r="G181" s="6"/>
      <x:c r="H181" s="6"/>
    </x:row>
    <x:row r="182">
      <x:c r="A182" s="6"/>
      <x:c r="B182" s="6"/>
      <x:c r="C182" s="6"/>
      <x:c r="D182" s="6"/>
      <x:c r="E182" s="6"/>
      <x:c r="F182" s="6"/>
      <x:c r="G182" s="6"/>
      <x:c r="H182" s="6"/>
    </x:row>
    <x:row r="183">
      <x:c r="A183" s="6"/>
      <x:c r="B183" s="6"/>
      <x:c r="C183" s="6"/>
      <x:c r="D183" s="6"/>
      <x:c r="E183" s="6"/>
      <x:c r="F183" s="6"/>
      <x:c r="G183" s="6"/>
      <x:c r="H183" s="6"/>
    </x:row>
    <x:row r="184">
      <x:c r="A184" s="6"/>
      <x:c r="B184" s="6"/>
      <x:c r="C184" s="6"/>
      <x:c r="D184" s="6"/>
      <x:c r="E184" s="6"/>
      <x:c r="F184" s="6"/>
      <x:c r="G184" s="6"/>
      <x:c r="H184" s="6"/>
    </x:row>
    <x:row r="185">
      <x:c r="A185" s="6"/>
      <x:c r="B185" s="6"/>
      <x:c r="C185" s="6"/>
      <x:c r="D185" s="6"/>
      <x:c r="E185" s="6"/>
      <x:c r="F185" s="6"/>
      <x:c r="G185" s="6"/>
      <x:c r="H185" s="6"/>
    </x:row>
    <x:row r="186">
      <x:c r="A186" s="6"/>
      <x:c r="B186" s="6"/>
      <x:c r="C186" s="6"/>
      <x:c r="D186" s="6"/>
      <x:c r="E186" s="6"/>
      <x:c r="F186" s="6"/>
      <x:c r="G186" s="6"/>
      <x:c r="H186" s="6"/>
    </x:row>
    <x:row r="187">
      <x:c r="A187" s="6"/>
      <x:c r="B187" s="6"/>
      <x:c r="C187" s="6"/>
      <x:c r="D187" s="6"/>
      <x:c r="E187" s="6"/>
      <x:c r="F187" s="6"/>
      <x:c r="G187" s="6"/>
      <x:c r="H187" s="6"/>
    </x:row>
    <x:row r="188">
      <x:c r="A188" s="6"/>
      <x:c r="B188" s="6"/>
      <x:c r="C188" s="6"/>
      <x:c r="D188" s="6"/>
      <x:c r="E188" s="6"/>
      <x:c r="F188" s="6"/>
      <x:c r="G188" s="6"/>
      <x:c r="H188" s="6"/>
    </x:row>
    <x:row r="189">
      <x:c r="A189" s="6"/>
      <x:c r="B189" s="6"/>
      <x:c r="C189" s="6"/>
      <x:c r="D189" s="6"/>
      <x:c r="E189" s="6"/>
      <x:c r="F189" s="6"/>
      <x:c r="G189" s="6"/>
      <x:c r="H189" s="6"/>
    </x:row>
    <x:row r="190">
      <x:c r="A190" s="6"/>
      <x:c r="B190" s="6"/>
      <x:c r="C190" s="6"/>
      <x:c r="D190" s="6"/>
      <x:c r="E190" s="6"/>
      <x:c r="F190" s="6"/>
      <x:c r="G190" s="6"/>
      <x:c r="H190" s="6"/>
    </x:row>
    <x:row r="191">
      <x:c r="A191" s="6"/>
      <x:c r="B191" s="6"/>
      <x:c r="C191" s="6"/>
      <x:c r="D191" s="6"/>
      <x:c r="E191" s="6"/>
      <x:c r="F191" s="6"/>
      <x:c r="G191" s="6"/>
      <x:c r="H191" s="6"/>
    </x:row>
    <x:row r="192">
      <x:c r="A192" s="6"/>
      <x:c r="B192" s="6"/>
      <x:c r="C192" s="6"/>
      <x:c r="D192" s="6"/>
      <x:c r="E192" s="6"/>
      <x:c r="F192" s="6"/>
      <x:c r="G192" s="6"/>
      <x:c r="H192" s="6"/>
    </x:row>
    <x:row r="193">
      <x:c r="A193" s="6"/>
      <x:c r="B193" s="6"/>
      <x:c r="C193" s="6"/>
      <x:c r="D193" s="6"/>
      <x:c r="E193" s="6"/>
      <x:c r="F193" s="6"/>
      <x:c r="G193" s="6"/>
      <x:c r="H193" s="6"/>
    </x:row>
    <x:row r="194">
      <x:c r="A194" s="6"/>
      <x:c r="B194" s="6"/>
      <x:c r="C194" s="6"/>
      <x:c r="D194" s="6"/>
      <x:c r="E194" s="6"/>
      <x:c r="F194" s="6"/>
      <x:c r="G194" s="6"/>
      <x:c r="H194" s="6"/>
    </x:row>
    <x:row r="195">
      <x:c r="A195" s="6"/>
      <x:c r="B195" s="6"/>
      <x:c r="C195" s="6"/>
      <x:c r="D195" s="6"/>
      <x:c r="E195" s="6"/>
      <x:c r="F195" s="6"/>
      <x:c r="G195" s="6"/>
      <x:c r="H195" s="6"/>
    </x:row>
    <x:row r="196">
      <x:c r="A196" s="6"/>
      <x:c r="B196" s="6"/>
      <x:c r="C196" s="6"/>
      <x:c r="D196" s="6"/>
      <x:c r="E196" s="6"/>
      <x:c r="F196" s="6"/>
      <x:c r="G196" s="6"/>
      <x:c r="H196" s="6"/>
    </x:row>
    <x:row r="197">
      <x:c r="A197" s="6"/>
      <x:c r="B197" s="6"/>
      <x:c r="C197" s="6"/>
      <x:c r="D197" s="6"/>
      <x:c r="E197" s="6"/>
      <x:c r="F197" s="6"/>
      <x:c r="G197" s="6"/>
      <x:c r="H197" s="6"/>
    </x:row>
    <x:row r="198">
      <x:c r="A198" s="6"/>
      <x:c r="B198" s="6"/>
      <x:c r="C198" s="6"/>
      <x:c r="D198" s="6"/>
      <x:c r="E198" s="6"/>
      <x:c r="F198" s="6"/>
      <x:c r="G198" s="6"/>
      <x:c r="H198" s="6"/>
    </x:row>
    <x:row r="199">
      <x:c r="A199" s="6"/>
      <x:c r="B199" s="6"/>
      <x:c r="C199" s="6"/>
      <x:c r="D199" s="6"/>
      <x:c r="E199" s="6"/>
      <x:c r="F199" s="6"/>
      <x:c r="G199" s="6"/>
      <x:c r="H199" s="6"/>
    </x:row>
    <x:row r="200">
      <x:c r="A200" s="6"/>
      <x:c r="B200" s="6"/>
      <x:c r="C200" s="6"/>
      <x:c r="D200" s="6"/>
      <x:c r="E200" s="6"/>
      <x:c r="F200" s="6"/>
      <x:c r="G200" s="6"/>
      <x:c r="H200" s="6"/>
    </x:row>
    <x:row r="201">
      <x:c r="A201" s="6"/>
      <x:c r="B201" s="6"/>
      <x:c r="C201" s="6"/>
      <x:c r="D201" s="6"/>
      <x:c r="E201" s="6"/>
      <x:c r="F201" s="6"/>
      <x:c r="G201" s="6"/>
      <x:c r="H201" s="6"/>
    </x:row>
    <x:row r="202">
      <x:c r="A202" s="6"/>
      <x:c r="B202" s="6"/>
      <x:c r="C202" s="6"/>
      <x:c r="D202" s="6"/>
      <x:c r="E202" s="6"/>
      <x:c r="F202" s="6"/>
      <x:c r="G202" s="6"/>
      <x:c r="H202" s="6"/>
    </x:row>
    <x:row r="203">
      <x:c r="A203" s="6"/>
      <x:c r="B203" s="6"/>
      <x:c r="C203" s="6"/>
      <x:c r="D203" s="6"/>
      <x:c r="E203" s="6"/>
      <x:c r="F203" s="6"/>
      <x:c r="G203" s="6"/>
      <x:c r="H203" s="6"/>
    </x:row>
    <x:row r="204">
      <x:c r="A204" s="6"/>
      <x:c r="B204" s="6"/>
      <x:c r="C204" s="6"/>
      <x:c r="D204" s="6"/>
      <x:c r="E204" s="6"/>
      <x:c r="F204" s="6"/>
      <x:c r="G204" s="6"/>
      <x:c r="H204" s="6"/>
    </x:row>
    <x:row r="205">
      <x:c r="A205" s="6"/>
      <x:c r="B205" s="6"/>
      <x:c r="C205" s="6"/>
      <x:c r="D205" s="6"/>
      <x:c r="E205" s="6"/>
      <x:c r="F205" s="6"/>
      <x:c r="G205" s="6"/>
      <x:c r="H205" s="6"/>
    </x:row>
    <x:row r="206">
      <x:c r="A206" s="6"/>
      <x:c r="B206" s="6"/>
      <x:c r="C206" s="6"/>
      <x:c r="D206" s="6"/>
      <x:c r="E206" s="6"/>
      <x:c r="F206" s="6"/>
      <x:c r="G206" s="6"/>
      <x:c r="H206" s="6"/>
    </x:row>
    <x:row r="207">
      <x:c r="A207" s="6"/>
      <x:c r="B207" s="6"/>
      <x:c r="C207" s="6"/>
      <x:c r="D207" s="6"/>
      <x:c r="E207" s="6"/>
      <x:c r="F207" s="6"/>
      <x:c r="G207" s="6"/>
      <x:c r="H207" s="6"/>
    </x:row>
    <x:row r="208">
      <x:c r="A208" s="6"/>
      <x:c r="B208" s="6"/>
      <x:c r="C208" s="6"/>
      <x:c r="D208" s="6"/>
      <x:c r="E208" s="6"/>
      <x:c r="F208" s="6"/>
      <x:c r="G208" s="6"/>
      <x:c r="H208" s="6"/>
    </x:row>
    <x:row r="209">
      <x:c r="A209" s="6"/>
      <x:c r="B209" s="6"/>
      <x:c r="C209" s="6"/>
      <x:c r="D209" s="6"/>
      <x:c r="E209" s="6"/>
      <x:c r="F209" s="6"/>
      <x:c r="G209" s="6"/>
      <x:c r="H209" s="6"/>
    </x:row>
    <x:row r="210">
      <x:c r="A210" s="6"/>
      <x:c r="B210" s="6"/>
      <x:c r="C210" s="6"/>
      <x:c r="D210" s="6"/>
      <x:c r="E210" s="6"/>
      <x:c r="F210" s="6"/>
      <x:c r="G210" s="6"/>
      <x:c r="H210" s="6"/>
    </x:row>
    <x:row r="211">
      <x:c r="A211" s="6"/>
      <x:c r="B211" s="6"/>
      <x:c r="C211" s="6"/>
      <x:c r="D211" s="6"/>
      <x:c r="E211" s="6"/>
      <x:c r="F211" s="6"/>
      <x:c r="G211" s="6"/>
      <x:c r="H211" s="6"/>
    </x:row>
    <x:row r="212">
      <x:c r="A212" s="6"/>
      <x:c r="B212" s="6"/>
      <x:c r="C212" s="6"/>
      <x:c r="D212" s="6"/>
      <x:c r="E212" s="6"/>
      <x:c r="F212" s="6"/>
      <x:c r="G212" s="6"/>
      <x:c r="H212" s="6"/>
    </x:row>
    <x:row r="213">
      <x:c r="A213" s="6"/>
      <x:c r="B213" s="6"/>
      <x:c r="C213" s="6"/>
      <x:c r="D213" s="6"/>
      <x:c r="E213" s="6"/>
      <x:c r="F213" s="6"/>
      <x:c r="G213" s="6"/>
      <x:c r="H213" s="6"/>
    </x:row>
    <x:row r="214">
      <x:c r="A214" s="6"/>
      <x:c r="B214" s="6"/>
      <x:c r="C214" s="6"/>
      <x:c r="D214" s="6"/>
      <x:c r="E214" s="6"/>
      <x:c r="F214" s="6"/>
      <x:c r="G214" s="6"/>
      <x:c r="H214" s="6"/>
    </x:row>
    <x:row r="215">
      <x:c r="A215" s="6"/>
      <x:c r="B215" s="6"/>
      <x:c r="C215" s="6"/>
      <x:c r="D215" s="6"/>
      <x:c r="E215" s="6"/>
      <x:c r="F215" s="6"/>
      <x:c r="G215" s="6"/>
      <x:c r="H215" s="6"/>
    </x:row>
    <x:row r="216">
      <x:c r="A216" s="6"/>
      <x:c r="B216" s="6"/>
      <x:c r="C216" s="6"/>
      <x:c r="D216" s="6"/>
      <x:c r="E216" s="6"/>
      <x:c r="F216" s="6"/>
      <x:c r="G216" s="6"/>
      <x:c r="H216" s="6"/>
    </x:row>
    <x:row r="217">
      <x:c r="A217" s="6"/>
      <x:c r="B217" s="6"/>
      <x:c r="C217" s="6"/>
      <x:c r="D217" s="6"/>
      <x:c r="E217" s="6"/>
      <x:c r="F217" s="6"/>
      <x:c r="G217" s="6"/>
      <x:c r="H217" s="6"/>
    </x:row>
    <x:row r="218">
      <x:c r="A218" s="6"/>
      <x:c r="B218" s="6"/>
      <x:c r="C218" s="6"/>
      <x:c r="D218" s="6"/>
      <x:c r="E218" s="6"/>
      <x:c r="F218" s="6"/>
      <x:c r="G218" s="6"/>
      <x:c r="H218" s="6"/>
    </x:row>
    <x:row r="219">
      <x:c r="A219" s="6"/>
      <x:c r="B219" s="6"/>
      <x:c r="C219" s="6"/>
      <x:c r="D219" s="6"/>
      <x:c r="E219" s="6"/>
      <x:c r="F219" s="6"/>
      <x:c r="G219" s="6"/>
      <x:c r="H219" s="6"/>
    </x:row>
    <x:row r="220">
      <x:c r="A220" s="6"/>
      <x:c r="B220" s="6"/>
      <x:c r="C220" s="6"/>
      <x:c r="D220" s="6"/>
      <x:c r="E220" s="6"/>
      <x:c r="F220" s="6"/>
      <x:c r="G220" s="6"/>
      <x:c r="H220" s="6"/>
    </x:row>
  </x:sheetData>
  <x:mergeCells>
    <x:mergeCell ref="A1:H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4" hidden="0" customWidth="1"/>
    <x:col min="3" max="3" width="50" hidden="0" customWidth="1"/>
    <x:col min="4" max="4" width="50" hidden="0" customWidth="1"/>
    <x:col min="5" max="5" width="28" hidden="0" customWidth="1"/>
    <x:col min="6" max="6" width="8" hidden="0" customWidth="1"/>
  </x:cols>
  <x:sheetData>
    <x:row r="1">
      <x:c r="A1" s="42" t="str">
        <x:v>Frozen Opportunity-Matrix Handoff - full portfolio</x:v>
      </x:c>
      <x:c r="B1" s="42"/>
      <x:c r="C1" s="42"/>
      <x:c r="D1" s="42"/>
      <x:c r="E1" s="42"/>
      <x:c r="F1" s="42"/>
    </x:row>
    <x:row r="2">
      <x:c r="A2" s="35"/>
      <x:c r="B2" s="35"/>
      <x:c r="C2" s="35"/>
      <x:c r="D2" s="35"/>
      <x:c r="E2" s="35"/>
      <x:c r="F2" s="35"/>
    </x:row>
    <x:row r="3">
      <x:c r="A3" s="35" t="str">
        <x:v>Selected Decision ID</x:v>
      </x:c>
      <x:c r="B3" s="35"/>
      <x:c r="C3" s="35"/>
      <x:c r="D3" s="35"/>
      <x:c r="E3" s="35"/>
      <x:c r="F3" s="35"/>
    </x:row>
    <x:row r="4">
      <x:c r="A4" s="35" t="str">
        <x:v>Snapshot ID</x:v>
      </x:c>
      <x:c r="B4" s="35"/>
      <x:c r="C4" s="35"/>
      <x:c r="D4" s="35"/>
      <x:c r="E4" s="35"/>
      <x:c r="F4" s="35"/>
    </x:row>
    <x:row r="5">
      <x:c r="A5" s="35" t="str">
        <x:v>Snapshot date</x:v>
      </x:c>
      <x:c r="B5" s="36"/>
      <x:c r="C5" s="35"/>
      <x:c r="D5" s="35"/>
      <x:c r="E5" s="35"/>
      <x:c r="F5" s="35"/>
    </x:row>
    <x:row r="6">
      <x:c r="A6" s="35" t="str">
        <x:v>Instruction</x:v>
      </x:c>
      <x:c r="B6" s="35" t="str">
        <x:v>Enter exact Decision ID. Copy D25:D121 and paste VALUES ONLY into C25:C121, then enter Snapshot ID/date. Every populated Opportunity row 4:100 participates. A new, removed, changed or re-versioned record after freeze creates drift.</x:v>
      </x:c>
      <x:c r="C6" s="35"/>
      <x:c r="D6" s="35"/>
      <x:c r="E6" s="35"/>
      <x:c r="F6" s="35"/>
    </x:row>
    <x:row r="7">
      <x:c r="A7" s="35" t="str">
        <x:v>Authority</x:v>
      </x:c>
      <x:c r="B7" s="35" t="str">
        <x:v>READY TO SHARE means the frozen fictional portfolio is internally consistent. It is not budget approval.</x:v>
      </x:c>
      <x:c r="C7" s="35"/>
      <x:c r="D7" s="35"/>
      <x:c r="E7" s="35"/>
      <x:c r="F7" s="35"/>
    </x:row>
    <x:row r="8">
      <x:c r="A8" s="38" t="str">
        <x:v>Supported opportunity rows</x:v>
      </x:c>
      <x:c r="B8" s="38" t="str">
        <x:v>OPPORTUNITIES 4:100 (97 rows)</x:v>
      </x:c>
      <x:c r="C8" s="38"/>
      <x:c r="D8" s="38"/>
      <x:c r="E8" s="35"/>
      <x:c r="F8" s="35"/>
    </x:row>
    <x:row r="9">
      <x:c r="A9" s="35"/>
      <x:c r="B9" s="35"/>
      <x:c r="C9" s="35"/>
      <x:c r="D9" s="35"/>
      <x:c r="E9" s="35"/>
      <x:c r="F9" s="35"/>
    </x:row>
    <x:row r="10">
      <x:c r="A10" s="30" t="str">
        <x:v>Governance summary</x:v>
      </x:c>
      <x:c r="B10" s="30" t="str">
        <x:v>Selected/frozen</x:v>
      </x:c>
      <x:c r="C10" s="30" t="str">
        <x:v>Current governed value</x:v>
      </x:c>
      <x:c r="D10" s="30" t="str">
        <x:v>Control</x:v>
      </x:c>
      <x:c r="E10" s="35"/>
      <x:c r="F10" s="35"/>
    </x:row>
    <x:row r="11">
      <x:c r="A11" s="35" t="str">
        <x:v>Decision ID</x:v>
      </x:c>
      <x:c r="B11" s="35"/>
      <x:c r="C11" s="35" t="str">
        <x:f>DECISION_CONTRACT!B4</x:f>
        <x:v>DEC-OM-001</x:v>
      </x:c>
      <x:c r="D11" s="35" t="str">
        <x:f>IF(B3="","NOT READY",IF(EXACT(B3,C11),"VALID","INVALID - DECISION ID BINDING"))</x:f>
        <x:v>NOT READY</x:v>
      </x:c>
      <x:c r="E11" s="35"/>
      <x:c r="F11" s="35"/>
    </x:row>
    <x:row r="12">
      <x:c r="A12" s="35" t="str">
        <x:v>Decision version</x:v>
      </x:c>
      <x:c r="B12" s="35"/>
      <x:c r="C12" s="35" t="str">
        <x:f>DECISION_CONTRACT!C4</x:f>
        <x:v>DEC-OM-001-V1</x:v>
      </x:c>
      <x:c r="D12" s="35" t="str">
        <x:f>IF(C12="","INVALID - DECISION VERSION","VALID")</x:f>
        <x:v>VALID</x:v>
      </x:c>
      <x:c r="E12" s="35"/>
      <x:c r="F12" s="35"/>
    </x:row>
    <x:row r="13">
      <x:c r="A13" s="35" t="str">
        <x:v>Decision readiness</x:v>
      </x:c>
      <x:c r="B13" s="35"/>
      <x:c r="C13" s="35" t="str">
        <x:f>DECISION_CONTRACT!B13</x:f>
        <x:v>READY FOR DOWNSTREAM</x:v>
      </x:c>
      <x:c r="D13" s="35" t="str">
        <x:f>IF(C13="READY FOR DOWNSTREAM","VALID","NOT READY")</x:f>
        <x:v>VALID</x:v>
      </x:c>
      <x:c r="E13" s="35"/>
      <x:c r="F13" s="35"/>
    </x:row>
    <x:row r="14">
      <x:c r="A14" s="35" t="str">
        <x:v>Total populated opportunities</x:v>
      </x:c>
      <x:c r="B14" s="35"/>
      <x:c r="C14" s="35" t="n">
        <x:f>PORTFOLIO!K11</x:f>
        <x:v>6</x:v>
      </x:c>
      <x:c r="D14" s="35" t="str">
        <x:f>IF(C14&gt;0,"VALID","INVALID - EMPTY PORTFOLIO")</x:f>
        <x:v>VALID</x:v>
      </x:c>
      <x:c r="E14" s="35"/>
      <x:c r="F14" s="35"/>
    </x:row>
    <x:row r="15">
      <x:c r="A15" s="35"/>
      <x:c r="B15" s="35"/>
      <x:c r="C15" s="35"/>
      <x:c r="D15" s="35"/>
      <x:c r="E15" s="35"/>
      <x:c r="F15" s="35"/>
    </x:row>
    <x:row r="16">
      <x:c r="A16" s="30" t="str">
        <x:v>Current state</x:v>
      </x:c>
      <x:c r="B16" s="30" t="str">
        <x:v>Count</x:v>
      </x:c>
      <x:c r="C16" s="30" t="str">
        <x:v>Meaning</x:v>
      </x:c>
      <x:c r="D16" s="35"/>
      <x:c r="E16" s="35"/>
      <x:c r="F16" s="35"/>
    </x:row>
    <x:row r="17">
      <x:c r="A17" s="35" t="str">
        <x:v>FUND</x:v>
      </x:c>
      <x:c r="B17" s="35" t="n">
        <x:f>PORTFOLIO!K4</x:f>
        <x:v>1</x:v>
      </x:c>
      <x:c r="C17" s="35" t="str">
        <x:v>All higher-order gates passed.</x:v>
      </x:c>
      <x:c r="D17" s="35"/>
      <x:c r="E17" s="35"/>
      <x:c r="F17" s="35"/>
    </x:row>
    <x:row r="18">
      <x:c r="A18" s="35" t="str">
        <x:v>PREPARE</x:v>
      </x:c>
      <x:c r="B18" s="35" t="n">
        <x:f>PORTFOLIO!K5</x:f>
        <x:v>1</x:v>
      </x:c>
      <x:c r="C18" s="35" t="str">
        <x:v>Dependency must be removed before funding.</x:v>
      </x:c>
      <x:c r="D18" s="35"/>
      <x:c r="E18" s="35"/>
      <x:c r="F18" s="35"/>
    </x:row>
    <x:row r="19">
      <x:c r="A19" s="35" t="str">
        <x:v>DEFER</x:v>
      </x:c>
      <x:c r="B19" s="35" t="n">
        <x:f>PORTFOLIO!K6</x:f>
        <x:v>1</x:v>
      </x:c>
      <x:c r="C19" s="35" t="str">
        <x:v>Wait under current value/readiness/learning risk.</x:v>
      </x:c>
      <x:c r="D19" s="35"/>
      <x:c r="E19" s="35"/>
      <x:c r="F19" s="35"/>
    </x:row>
    <x:row r="20">
      <x:c r="A20" s="35" t="str">
        <x:v>IGNORE</x:v>
      </x:c>
      <x:c r="B20" s="35" t="n">
        <x:f>PORTFOLIO!K7</x:f>
        <x:v>1</x:v>
      </x:c>
      <x:c r="C20" s="35" t="str">
        <x:v>Disciplined non-work under current conditions.</x:v>
      </x:c>
      <x:c r="D20" s="35"/>
      <x:c r="E20" s="35"/>
      <x:c r="F20" s="35"/>
    </x:row>
    <x:row r="21">
      <x:c r="A21" s="35" t="str">
        <x:v>VERIFY BEFORE CLASSIFYING</x:v>
      </x:c>
      <x:c r="B21" s="35" t="n">
        <x:f>PORTFOLIO!K8</x:f>
        <x:v>1</x:v>
      </x:c>
      <x:c r="C21" s="35" t="str">
        <x:v>Resolve uncertainty/contradiction.</x:v>
      </x:c>
      <x:c r="D21" s="35"/>
      <x:c r="E21" s="35"/>
      <x:c r="F21" s="35"/>
    </x:row>
    <x:row r="22">
      <x:c r="A22" s="35" t="str">
        <x:v>REFUSE - OUTSIDE DECISION</x:v>
      </x:c>
      <x:c r="B22" s="35" t="n">
        <x:f>PORTFOLIO!K9</x:f>
        <x:v>1</x:v>
      </x:c>
      <x:c r="C22" s="35" t="str">
        <x:v>Outside the frozen Decision Contract.</x:v>
      </x:c>
      <x:c r="D22" s="35"/>
      <x:c r="E22" s="35"/>
      <x:c r="F22" s="35"/>
    </x:row>
    <x:row r="23">
      <x:c r="A23" s="35" t="str">
        <x:v>BLOCKED / REPAIR / VERSION</x:v>
      </x:c>
      <x:c r="B23" s="35" t="n">
        <x:f>PORTFOLIO!K10</x:f>
        <x:v>0</x:v>
      </x:c>
      <x:c r="C23" s="35" t="str">
        <x:v>Governance repair required before interpretation.</x:v>
      </x:c>
      <x:c r="D23" s="35"/>
      <x:c r="E23" s="35"/>
      <x:c r="F23" s="35"/>
    </x:row>
    <x:row r="24">
      <x:c r="A24" s="35"/>
      <x:c r="B24" s="35"/>
      <x:c r="C24" s="35"/>
      <x:c r="D24" s="35"/>
      <x:c r="E24" s="35"/>
      <x:c r="F24" s="35"/>
    </x:row>
    <x:row r="25">
      <x:c r="A25" s="30" t="str">
        <x:v>Opportunity ID</x:v>
      </x:c>
      <x:c r="B25" s="30" t="str">
        <x:v>Current state</x:v>
      </x:c>
      <x:c r="C25" s="30" t="str">
        <x:v>Frozen freeze key</x:v>
      </x:c>
      <x:c r="D25" s="30" t="str">
        <x:v>Current freeze key</x:v>
      </x:c>
      <x:c r="E25" s="30" t="str">
        <x:v>Integrity</x:v>
      </x:c>
      <x:c r="F25" s="35"/>
    </x:row>
    <x:row r="26">
      <x:c r="A26" s="35" t="str">
        <x:f>IF(PORTFOLIO!A4="","",PORTFOLIO!A4)</x:f>
        <x:v>OPP-OM-001</x:v>
      </x:c>
      <x:c r="B26" s="35" t="str">
        <x:f>IF(PORTFOLIO!A4="","",PORTFOLIO!D4)</x:f>
        <x:v>FUND</x:v>
      </x:c>
      <x:c r="C26" s="44"/>
      <x:c r="D26" s="35" t="str">
        <x:f>IF(PORTFOLIO!A4="","",PORTFOLIO!G4)</x:f>
        <x:v>OPP-OM-001-V1|46256|FUND|VALID|VALID</x:v>
      </x:c>
      <x:c r="E26" s="35" t="str">
        <x:f>IF(AND(C26="",D26=""),"BLANK",IF($B$4="","NOT FROZEN",IF(AND(C26="",D26&lt;&gt;""),"NEW RECORD - DRIFTED",IF(AND(C26&lt;&gt;"",D26=""),"REMOVED RECORD - DRIFTED",IF(AND(C26=D26,EXACT(C26&amp;"",D26&amp;"")),"PASS","DRIFTED")))))</x:f>
        <x:v>NOT FROZEN</x:v>
      </x:c>
      <x:c r="F26" s="35"/>
    </x:row>
    <x:row r="27">
      <x:c r="A27" s="35" t="str">
        <x:f>IF(PORTFOLIO!A5="","",PORTFOLIO!A5)</x:f>
        <x:v>OPP-OM-002</x:v>
      </x:c>
      <x:c r="B27" s="35" t="str">
        <x:f>IF(PORTFOLIO!A5="","",PORTFOLIO!D5)</x:f>
        <x:v>PREPARE</x:v>
      </x:c>
      <x:c r="C27" s="44"/>
      <x:c r="D27" s="35" t="str">
        <x:f>IF(PORTFOLIO!A5="","",PORTFOLIO!G5)</x:f>
        <x:v>OPP-OM-002-V1|46256|PREPARE|VALID|VALID</x:v>
      </x:c>
      <x:c r="E27" s="35" t="str">
        <x:f>IF(AND(C27="",D27=""),"BLANK",IF($B$4="","NOT FROZEN",IF(AND(C27="",D27&lt;&gt;""),"NEW RECORD - DRIFTED",IF(AND(C27&lt;&gt;"",D27=""),"REMOVED RECORD - DRIFTED",IF(AND(C27=D27,EXACT(C27&amp;"",D27&amp;"")),"PASS","DRIFTED")))))</x:f>
        <x:v>NOT FROZEN</x:v>
      </x:c>
      <x:c r="F27" s="35"/>
    </x:row>
    <x:row r="28">
      <x:c r="A28" s="35" t="str">
        <x:f>IF(PORTFOLIO!A6="","",PORTFOLIO!A6)</x:f>
        <x:v>OPP-OM-003</x:v>
      </x:c>
      <x:c r="B28" s="35" t="str">
        <x:f>IF(PORTFOLIO!A6="","",PORTFOLIO!D6)</x:f>
        <x:v>DEFER</x:v>
      </x:c>
      <x:c r="C28" s="44"/>
      <x:c r="D28" s="35" t="str">
        <x:f>IF(PORTFOLIO!A6="","",PORTFOLIO!G6)</x:f>
        <x:v>OPP-OM-003-V1|46256|DEFER|VALID|VALID</x:v>
      </x:c>
      <x:c r="E28" s="35" t="str">
        <x:f>IF(AND(C28="",D28=""),"BLANK",IF($B$4="","NOT FROZEN",IF(AND(C28="",D28&lt;&gt;""),"NEW RECORD - DRIFTED",IF(AND(C28&lt;&gt;"",D28=""),"REMOVED RECORD - DRIFTED",IF(AND(C28=D28,EXACT(C28&amp;"",D28&amp;"")),"PASS","DRIFTED")))))</x:f>
        <x:v>NOT FROZEN</x:v>
      </x:c>
      <x:c r="F28" s="35"/>
    </x:row>
    <x:row r="29">
      <x:c r="A29" s="35" t="str">
        <x:f>IF(PORTFOLIO!A7="","",PORTFOLIO!A7)</x:f>
        <x:v>OPP-OM-004</x:v>
      </x:c>
      <x:c r="B29" s="35" t="str">
        <x:f>IF(PORTFOLIO!A7="","",PORTFOLIO!D7)</x:f>
        <x:v>IGNORE</x:v>
      </x:c>
      <x:c r="C29" s="44"/>
      <x:c r="D29" s="35" t="str">
        <x:f>IF(PORTFOLIO!A7="","",PORTFOLIO!G7)</x:f>
        <x:v>OPP-OM-004-V1|46256|IGNORE|VALID|VALID</x:v>
      </x:c>
      <x:c r="E29" s="35" t="str">
        <x:f>IF(AND(C29="",D29=""),"BLANK",IF($B$4="","NOT FROZEN",IF(AND(C29="",D29&lt;&gt;""),"NEW RECORD - DRIFTED",IF(AND(C29&lt;&gt;"",D29=""),"REMOVED RECORD - DRIFTED",IF(AND(C29=D29,EXACT(C29&amp;"",D29&amp;"")),"PASS","DRIFTED")))))</x:f>
        <x:v>NOT FROZEN</x:v>
      </x:c>
      <x:c r="F29" s="35"/>
    </x:row>
    <x:row r="30">
      <x:c r="A30" s="35" t="str">
        <x:f>IF(PORTFOLIO!A8="","",PORTFOLIO!A8)</x:f>
        <x:v>OPP-OM-005</x:v>
      </x:c>
      <x:c r="B30" s="35" t="str">
        <x:f>IF(PORTFOLIO!A8="","",PORTFOLIO!D8)</x:f>
        <x:v>VERIFY BEFORE CLASSIFYING</x:v>
      </x:c>
      <x:c r="C30" s="44"/>
      <x:c r="D30" s="35" t="str">
        <x:f>IF(PORTFOLIO!A8="","",PORTFOLIO!G8)</x:f>
        <x:v>OPP-OM-005-V1|46256|VERIFY BEFORE CLASSIFYING|VALID|VALID</x:v>
      </x:c>
      <x:c r="E30" s="35" t="str">
        <x:f>IF(AND(C30="",D30=""),"BLANK",IF($B$4="","NOT FROZEN",IF(AND(C30="",D30&lt;&gt;""),"NEW RECORD - DRIFTED",IF(AND(C30&lt;&gt;"",D30=""),"REMOVED RECORD - DRIFTED",IF(AND(C30=D30,EXACT(C30&amp;"",D30&amp;"")),"PASS","DRIFTED")))))</x:f>
        <x:v>NOT FROZEN</x:v>
      </x:c>
      <x:c r="F30" s="35"/>
    </x:row>
    <x:row r="31">
      <x:c r="A31" s="35" t="str">
        <x:f>IF(PORTFOLIO!A9="","",PORTFOLIO!A9)</x:f>
        <x:v>OPP-OM-006</x:v>
      </x:c>
      <x:c r="B31" s="35" t="str">
        <x:f>IF(PORTFOLIO!A9="","",PORTFOLIO!D9)</x:f>
        <x:v>REFUSE - OUTSIDE DECISION</x:v>
      </x:c>
      <x:c r="C31" s="44"/>
      <x:c r="D31" s="35" t="str">
        <x:f>IF(PORTFOLIO!A9="","",PORTFOLIO!G9)</x:f>
        <x:v>OPP-OM-006-V1|46256|REFUSE - OUTSIDE DECISION|VALID|VALID</x:v>
      </x:c>
      <x:c r="E31" s="35" t="str">
        <x:f>IF(AND(C31="",D31=""),"BLANK",IF($B$4="","NOT FROZEN",IF(AND(C31="",D31&lt;&gt;""),"NEW RECORD - DRIFTED",IF(AND(C31&lt;&gt;"",D31=""),"REMOVED RECORD - DRIFTED",IF(AND(C31=D31,EXACT(C31&amp;"",D31&amp;"")),"PASS","DRIFTED")))))</x:f>
        <x:v>NOT FROZEN</x:v>
      </x:c>
      <x:c r="F31" s="35"/>
    </x:row>
    <x:row r="32">
      <x:c r="A32" s="35" t="str">
        <x:f>IF(PORTFOLIO!A10="","",PORTFOLIO!A10)</x:f>
      </x:c>
      <x:c r="B32" s="35" t="str">
        <x:f>IF(PORTFOLIO!A10="","",PORTFOLIO!D10)</x:f>
      </x:c>
      <x:c r="C32" s="44"/>
      <x:c r="D32" s="35" t="str">
        <x:f>IF(PORTFOLIO!A10="","",PORTFOLIO!G10)</x:f>
      </x:c>
      <x:c r="E32" s="35" t="str">
        <x:f>IF(AND(C32="",D32=""),"BLANK",IF($B$4="","NOT FROZEN",IF(AND(C32="",D32&lt;&gt;""),"NEW RECORD - DRIFTED",IF(AND(C32&lt;&gt;"",D32=""),"REMOVED RECORD - DRIFTED",IF(AND(C32=D32,EXACT(C32&amp;"",D32&amp;"")),"PASS","DRIFTED")))))</x:f>
        <x:v>BLANK</x:v>
      </x:c>
      <x:c r="F32" s="35"/>
    </x:row>
    <x:row r="33">
      <x:c r="A33" s="35" t="str">
        <x:f>IF(PORTFOLIO!A11="","",PORTFOLIO!A11)</x:f>
      </x:c>
      <x:c r="B33" s="35" t="str">
        <x:f>IF(PORTFOLIO!A11="","",PORTFOLIO!D11)</x:f>
      </x:c>
      <x:c r="C33" s="44"/>
      <x:c r="D33" s="35" t="str">
        <x:f>IF(PORTFOLIO!A11="","",PORTFOLIO!G11)</x:f>
      </x:c>
      <x:c r="E33" s="35" t="str">
        <x:f>IF(AND(C33="",D33=""),"BLANK",IF($B$4="","NOT FROZEN",IF(AND(C33="",D33&lt;&gt;""),"NEW RECORD - DRIFTED",IF(AND(C33&lt;&gt;"",D33=""),"REMOVED RECORD - DRIFTED",IF(AND(C33=D33,EXACT(C33&amp;"",D33&amp;"")),"PASS","DRIFTED")))))</x:f>
        <x:v>BLANK</x:v>
      </x:c>
      <x:c r="F33" s="35"/>
    </x:row>
    <x:row r="34">
      <x:c r="A34" s="35" t="str">
        <x:f>IF(PORTFOLIO!A12="","",PORTFOLIO!A12)</x:f>
      </x:c>
      <x:c r="B34" s="35" t="str">
        <x:f>IF(PORTFOLIO!A12="","",PORTFOLIO!D12)</x:f>
      </x:c>
      <x:c r="C34" s="44"/>
      <x:c r="D34" s="35" t="str">
        <x:f>IF(PORTFOLIO!A12="","",PORTFOLIO!G12)</x:f>
      </x:c>
      <x:c r="E34" s="35" t="str">
        <x:f>IF(AND(C34="",D34=""),"BLANK",IF($B$4="","NOT FROZEN",IF(AND(C34="",D34&lt;&gt;""),"NEW RECORD - DRIFTED",IF(AND(C34&lt;&gt;"",D34=""),"REMOVED RECORD - DRIFTED",IF(AND(C34=D34,EXACT(C34&amp;"",D34&amp;"")),"PASS","DRIFTED")))))</x:f>
        <x:v>BLANK</x:v>
      </x:c>
      <x:c r="F34" s="35"/>
    </x:row>
    <x:row r="35">
      <x:c r="A35" s="35" t="str">
        <x:f>IF(PORTFOLIO!A13="","",PORTFOLIO!A13)</x:f>
      </x:c>
      <x:c r="B35" s="35" t="str">
        <x:f>IF(PORTFOLIO!A13="","",PORTFOLIO!D13)</x:f>
      </x:c>
      <x:c r="C35" s="44"/>
      <x:c r="D35" s="35" t="str">
        <x:f>IF(PORTFOLIO!A13="","",PORTFOLIO!G13)</x:f>
      </x:c>
      <x:c r="E35" s="35" t="str">
        <x:f>IF(AND(C35="",D35=""),"BLANK",IF($B$4="","NOT FROZEN",IF(AND(C35="",D35&lt;&gt;""),"NEW RECORD - DRIFTED",IF(AND(C35&lt;&gt;"",D35=""),"REMOVED RECORD - DRIFTED",IF(AND(C35=D35,EXACT(C35&amp;"",D35&amp;"")),"PASS","DRIFTED")))))</x:f>
        <x:v>BLANK</x:v>
      </x:c>
      <x:c r="F35" s="35"/>
    </x:row>
    <x:row r="36">
      <x:c r="A36" s="35" t="str">
        <x:f>IF(PORTFOLIO!A14="","",PORTFOLIO!A14)</x:f>
      </x:c>
      <x:c r="B36" s="35" t="str">
        <x:f>IF(PORTFOLIO!A14="","",PORTFOLIO!D14)</x:f>
      </x:c>
      <x:c r="C36" s="44"/>
      <x:c r="D36" s="35" t="str">
        <x:f>IF(PORTFOLIO!A14="","",PORTFOLIO!G14)</x:f>
      </x:c>
      <x:c r="E36" s="35" t="str">
        <x:f>IF(AND(C36="",D36=""),"BLANK",IF($B$4="","NOT FROZEN",IF(AND(C36="",D36&lt;&gt;""),"NEW RECORD - DRIFTED",IF(AND(C36&lt;&gt;"",D36=""),"REMOVED RECORD - DRIFTED",IF(AND(C36=D36,EXACT(C36&amp;"",D36&amp;"")),"PASS","DRIFTED")))))</x:f>
        <x:v>BLANK</x:v>
      </x:c>
      <x:c r="F36" s="35"/>
    </x:row>
    <x:row r="37">
      <x:c r="A37" s="35" t="str">
        <x:f>IF(PORTFOLIO!A15="","",PORTFOLIO!A15)</x:f>
      </x:c>
      <x:c r="B37" s="35" t="str">
        <x:f>IF(PORTFOLIO!A15="","",PORTFOLIO!D15)</x:f>
      </x:c>
      <x:c r="C37" s="44"/>
      <x:c r="D37" s="35" t="str">
        <x:f>IF(PORTFOLIO!A15="","",PORTFOLIO!G15)</x:f>
      </x:c>
      <x:c r="E37" s="35" t="str">
        <x:f>IF(AND(C37="",D37=""),"BLANK",IF($B$4="","NOT FROZEN",IF(AND(C37="",D37&lt;&gt;""),"NEW RECORD - DRIFTED",IF(AND(C37&lt;&gt;"",D37=""),"REMOVED RECORD - DRIFTED",IF(AND(C37=D37,EXACT(C37&amp;"",D37&amp;"")),"PASS","DRIFTED")))))</x:f>
        <x:v>BLANK</x:v>
      </x:c>
      <x:c r="F37" s="35"/>
    </x:row>
    <x:row r="38">
      <x:c r="A38" s="35" t="str">
        <x:f>IF(PORTFOLIO!A16="","",PORTFOLIO!A16)</x:f>
      </x:c>
      <x:c r="B38" s="35" t="str">
        <x:f>IF(PORTFOLIO!A16="","",PORTFOLIO!D16)</x:f>
      </x:c>
      <x:c r="C38" s="44"/>
      <x:c r="D38" s="35" t="str">
        <x:f>IF(PORTFOLIO!A16="","",PORTFOLIO!G16)</x:f>
      </x:c>
      <x:c r="E38" s="35" t="str">
        <x:f>IF(AND(C38="",D38=""),"BLANK",IF($B$4="","NOT FROZEN",IF(AND(C38="",D38&lt;&gt;""),"NEW RECORD - DRIFTED",IF(AND(C38&lt;&gt;"",D38=""),"REMOVED RECORD - DRIFTED",IF(AND(C38=D38,EXACT(C38&amp;"",D38&amp;"")),"PASS","DRIFTED")))))</x:f>
        <x:v>BLANK</x:v>
      </x:c>
      <x:c r="F38" s="35"/>
    </x:row>
    <x:row r="39">
      <x:c r="A39" s="35" t="str">
        <x:f>IF(PORTFOLIO!A17="","",PORTFOLIO!A17)</x:f>
      </x:c>
      <x:c r="B39" s="35" t="str">
        <x:f>IF(PORTFOLIO!A17="","",PORTFOLIO!D17)</x:f>
      </x:c>
      <x:c r="C39" s="44"/>
      <x:c r="D39" s="35" t="str">
        <x:f>IF(PORTFOLIO!A17="","",PORTFOLIO!G17)</x:f>
      </x:c>
      <x:c r="E39" s="35" t="str">
        <x:f>IF(AND(C39="",D39=""),"BLANK",IF($B$4="","NOT FROZEN",IF(AND(C39="",D39&lt;&gt;""),"NEW RECORD - DRIFTED",IF(AND(C39&lt;&gt;"",D39=""),"REMOVED RECORD - DRIFTED",IF(AND(C39=D39,EXACT(C39&amp;"",D39&amp;"")),"PASS","DRIFTED")))))</x:f>
        <x:v>BLANK</x:v>
      </x:c>
      <x:c r="F39" s="35"/>
    </x:row>
    <x:row r="40">
      <x:c r="A40" s="35" t="str">
        <x:f>IF(PORTFOLIO!A18="","",PORTFOLIO!A18)</x:f>
      </x:c>
      <x:c r="B40" s="35" t="str">
        <x:f>IF(PORTFOLIO!A18="","",PORTFOLIO!D18)</x:f>
      </x:c>
      <x:c r="C40" s="44"/>
      <x:c r="D40" s="35" t="str">
        <x:f>IF(PORTFOLIO!A18="","",PORTFOLIO!G18)</x:f>
      </x:c>
      <x:c r="E40" s="35" t="str">
        <x:f>IF(AND(C40="",D40=""),"BLANK",IF($B$4="","NOT FROZEN",IF(AND(C40="",D40&lt;&gt;""),"NEW RECORD - DRIFTED",IF(AND(C40&lt;&gt;"",D40=""),"REMOVED RECORD - DRIFTED",IF(AND(C40=D40,EXACT(C40&amp;"",D40&amp;"")),"PASS","DRIFTED")))))</x:f>
        <x:v>BLANK</x:v>
      </x:c>
      <x:c r="F40" s="35"/>
    </x:row>
    <x:row r="41">
      <x:c r="A41" s="35" t="str">
        <x:f>IF(PORTFOLIO!A19="","",PORTFOLIO!A19)</x:f>
      </x:c>
      <x:c r="B41" s="35" t="str">
        <x:f>IF(PORTFOLIO!A19="","",PORTFOLIO!D19)</x:f>
      </x:c>
      <x:c r="C41" s="44"/>
      <x:c r="D41" s="35" t="str">
        <x:f>IF(PORTFOLIO!A19="","",PORTFOLIO!G19)</x:f>
      </x:c>
      <x:c r="E41" s="35" t="str">
        <x:f>IF(AND(C41="",D41=""),"BLANK",IF($B$4="","NOT FROZEN",IF(AND(C41="",D41&lt;&gt;""),"NEW RECORD - DRIFTED",IF(AND(C41&lt;&gt;"",D41=""),"REMOVED RECORD - DRIFTED",IF(AND(C41=D41,EXACT(C41&amp;"",D41&amp;"")),"PASS","DRIFTED")))))</x:f>
        <x:v>BLANK</x:v>
      </x:c>
      <x:c r="F41" s="35"/>
    </x:row>
    <x:row r="42">
      <x:c r="A42" s="35" t="str">
        <x:f>IF(PORTFOLIO!A20="","",PORTFOLIO!A20)</x:f>
      </x:c>
      <x:c r="B42" s="35" t="str">
        <x:f>IF(PORTFOLIO!A20="","",PORTFOLIO!D20)</x:f>
      </x:c>
      <x:c r="C42" s="44"/>
      <x:c r="D42" s="35" t="str">
        <x:f>IF(PORTFOLIO!A20="","",PORTFOLIO!G20)</x:f>
      </x:c>
      <x:c r="E42" s="35" t="str">
        <x:f>IF(AND(C42="",D42=""),"BLANK",IF($B$4="","NOT FROZEN",IF(AND(C42="",D42&lt;&gt;""),"NEW RECORD - DRIFTED",IF(AND(C42&lt;&gt;"",D42=""),"REMOVED RECORD - DRIFTED",IF(AND(C42=D42,EXACT(C42&amp;"",D42&amp;"")),"PASS","DRIFTED")))))</x:f>
        <x:v>BLANK</x:v>
      </x:c>
      <x:c r="F42" s="35"/>
    </x:row>
    <x:row r="43">
      <x:c r="A43" s="35" t="str">
        <x:f>IF(PORTFOLIO!A21="","",PORTFOLIO!A21)</x:f>
      </x:c>
      <x:c r="B43" s="35" t="str">
        <x:f>IF(PORTFOLIO!A21="","",PORTFOLIO!D21)</x:f>
      </x:c>
      <x:c r="C43" s="44"/>
      <x:c r="D43" s="35" t="str">
        <x:f>IF(PORTFOLIO!A21="","",PORTFOLIO!G21)</x:f>
      </x:c>
      <x:c r="E43" s="35" t="str">
        <x:f>IF(AND(C43="",D43=""),"BLANK",IF($B$4="","NOT FROZEN",IF(AND(C43="",D43&lt;&gt;""),"NEW RECORD - DRIFTED",IF(AND(C43&lt;&gt;"",D43=""),"REMOVED RECORD - DRIFTED",IF(AND(C43=D43,EXACT(C43&amp;"",D43&amp;"")),"PASS","DRIFTED")))))</x:f>
        <x:v>BLANK</x:v>
      </x:c>
      <x:c r="F43" s="35"/>
    </x:row>
    <x:row r="44">
      <x:c r="A44" s="35" t="str">
        <x:f>IF(PORTFOLIO!A22="","",PORTFOLIO!A22)</x:f>
      </x:c>
      <x:c r="B44" s="35" t="str">
        <x:f>IF(PORTFOLIO!A22="","",PORTFOLIO!D22)</x:f>
      </x:c>
      <x:c r="C44" s="44"/>
      <x:c r="D44" s="35" t="str">
        <x:f>IF(PORTFOLIO!A22="","",PORTFOLIO!G22)</x:f>
      </x:c>
      <x:c r="E44" s="35" t="str">
        <x:f>IF(AND(C44="",D44=""),"BLANK",IF($B$4="","NOT FROZEN",IF(AND(C44="",D44&lt;&gt;""),"NEW RECORD - DRIFTED",IF(AND(C44&lt;&gt;"",D44=""),"REMOVED RECORD - DRIFTED",IF(AND(C44=D44,EXACT(C44&amp;"",D44&amp;"")),"PASS","DRIFTED")))))</x:f>
        <x:v>BLANK</x:v>
      </x:c>
      <x:c r="F44" s="35"/>
    </x:row>
    <x:row r="45">
      <x:c r="A45" s="35" t="str">
        <x:f>IF(PORTFOLIO!A23="","",PORTFOLIO!A23)</x:f>
      </x:c>
      <x:c r="B45" s="35" t="str">
        <x:f>IF(PORTFOLIO!A23="","",PORTFOLIO!D23)</x:f>
      </x:c>
      <x:c r="C45" s="44"/>
      <x:c r="D45" s="35" t="str">
        <x:f>IF(PORTFOLIO!A23="","",PORTFOLIO!G23)</x:f>
      </x:c>
      <x:c r="E45" s="35" t="str">
        <x:f>IF(AND(C45="",D45=""),"BLANK",IF($B$4="","NOT FROZEN",IF(AND(C45="",D45&lt;&gt;""),"NEW RECORD - DRIFTED",IF(AND(C45&lt;&gt;"",D45=""),"REMOVED RECORD - DRIFTED",IF(AND(C45=D45,EXACT(C45&amp;"",D45&amp;"")),"PASS","DRIFTED")))))</x:f>
        <x:v>BLANK</x:v>
      </x:c>
      <x:c r="F45" s="35"/>
    </x:row>
    <x:row r="46">
      <x:c r="A46" s="35" t="str">
        <x:f>IF(PORTFOLIO!A24="","",PORTFOLIO!A24)</x:f>
      </x:c>
      <x:c r="B46" s="35" t="str">
        <x:f>IF(PORTFOLIO!A24="","",PORTFOLIO!D24)</x:f>
      </x:c>
      <x:c r="C46" s="44"/>
      <x:c r="D46" s="35" t="str">
        <x:f>IF(PORTFOLIO!A24="","",PORTFOLIO!G24)</x:f>
      </x:c>
      <x:c r="E46" s="35" t="str">
        <x:f>IF(AND(C46="",D46=""),"BLANK",IF($B$4="","NOT FROZEN",IF(AND(C46="",D46&lt;&gt;""),"NEW RECORD - DRIFTED",IF(AND(C46&lt;&gt;"",D46=""),"REMOVED RECORD - DRIFTED",IF(AND(C46=D46,EXACT(C46&amp;"",D46&amp;"")),"PASS","DRIFTED")))))</x:f>
        <x:v>BLANK</x:v>
      </x:c>
      <x:c r="F46" s="35"/>
    </x:row>
    <x:row r="47">
      <x:c r="A47" s="35" t="str">
        <x:f>IF(PORTFOLIO!A25="","",PORTFOLIO!A25)</x:f>
      </x:c>
      <x:c r="B47" s="35" t="str">
        <x:f>IF(PORTFOLIO!A25="","",PORTFOLIO!D25)</x:f>
      </x:c>
      <x:c r="C47" s="44"/>
      <x:c r="D47" s="35" t="str">
        <x:f>IF(PORTFOLIO!A25="","",PORTFOLIO!G25)</x:f>
      </x:c>
      <x:c r="E47" s="35" t="str">
        <x:f>IF(AND(C47="",D47=""),"BLANK",IF($B$4="","NOT FROZEN",IF(AND(C47="",D47&lt;&gt;""),"NEW RECORD - DRIFTED",IF(AND(C47&lt;&gt;"",D47=""),"REMOVED RECORD - DRIFTED",IF(AND(C47=D47,EXACT(C47&amp;"",D47&amp;"")),"PASS","DRIFTED")))))</x:f>
        <x:v>BLANK</x:v>
      </x:c>
      <x:c r="F47" s="35"/>
    </x:row>
    <x:row r="48">
      <x:c r="A48" s="35" t="str">
        <x:f>IF(PORTFOLIO!A26="","",PORTFOLIO!A26)</x:f>
      </x:c>
      <x:c r="B48" s="35" t="str">
        <x:f>IF(PORTFOLIO!A26="","",PORTFOLIO!D26)</x:f>
      </x:c>
      <x:c r="C48" s="44"/>
      <x:c r="D48" s="35" t="str">
        <x:f>IF(PORTFOLIO!A26="","",PORTFOLIO!G26)</x:f>
      </x:c>
      <x:c r="E48" s="35" t="str">
        <x:f>IF(AND(C48="",D48=""),"BLANK",IF($B$4="","NOT FROZEN",IF(AND(C48="",D48&lt;&gt;""),"NEW RECORD - DRIFTED",IF(AND(C48&lt;&gt;"",D48=""),"REMOVED RECORD - DRIFTED",IF(AND(C48=D48,EXACT(C48&amp;"",D48&amp;"")),"PASS","DRIFTED")))))</x:f>
        <x:v>BLANK</x:v>
      </x:c>
      <x:c r="F48" s="35"/>
    </x:row>
    <x:row r="49">
      <x:c r="A49" s="35" t="str">
        <x:f>IF(PORTFOLIO!A27="","",PORTFOLIO!A27)</x:f>
      </x:c>
      <x:c r="B49" s="35" t="str">
        <x:f>IF(PORTFOLIO!A27="","",PORTFOLIO!D27)</x:f>
      </x:c>
      <x:c r="C49" s="44"/>
      <x:c r="D49" s="35" t="str">
        <x:f>IF(PORTFOLIO!A27="","",PORTFOLIO!G27)</x:f>
      </x:c>
      <x:c r="E49" s="35" t="str">
        <x:f>IF(AND(C49="",D49=""),"BLANK",IF($B$4="","NOT FROZEN",IF(AND(C49="",D49&lt;&gt;""),"NEW RECORD - DRIFTED",IF(AND(C49&lt;&gt;"",D49=""),"REMOVED RECORD - DRIFTED",IF(AND(C49=D49,EXACT(C49&amp;"",D49&amp;"")),"PASS","DRIFTED")))))</x:f>
        <x:v>BLANK</x:v>
      </x:c>
      <x:c r="F49" s="35"/>
    </x:row>
    <x:row r="50">
      <x:c r="A50" s="35" t="str">
        <x:f>IF(PORTFOLIO!A28="","",PORTFOLIO!A28)</x:f>
      </x:c>
      <x:c r="B50" s="35" t="str">
        <x:f>IF(PORTFOLIO!A28="","",PORTFOLIO!D28)</x:f>
      </x:c>
      <x:c r="C50" s="44"/>
      <x:c r="D50" s="35" t="str">
        <x:f>IF(PORTFOLIO!A28="","",PORTFOLIO!G28)</x:f>
      </x:c>
      <x:c r="E50" s="35" t="str">
        <x:f>IF(AND(C50="",D50=""),"BLANK",IF($B$4="","NOT FROZEN",IF(AND(C50="",D50&lt;&gt;""),"NEW RECORD - DRIFTED",IF(AND(C50&lt;&gt;"",D50=""),"REMOVED RECORD - DRIFTED",IF(AND(C50=D50,EXACT(C50&amp;"",D50&amp;"")),"PASS","DRIFTED")))))</x:f>
        <x:v>BLANK</x:v>
      </x:c>
      <x:c r="F50" s="35"/>
    </x:row>
    <x:row r="51">
      <x:c r="A51" s="35" t="str">
        <x:f>IF(PORTFOLIO!A29="","",PORTFOLIO!A29)</x:f>
      </x:c>
      <x:c r="B51" s="35" t="str">
        <x:f>IF(PORTFOLIO!A29="","",PORTFOLIO!D29)</x:f>
      </x:c>
      <x:c r="C51" s="44"/>
      <x:c r="D51" s="35" t="str">
        <x:f>IF(PORTFOLIO!A29="","",PORTFOLIO!G29)</x:f>
      </x:c>
      <x:c r="E51" s="35" t="str">
        <x:f>IF(AND(C51="",D51=""),"BLANK",IF($B$4="","NOT FROZEN",IF(AND(C51="",D51&lt;&gt;""),"NEW RECORD - DRIFTED",IF(AND(C51&lt;&gt;"",D51=""),"REMOVED RECORD - DRIFTED",IF(AND(C51=D51,EXACT(C51&amp;"",D51&amp;"")),"PASS","DRIFTED")))))</x:f>
        <x:v>BLANK</x:v>
      </x:c>
      <x:c r="F51" s="35"/>
    </x:row>
    <x:row r="52">
      <x:c r="A52" s="35" t="str">
        <x:f>IF(PORTFOLIO!A30="","",PORTFOLIO!A30)</x:f>
      </x:c>
      <x:c r="B52" s="35" t="str">
        <x:f>IF(PORTFOLIO!A30="","",PORTFOLIO!D30)</x:f>
      </x:c>
      <x:c r="C52" s="44"/>
      <x:c r="D52" s="35" t="str">
        <x:f>IF(PORTFOLIO!A30="","",PORTFOLIO!G30)</x:f>
      </x:c>
      <x:c r="E52" s="35" t="str">
        <x:f>IF(AND(C52="",D52=""),"BLANK",IF($B$4="","NOT FROZEN",IF(AND(C52="",D52&lt;&gt;""),"NEW RECORD - DRIFTED",IF(AND(C52&lt;&gt;"",D52=""),"REMOVED RECORD - DRIFTED",IF(AND(C52=D52,EXACT(C52&amp;"",D52&amp;"")),"PASS","DRIFTED")))))</x:f>
        <x:v>BLANK</x:v>
      </x:c>
      <x:c r="F52" s="35"/>
    </x:row>
    <x:row r="53">
      <x:c r="A53" s="35" t="str">
        <x:f>IF(PORTFOLIO!A31="","",PORTFOLIO!A31)</x:f>
      </x:c>
      <x:c r="B53" s="35" t="str">
        <x:f>IF(PORTFOLIO!A31="","",PORTFOLIO!D31)</x:f>
      </x:c>
      <x:c r="C53" s="44"/>
      <x:c r="D53" s="35" t="str">
        <x:f>IF(PORTFOLIO!A31="","",PORTFOLIO!G31)</x:f>
      </x:c>
      <x:c r="E53" s="35" t="str">
        <x:f>IF(AND(C53="",D53=""),"BLANK",IF($B$4="","NOT FROZEN",IF(AND(C53="",D53&lt;&gt;""),"NEW RECORD - DRIFTED",IF(AND(C53&lt;&gt;"",D53=""),"REMOVED RECORD - DRIFTED",IF(AND(C53=D53,EXACT(C53&amp;"",D53&amp;"")),"PASS","DRIFTED")))))</x:f>
        <x:v>BLANK</x:v>
      </x:c>
      <x:c r="F53" s="35"/>
    </x:row>
    <x:row r="54">
      <x:c r="A54" s="35" t="str">
        <x:f>IF(PORTFOLIO!A32="","",PORTFOLIO!A32)</x:f>
      </x:c>
      <x:c r="B54" s="35" t="str">
        <x:f>IF(PORTFOLIO!A32="","",PORTFOLIO!D32)</x:f>
      </x:c>
      <x:c r="C54" s="44"/>
      <x:c r="D54" s="35" t="str">
        <x:f>IF(PORTFOLIO!A32="","",PORTFOLIO!G32)</x:f>
      </x:c>
      <x:c r="E54" s="35" t="str">
        <x:f>IF(AND(C54="",D54=""),"BLANK",IF($B$4="","NOT FROZEN",IF(AND(C54="",D54&lt;&gt;""),"NEW RECORD - DRIFTED",IF(AND(C54&lt;&gt;"",D54=""),"REMOVED RECORD - DRIFTED",IF(AND(C54=D54,EXACT(C54&amp;"",D54&amp;"")),"PASS","DRIFTED")))))</x:f>
        <x:v>BLANK</x:v>
      </x:c>
      <x:c r="F54" s="35"/>
    </x:row>
    <x:row r="55">
      <x:c r="A55" s="35" t="str">
        <x:f>IF(PORTFOLIO!A33="","",PORTFOLIO!A33)</x:f>
      </x:c>
      <x:c r="B55" s="35" t="str">
        <x:f>IF(PORTFOLIO!A33="","",PORTFOLIO!D33)</x:f>
      </x:c>
      <x:c r="C55" s="44"/>
      <x:c r="D55" s="35" t="str">
        <x:f>IF(PORTFOLIO!A33="","",PORTFOLIO!G33)</x:f>
      </x:c>
      <x:c r="E55" s="35" t="str">
        <x:f>IF(AND(C55="",D55=""),"BLANK",IF($B$4="","NOT FROZEN",IF(AND(C55="",D55&lt;&gt;""),"NEW RECORD - DRIFTED",IF(AND(C55&lt;&gt;"",D55=""),"REMOVED RECORD - DRIFTED",IF(AND(C55=D55,EXACT(C55&amp;"",D55&amp;"")),"PASS","DRIFTED")))))</x:f>
        <x:v>BLANK</x:v>
      </x:c>
      <x:c r="F55" s="35"/>
    </x:row>
    <x:row r="56">
      <x:c r="A56" s="35" t="str">
        <x:f>IF(PORTFOLIO!A34="","",PORTFOLIO!A34)</x:f>
      </x:c>
      <x:c r="B56" s="35" t="str">
        <x:f>IF(PORTFOLIO!A34="","",PORTFOLIO!D34)</x:f>
      </x:c>
      <x:c r="C56" s="44"/>
      <x:c r="D56" s="35" t="str">
        <x:f>IF(PORTFOLIO!A34="","",PORTFOLIO!G34)</x:f>
      </x:c>
      <x:c r="E56" s="35" t="str">
        <x:f>IF(AND(C56="",D56=""),"BLANK",IF($B$4="","NOT FROZEN",IF(AND(C56="",D56&lt;&gt;""),"NEW RECORD - DRIFTED",IF(AND(C56&lt;&gt;"",D56=""),"REMOVED RECORD - DRIFTED",IF(AND(C56=D56,EXACT(C56&amp;"",D56&amp;"")),"PASS","DRIFTED")))))</x:f>
        <x:v>BLANK</x:v>
      </x:c>
      <x:c r="F56" s="35"/>
    </x:row>
    <x:row r="57">
      <x:c r="A57" s="35" t="str">
        <x:f>IF(PORTFOLIO!A35="","",PORTFOLIO!A35)</x:f>
      </x:c>
      <x:c r="B57" s="35" t="str">
        <x:f>IF(PORTFOLIO!A35="","",PORTFOLIO!D35)</x:f>
      </x:c>
      <x:c r="C57" s="44"/>
      <x:c r="D57" s="35" t="str">
        <x:f>IF(PORTFOLIO!A35="","",PORTFOLIO!G35)</x:f>
      </x:c>
      <x:c r="E57" s="35" t="str">
        <x:f>IF(AND(C57="",D57=""),"BLANK",IF($B$4="","NOT FROZEN",IF(AND(C57="",D57&lt;&gt;""),"NEW RECORD - DRIFTED",IF(AND(C57&lt;&gt;"",D57=""),"REMOVED RECORD - DRIFTED",IF(AND(C57=D57,EXACT(C57&amp;"",D57&amp;"")),"PASS","DRIFTED")))))</x:f>
        <x:v>BLANK</x:v>
      </x:c>
      <x:c r="F57" s="35"/>
    </x:row>
    <x:row r="58">
      <x:c r="A58" s="35" t="str">
        <x:f>IF(PORTFOLIO!A36="","",PORTFOLIO!A36)</x:f>
      </x:c>
      <x:c r="B58" s="35" t="str">
        <x:f>IF(PORTFOLIO!A36="","",PORTFOLIO!D36)</x:f>
      </x:c>
      <x:c r="C58" s="44"/>
      <x:c r="D58" s="35" t="str">
        <x:f>IF(PORTFOLIO!A36="","",PORTFOLIO!G36)</x:f>
      </x:c>
      <x:c r="E58" s="35" t="str">
        <x:f>IF(AND(C58="",D58=""),"BLANK",IF($B$4="","NOT FROZEN",IF(AND(C58="",D58&lt;&gt;""),"NEW RECORD - DRIFTED",IF(AND(C58&lt;&gt;"",D58=""),"REMOVED RECORD - DRIFTED",IF(AND(C58=D58,EXACT(C58&amp;"",D58&amp;"")),"PASS","DRIFTED")))))</x:f>
        <x:v>BLANK</x:v>
      </x:c>
      <x:c r="F58" s="35"/>
    </x:row>
    <x:row r="59">
      <x:c r="A59" s="35" t="str">
        <x:f>IF(PORTFOLIO!A37="","",PORTFOLIO!A37)</x:f>
      </x:c>
      <x:c r="B59" s="35" t="str">
        <x:f>IF(PORTFOLIO!A37="","",PORTFOLIO!D37)</x:f>
      </x:c>
      <x:c r="C59" s="44"/>
      <x:c r="D59" s="35" t="str">
        <x:f>IF(PORTFOLIO!A37="","",PORTFOLIO!G37)</x:f>
      </x:c>
      <x:c r="E59" s="35" t="str">
        <x:f>IF(AND(C59="",D59=""),"BLANK",IF($B$4="","NOT FROZEN",IF(AND(C59="",D59&lt;&gt;""),"NEW RECORD - DRIFTED",IF(AND(C59&lt;&gt;"",D59=""),"REMOVED RECORD - DRIFTED",IF(AND(C59=D59,EXACT(C59&amp;"",D59&amp;"")),"PASS","DRIFTED")))))</x:f>
        <x:v>BLANK</x:v>
      </x:c>
      <x:c r="F59" s="35"/>
    </x:row>
    <x:row r="60">
      <x:c r="A60" s="35" t="str">
        <x:f>IF(PORTFOLIO!A38="","",PORTFOLIO!A38)</x:f>
      </x:c>
      <x:c r="B60" s="35" t="str">
        <x:f>IF(PORTFOLIO!A38="","",PORTFOLIO!D38)</x:f>
      </x:c>
      <x:c r="C60" s="44"/>
      <x:c r="D60" s="35" t="str">
        <x:f>IF(PORTFOLIO!A38="","",PORTFOLIO!G38)</x:f>
      </x:c>
      <x:c r="E60" s="35" t="str">
        <x:f>IF(AND(C60="",D60=""),"BLANK",IF($B$4="","NOT FROZEN",IF(AND(C60="",D60&lt;&gt;""),"NEW RECORD - DRIFTED",IF(AND(C60&lt;&gt;"",D60=""),"REMOVED RECORD - DRIFTED",IF(AND(C60=D60,EXACT(C60&amp;"",D60&amp;"")),"PASS","DRIFTED")))))</x:f>
        <x:v>BLANK</x:v>
      </x:c>
      <x:c r="F60" s="35"/>
    </x:row>
    <x:row r="61">
      <x:c r="A61" s="35" t="str">
        <x:f>IF(PORTFOLIO!A39="","",PORTFOLIO!A39)</x:f>
      </x:c>
      <x:c r="B61" s="35" t="str">
        <x:f>IF(PORTFOLIO!A39="","",PORTFOLIO!D39)</x:f>
      </x:c>
      <x:c r="C61" s="44"/>
      <x:c r="D61" s="35" t="str">
        <x:f>IF(PORTFOLIO!A39="","",PORTFOLIO!G39)</x:f>
      </x:c>
      <x:c r="E61" s="35" t="str">
        <x:f>IF(AND(C61="",D61=""),"BLANK",IF($B$4="","NOT FROZEN",IF(AND(C61="",D61&lt;&gt;""),"NEW RECORD - DRIFTED",IF(AND(C61&lt;&gt;"",D61=""),"REMOVED RECORD - DRIFTED",IF(AND(C61=D61,EXACT(C61&amp;"",D61&amp;"")),"PASS","DRIFTED")))))</x:f>
        <x:v>BLANK</x:v>
      </x:c>
      <x:c r="F61" s="35"/>
    </x:row>
    <x:row r="62">
      <x:c r="A62" s="35" t="str">
        <x:f>IF(PORTFOLIO!A40="","",PORTFOLIO!A40)</x:f>
      </x:c>
      <x:c r="B62" s="35" t="str">
        <x:f>IF(PORTFOLIO!A40="","",PORTFOLIO!D40)</x:f>
      </x:c>
      <x:c r="C62" s="44"/>
      <x:c r="D62" s="35" t="str">
        <x:f>IF(PORTFOLIO!A40="","",PORTFOLIO!G40)</x:f>
      </x:c>
      <x:c r="E62" s="35" t="str">
        <x:f>IF(AND(C62="",D62=""),"BLANK",IF($B$4="","NOT FROZEN",IF(AND(C62="",D62&lt;&gt;""),"NEW RECORD - DRIFTED",IF(AND(C62&lt;&gt;"",D62=""),"REMOVED RECORD - DRIFTED",IF(AND(C62=D62,EXACT(C62&amp;"",D62&amp;"")),"PASS","DRIFTED")))))</x:f>
        <x:v>BLANK</x:v>
      </x:c>
      <x:c r="F62" s="35"/>
    </x:row>
    <x:row r="63">
      <x:c r="A63" s="35" t="str">
        <x:f>IF(PORTFOLIO!A41="","",PORTFOLIO!A41)</x:f>
      </x:c>
      <x:c r="B63" s="35" t="str">
        <x:f>IF(PORTFOLIO!A41="","",PORTFOLIO!D41)</x:f>
      </x:c>
      <x:c r="C63" s="44"/>
      <x:c r="D63" s="35" t="str">
        <x:f>IF(PORTFOLIO!A41="","",PORTFOLIO!G41)</x:f>
      </x:c>
      <x:c r="E63" s="35" t="str">
        <x:f>IF(AND(C63="",D63=""),"BLANK",IF($B$4="","NOT FROZEN",IF(AND(C63="",D63&lt;&gt;""),"NEW RECORD - DRIFTED",IF(AND(C63&lt;&gt;"",D63=""),"REMOVED RECORD - DRIFTED",IF(AND(C63=D63,EXACT(C63&amp;"",D63&amp;"")),"PASS","DRIFTED")))))</x:f>
        <x:v>BLANK</x:v>
      </x:c>
      <x:c r="F63" s="35"/>
    </x:row>
    <x:row r="64">
      <x:c r="A64" s="35" t="str">
        <x:f>IF(PORTFOLIO!A42="","",PORTFOLIO!A42)</x:f>
      </x:c>
      <x:c r="B64" s="35" t="str">
        <x:f>IF(PORTFOLIO!A42="","",PORTFOLIO!D42)</x:f>
      </x:c>
      <x:c r="C64" s="44"/>
      <x:c r="D64" s="35" t="str">
        <x:f>IF(PORTFOLIO!A42="","",PORTFOLIO!G42)</x:f>
      </x:c>
      <x:c r="E64" s="35" t="str">
        <x:f>IF(AND(C64="",D64=""),"BLANK",IF($B$4="","NOT FROZEN",IF(AND(C64="",D64&lt;&gt;""),"NEW RECORD - DRIFTED",IF(AND(C64&lt;&gt;"",D64=""),"REMOVED RECORD - DRIFTED",IF(AND(C64=D64,EXACT(C64&amp;"",D64&amp;"")),"PASS","DRIFTED")))))</x:f>
        <x:v>BLANK</x:v>
      </x:c>
      <x:c r="F64" s="35"/>
    </x:row>
    <x:row r="65">
      <x:c r="A65" s="35" t="str">
        <x:f>IF(PORTFOLIO!A43="","",PORTFOLIO!A43)</x:f>
      </x:c>
      <x:c r="B65" s="35" t="str">
        <x:f>IF(PORTFOLIO!A43="","",PORTFOLIO!D43)</x:f>
      </x:c>
      <x:c r="C65" s="44"/>
      <x:c r="D65" s="35" t="str">
        <x:f>IF(PORTFOLIO!A43="","",PORTFOLIO!G43)</x:f>
      </x:c>
      <x:c r="E65" s="35" t="str">
        <x:f>IF(AND(C65="",D65=""),"BLANK",IF($B$4="","NOT FROZEN",IF(AND(C65="",D65&lt;&gt;""),"NEW RECORD - DRIFTED",IF(AND(C65&lt;&gt;"",D65=""),"REMOVED RECORD - DRIFTED",IF(AND(C65=D65,EXACT(C65&amp;"",D65&amp;"")),"PASS","DRIFTED")))))</x:f>
        <x:v>BLANK</x:v>
      </x:c>
      <x:c r="F65" s="35"/>
    </x:row>
    <x:row r="66">
      <x:c r="A66" s="35" t="str">
        <x:f>IF(PORTFOLIO!A44="","",PORTFOLIO!A44)</x:f>
      </x:c>
      <x:c r="B66" s="35" t="str">
        <x:f>IF(PORTFOLIO!A44="","",PORTFOLIO!D44)</x:f>
      </x:c>
      <x:c r="C66" s="44"/>
      <x:c r="D66" s="35" t="str">
        <x:f>IF(PORTFOLIO!A44="","",PORTFOLIO!G44)</x:f>
      </x:c>
      <x:c r="E66" s="35" t="str">
        <x:f>IF(AND(C66="",D66=""),"BLANK",IF($B$4="","NOT FROZEN",IF(AND(C66="",D66&lt;&gt;""),"NEW RECORD - DRIFTED",IF(AND(C66&lt;&gt;"",D66=""),"REMOVED RECORD - DRIFTED",IF(AND(C66=D66,EXACT(C66&amp;"",D66&amp;"")),"PASS","DRIFTED")))))</x:f>
        <x:v>BLANK</x:v>
      </x:c>
      <x:c r="F66" s="35"/>
    </x:row>
    <x:row r="67">
      <x:c r="A67" s="35" t="str">
        <x:f>IF(PORTFOLIO!A45="","",PORTFOLIO!A45)</x:f>
      </x:c>
      <x:c r="B67" s="35" t="str">
        <x:f>IF(PORTFOLIO!A45="","",PORTFOLIO!D45)</x:f>
      </x:c>
      <x:c r="C67" s="44"/>
      <x:c r="D67" s="35" t="str">
        <x:f>IF(PORTFOLIO!A45="","",PORTFOLIO!G45)</x:f>
      </x:c>
      <x:c r="E67" s="35" t="str">
        <x:f>IF(AND(C67="",D67=""),"BLANK",IF($B$4="","NOT FROZEN",IF(AND(C67="",D67&lt;&gt;""),"NEW RECORD - DRIFTED",IF(AND(C67&lt;&gt;"",D67=""),"REMOVED RECORD - DRIFTED",IF(AND(C67=D67,EXACT(C67&amp;"",D67&amp;"")),"PASS","DRIFTED")))))</x:f>
        <x:v>BLANK</x:v>
      </x:c>
      <x:c r="F67" s="35"/>
    </x:row>
    <x:row r="68">
      <x:c r="A68" s="35" t="str">
        <x:f>IF(PORTFOLIO!A46="","",PORTFOLIO!A46)</x:f>
      </x:c>
      <x:c r="B68" s="35" t="str">
        <x:f>IF(PORTFOLIO!A46="","",PORTFOLIO!D46)</x:f>
      </x:c>
      <x:c r="C68" s="44"/>
      <x:c r="D68" s="35" t="str">
        <x:f>IF(PORTFOLIO!A46="","",PORTFOLIO!G46)</x:f>
      </x:c>
      <x:c r="E68" s="35" t="str">
        <x:f>IF(AND(C68="",D68=""),"BLANK",IF($B$4="","NOT FROZEN",IF(AND(C68="",D68&lt;&gt;""),"NEW RECORD - DRIFTED",IF(AND(C68&lt;&gt;"",D68=""),"REMOVED RECORD - DRIFTED",IF(AND(C68=D68,EXACT(C68&amp;"",D68&amp;"")),"PASS","DRIFTED")))))</x:f>
        <x:v>BLANK</x:v>
      </x:c>
      <x:c r="F68" s="35"/>
    </x:row>
    <x:row r="69">
      <x:c r="A69" s="35" t="str">
        <x:f>IF(PORTFOLIO!A47="","",PORTFOLIO!A47)</x:f>
      </x:c>
      <x:c r="B69" s="35" t="str">
        <x:f>IF(PORTFOLIO!A47="","",PORTFOLIO!D47)</x:f>
      </x:c>
      <x:c r="C69" s="44"/>
      <x:c r="D69" s="35" t="str">
        <x:f>IF(PORTFOLIO!A47="","",PORTFOLIO!G47)</x:f>
      </x:c>
      <x:c r="E69" s="35" t="str">
        <x:f>IF(AND(C69="",D69=""),"BLANK",IF($B$4="","NOT FROZEN",IF(AND(C69="",D69&lt;&gt;""),"NEW RECORD - DRIFTED",IF(AND(C69&lt;&gt;"",D69=""),"REMOVED RECORD - DRIFTED",IF(AND(C69=D69,EXACT(C69&amp;"",D69&amp;"")),"PASS","DRIFTED")))))</x:f>
        <x:v>BLANK</x:v>
      </x:c>
      <x:c r="F69" s="35"/>
    </x:row>
    <x:row r="70">
      <x:c r="A70" s="35" t="str">
        <x:f>IF(PORTFOLIO!A48="","",PORTFOLIO!A48)</x:f>
      </x:c>
      <x:c r="B70" s="35" t="str">
        <x:f>IF(PORTFOLIO!A48="","",PORTFOLIO!D48)</x:f>
      </x:c>
      <x:c r="C70" s="44"/>
      <x:c r="D70" s="35" t="str">
        <x:f>IF(PORTFOLIO!A48="","",PORTFOLIO!G48)</x:f>
      </x:c>
      <x:c r="E70" s="35" t="str">
        <x:f>IF(AND(C70="",D70=""),"BLANK",IF($B$4="","NOT FROZEN",IF(AND(C70="",D70&lt;&gt;""),"NEW RECORD - DRIFTED",IF(AND(C70&lt;&gt;"",D70=""),"REMOVED RECORD - DRIFTED",IF(AND(C70=D70,EXACT(C70&amp;"",D70&amp;"")),"PASS","DRIFTED")))))</x:f>
        <x:v>BLANK</x:v>
      </x:c>
      <x:c r="F70" s="35"/>
    </x:row>
    <x:row r="71">
      <x:c r="A71" s="35" t="str">
        <x:f>IF(PORTFOLIO!A49="","",PORTFOLIO!A49)</x:f>
      </x:c>
      <x:c r="B71" s="35" t="str">
        <x:f>IF(PORTFOLIO!A49="","",PORTFOLIO!D49)</x:f>
      </x:c>
      <x:c r="C71" s="44"/>
      <x:c r="D71" s="35" t="str">
        <x:f>IF(PORTFOLIO!A49="","",PORTFOLIO!G49)</x:f>
      </x:c>
      <x:c r="E71" s="35" t="str">
        <x:f>IF(AND(C71="",D71=""),"BLANK",IF($B$4="","NOT FROZEN",IF(AND(C71="",D71&lt;&gt;""),"NEW RECORD - DRIFTED",IF(AND(C71&lt;&gt;"",D71=""),"REMOVED RECORD - DRIFTED",IF(AND(C71=D71,EXACT(C71&amp;"",D71&amp;"")),"PASS","DRIFTED")))))</x:f>
        <x:v>BLANK</x:v>
      </x:c>
      <x:c r="F71" s="35"/>
    </x:row>
    <x:row r="72">
      <x:c r="A72" s="35" t="str">
        <x:f>IF(PORTFOLIO!A50="","",PORTFOLIO!A50)</x:f>
      </x:c>
      <x:c r="B72" s="35" t="str">
        <x:f>IF(PORTFOLIO!A50="","",PORTFOLIO!D50)</x:f>
      </x:c>
      <x:c r="C72" s="44"/>
      <x:c r="D72" s="35" t="str">
        <x:f>IF(PORTFOLIO!A50="","",PORTFOLIO!G50)</x:f>
      </x:c>
      <x:c r="E72" s="35" t="str">
        <x:f>IF(AND(C72="",D72=""),"BLANK",IF($B$4="","NOT FROZEN",IF(AND(C72="",D72&lt;&gt;""),"NEW RECORD - DRIFTED",IF(AND(C72&lt;&gt;"",D72=""),"REMOVED RECORD - DRIFTED",IF(AND(C72=D72,EXACT(C72&amp;"",D72&amp;"")),"PASS","DRIFTED")))))</x:f>
        <x:v>BLANK</x:v>
      </x:c>
      <x:c r="F72" s="35"/>
    </x:row>
    <x:row r="73">
      <x:c r="A73" s="35" t="str">
        <x:f>IF(PORTFOLIO!A51="","",PORTFOLIO!A51)</x:f>
      </x:c>
      <x:c r="B73" s="35" t="str">
        <x:f>IF(PORTFOLIO!A51="","",PORTFOLIO!D51)</x:f>
      </x:c>
      <x:c r="C73" s="44"/>
      <x:c r="D73" s="35" t="str">
        <x:f>IF(PORTFOLIO!A51="","",PORTFOLIO!G51)</x:f>
      </x:c>
      <x:c r="E73" s="35" t="str">
        <x:f>IF(AND(C73="",D73=""),"BLANK",IF($B$4="","NOT FROZEN",IF(AND(C73="",D73&lt;&gt;""),"NEW RECORD - DRIFTED",IF(AND(C73&lt;&gt;"",D73=""),"REMOVED RECORD - DRIFTED",IF(AND(C73=D73,EXACT(C73&amp;"",D73&amp;"")),"PASS","DRIFTED")))))</x:f>
        <x:v>BLANK</x:v>
      </x:c>
      <x:c r="F73" s="35"/>
    </x:row>
    <x:row r="74">
      <x:c r="A74" s="35" t="str">
        <x:f>IF(PORTFOLIO!A52="","",PORTFOLIO!A52)</x:f>
      </x:c>
      <x:c r="B74" s="35" t="str">
        <x:f>IF(PORTFOLIO!A52="","",PORTFOLIO!D52)</x:f>
      </x:c>
      <x:c r="C74" s="44"/>
      <x:c r="D74" s="35" t="str">
        <x:f>IF(PORTFOLIO!A52="","",PORTFOLIO!G52)</x:f>
      </x:c>
      <x:c r="E74" s="35" t="str">
        <x:f>IF(AND(C74="",D74=""),"BLANK",IF($B$4="","NOT FROZEN",IF(AND(C74="",D74&lt;&gt;""),"NEW RECORD - DRIFTED",IF(AND(C74&lt;&gt;"",D74=""),"REMOVED RECORD - DRIFTED",IF(AND(C74=D74,EXACT(C74&amp;"",D74&amp;"")),"PASS","DRIFTED")))))</x:f>
        <x:v>BLANK</x:v>
      </x:c>
      <x:c r="F74" s="35"/>
    </x:row>
    <x:row r="75">
      <x:c r="A75" s="35" t="str">
        <x:f>IF(PORTFOLIO!A53="","",PORTFOLIO!A53)</x:f>
      </x:c>
      <x:c r="B75" s="35" t="str">
        <x:f>IF(PORTFOLIO!A53="","",PORTFOLIO!D53)</x:f>
      </x:c>
      <x:c r="C75" s="44"/>
      <x:c r="D75" s="35" t="str">
        <x:f>IF(PORTFOLIO!A53="","",PORTFOLIO!G53)</x:f>
      </x:c>
      <x:c r="E75" s="35" t="str">
        <x:f>IF(AND(C75="",D75=""),"BLANK",IF($B$4="","NOT FROZEN",IF(AND(C75="",D75&lt;&gt;""),"NEW RECORD - DRIFTED",IF(AND(C75&lt;&gt;"",D75=""),"REMOVED RECORD - DRIFTED",IF(AND(C75=D75,EXACT(C75&amp;"",D75&amp;"")),"PASS","DRIFTED")))))</x:f>
        <x:v>BLANK</x:v>
      </x:c>
      <x:c r="F75" s="35"/>
    </x:row>
    <x:row r="76">
      <x:c r="A76" s="35" t="str">
        <x:f>IF(PORTFOLIO!A54="","",PORTFOLIO!A54)</x:f>
      </x:c>
      <x:c r="B76" s="35" t="str">
        <x:f>IF(PORTFOLIO!A54="","",PORTFOLIO!D54)</x:f>
      </x:c>
      <x:c r="C76" s="44"/>
      <x:c r="D76" s="35" t="str">
        <x:f>IF(PORTFOLIO!A54="","",PORTFOLIO!G54)</x:f>
      </x:c>
      <x:c r="E76" s="35" t="str">
        <x:f>IF(AND(C76="",D76=""),"BLANK",IF($B$4="","NOT FROZEN",IF(AND(C76="",D76&lt;&gt;""),"NEW RECORD - DRIFTED",IF(AND(C76&lt;&gt;"",D76=""),"REMOVED RECORD - DRIFTED",IF(AND(C76=D76,EXACT(C76&amp;"",D76&amp;"")),"PASS","DRIFTED")))))</x:f>
        <x:v>BLANK</x:v>
      </x:c>
      <x:c r="F76" s="35"/>
    </x:row>
    <x:row r="77">
      <x:c r="A77" s="35" t="str">
        <x:f>IF(PORTFOLIO!A55="","",PORTFOLIO!A55)</x:f>
      </x:c>
      <x:c r="B77" s="35" t="str">
        <x:f>IF(PORTFOLIO!A55="","",PORTFOLIO!D55)</x:f>
      </x:c>
      <x:c r="C77" s="44"/>
      <x:c r="D77" s="35" t="str">
        <x:f>IF(PORTFOLIO!A55="","",PORTFOLIO!G55)</x:f>
      </x:c>
      <x:c r="E77" s="35" t="str">
        <x:f>IF(AND(C77="",D77=""),"BLANK",IF($B$4="","NOT FROZEN",IF(AND(C77="",D77&lt;&gt;""),"NEW RECORD - DRIFTED",IF(AND(C77&lt;&gt;"",D77=""),"REMOVED RECORD - DRIFTED",IF(AND(C77=D77,EXACT(C77&amp;"",D77&amp;"")),"PASS","DRIFTED")))))</x:f>
        <x:v>BLANK</x:v>
      </x:c>
      <x:c r="F77" s="35"/>
    </x:row>
    <x:row r="78">
      <x:c r="A78" s="35" t="str">
        <x:f>IF(PORTFOLIO!A56="","",PORTFOLIO!A56)</x:f>
      </x:c>
      <x:c r="B78" s="35" t="str">
        <x:f>IF(PORTFOLIO!A56="","",PORTFOLIO!D56)</x:f>
      </x:c>
      <x:c r="C78" s="44"/>
      <x:c r="D78" s="35" t="str">
        <x:f>IF(PORTFOLIO!A56="","",PORTFOLIO!G56)</x:f>
      </x:c>
      <x:c r="E78" s="35" t="str">
        <x:f>IF(AND(C78="",D78=""),"BLANK",IF($B$4="","NOT FROZEN",IF(AND(C78="",D78&lt;&gt;""),"NEW RECORD - DRIFTED",IF(AND(C78&lt;&gt;"",D78=""),"REMOVED RECORD - DRIFTED",IF(AND(C78=D78,EXACT(C78&amp;"",D78&amp;"")),"PASS","DRIFTED")))))</x:f>
        <x:v>BLANK</x:v>
      </x:c>
      <x:c r="F78" s="35"/>
    </x:row>
    <x:row r="79">
      <x:c r="A79" s="35" t="str">
        <x:f>IF(PORTFOLIO!A57="","",PORTFOLIO!A57)</x:f>
      </x:c>
      <x:c r="B79" s="35" t="str">
        <x:f>IF(PORTFOLIO!A57="","",PORTFOLIO!D57)</x:f>
      </x:c>
      <x:c r="C79" s="44"/>
      <x:c r="D79" s="35" t="str">
        <x:f>IF(PORTFOLIO!A57="","",PORTFOLIO!G57)</x:f>
      </x:c>
      <x:c r="E79" s="35" t="str">
        <x:f>IF(AND(C79="",D79=""),"BLANK",IF($B$4="","NOT FROZEN",IF(AND(C79="",D79&lt;&gt;""),"NEW RECORD - DRIFTED",IF(AND(C79&lt;&gt;"",D79=""),"REMOVED RECORD - DRIFTED",IF(AND(C79=D79,EXACT(C79&amp;"",D79&amp;"")),"PASS","DRIFTED")))))</x:f>
        <x:v>BLANK</x:v>
      </x:c>
      <x:c r="F79" s="35"/>
    </x:row>
    <x:row r="80">
      <x:c r="A80" s="35" t="str">
        <x:f>IF(PORTFOLIO!A58="","",PORTFOLIO!A58)</x:f>
      </x:c>
      <x:c r="B80" s="35" t="str">
        <x:f>IF(PORTFOLIO!A58="","",PORTFOLIO!D58)</x:f>
      </x:c>
      <x:c r="C80" s="44"/>
      <x:c r="D80" s="35" t="str">
        <x:f>IF(PORTFOLIO!A58="","",PORTFOLIO!G58)</x:f>
      </x:c>
      <x:c r="E80" s="35" t="str">
        <x:f>IF(AND(C80="",D80=""),"BLANK",IF($B$4="","NOT FROZEN",IF(AND(C80="",D80&lt;&gt;""),"NEW RECORD - DRIFTED",IF(AND(C80&lt;&gt;"",D80=""),"REMOVED RECORD - DRIFTED",IF(AND(C80=D80,EXACT(C80&amp;"",D80&amp;"")),"PASS","DRIFTED")))))</x:f>
        <x:v>BLANK</x:v>
      </x:c>
      <x:c r="F80" s="35"/>
    </x:row>
    <x:row r="81">
      <x:c r="A81" s="35" t="str">
        <x:f>IF(PORTFOLIO!A59="","",PORTFOLIO!A59)</x:f>
      </x:c>
      <x:c r="B81" s="35" t="str">
        <x:f>IF(PORTFOLIO!A59="","",PORTFOLIO!D59)</x:f>
      </x:c>
      <x:c r="C81" s="44"/>
      <x:c r="D81" s="35" t="str">
        <x:f>IF(PORTFOLIO!A59="","",PORTFOLIO!G59)</x:f>
      </x:c>
      <x:c r="E81" s="35" t="str">
        <x:f>IF(AND(C81="",D81=""),"BLANK",IF($B$4="","NOT FROZEN",IF(AND(C81="",D81&lt;&gt;""),"NEW RECORD - DRIFTED",IF(AND(C81&lt;&gt;"",D81=""),"REMOVED RECORD - DRIFTED",IF(AND(C81=D81,EXACT(C81&amp;"",D81&amp;"")),"PASS","DRIFTED")))))</x:f>
        <x:v>BLANK</x:v>
      </x:c>
      <x:c r="F81" s="35"/>
    </x:row>
    <x:row r="82">
      <x:c r="A82" s="35" t="str">
        <x:f>IF(PORTFOLIO!A60="","",PORTFOLIO!A60)</x:f>
      </x:c>
      <x:c r="B82" s="35" t="str">
        <x:f>IF(PORTFOLIO!A60="","",PORTFOLIO!D60)</x:f>
      </x:c>
      <x:c r="C82" s="44"/>
      <x:c r="D82" s="35" t="str">
        <x:f>IF(PORTFOLIO!A60="","",PORTFOLIO!G60)</x:f>
      </x:c>
      <x:c r="E82" s="35" t="str">
        <x:f>IF(AND(C82="",D82=""),"BLANK",IF($B$4="","NOT FROZEN",IF(AND(C82="",D82&lt;&gt;""),"NEW RECORD - DRIFTED",IF(AND(C82&lt;&gt;"",D82=""),"REMOVED RECORD - DRIFTED",IF(AND(C82=D82,EXACT(C82&amp;"",D82&amp;"")),"PASS","DRIFTED")))))</x:f>
        <x:v>BLANK</x:v>
      </x:c>
      <x:c r="F82" s="35"/>
    </x:row>
    <x:row r="83">
      <x:c r="A83" s="35" t="str">
        <x:f>IF(PORTFOLIO!A61="","",PORTFOLIO!A61)</x:f>
      </x:c>
      <x:c r="B83" s="35" t="str">
        <x:f>IF(PORTFOLIO!A61="","",PORTFOLIO!D61)</x:f>
      </x:c>
      <x:c r="C83" s="44"/>
      <x:c r="D83" s="35" t="str">
        <x:f>IF(PORTFOLIO!A61="","",PORTFOLIO!G61)</x:f>
      </x:c>
      <x:c r="E83" s="35" t="str">
        <x:f>IF(AND(C83="",D83=""),"BLANK",IF($B$4="","NOT FROZEN",IF(AND(C83="",D83&lt;&gt;""),"NEW RECORD - DRIFTED",IF(AND(C83&lt;&gt;"",D83=""),"REMOVED RECORD - DRIFTED",IF(AND(C83=D83,EXACT(C83&amp;"",D83&amp;"")),"PASS","DRIFTED")))))</x:f>
        <x:v>BLANK</x:v>
      </x:c>
      <x:c r="F83" s="35"/>
    </x:row>
    <x:row r="84">
      <x:c r="A84" s="35" t="str">
        <x:f>IF(PORTFOLIO!A62="","",PORTFOLIO!A62)</x:f>
      </x:c>
      <x:c r="B84" s="35" t="str">
        <x:f>IF(PORTFOLIO!A62="","",PORTFOLIO!D62)</x:f>
      </x:c>
      <x:c r="C84" s="44"/>
      <x:c r="D84" s="35" t="str">
        <x:f>IF(PORTFOLIO!A62="","",PORTFOLIO!G62)</x:f>
      </x:c>
      <x:c r="E84" s="35" t="str">
        <x:f>IF(AND(C84="",D84=""),"BLANK",IF($B$4="","NOT FROZEN",IF(AND(C84="",D84&lt;&gt;""),"NEW RECORD - DRIFTED",IF(AND(C84&lt;&gt;"",D84=""),"REMOVED RECORD - DRIFTED",IF(AND(C84=D84,EXACT(C84&amp;"",D84&amp;"")),"PASS","DRIFTED")))))</x:f>
        <x:v>BLANK</x:v>
      </x:c>
      <x:c r="F84" s="35"/>
    </x:row>
    <x:row r="85">
      <x:c r="A85" s="35" t="str">
        <x:f>IF(PORTFOLIO!A63="","",PORTFOLIO!A63)</x:f>
      </x:c>
      <x:c r="B85" s="35" t="str">
        <x:f>IF(PORTFOLIO!A63="","",PORTFOLIO!D63)</x:f>
      </x:c>
      <x:c r="C85" s="44"/>
      <x:c r="D85" s="35" t="str">
        <x:f>IF(PORTFOLIO!A63="","",PORTFOLIO!G63)</x:f>
      </x:c>
      <x:c r="E85" s="35" t="str">
        <x:f>IF(AND(C85="",D85=""),"BLANK",IF($B$4="","NOT FROZEN",IF(AND(C85="",D85&lt;&gt;""),"NEW RECORD - DRIFTED",IF(AND(C85&lt;&gt;"",D85=""),"REMOVED RECORD - DRIFTED",IF(AND(C85=D85,EXACT(C85&amp;"",D85&amp;"")),"PASS","DRIFTED")))))</x:f>
        <x:v>BLANK</x:v>
      </x:c>
      <x:c r="F85" s="35"/>
    </x:row>
    <x:row r="86">
      <x:c r="A86" s="35" t="str">
        <x:f>IF(PORTFOLIO!A64="","",PORTFOLIO!A64)</x:f>
      </x:c>
      <x:c r="B86" s="35" t="str">
        <x:f>IF(PORTFOLIO!A64="","",PORTFOLIO!D64)</x:f>
      </x:c>
      <x:c r="C86" s="44"/>
      <x:c r="D86" s="35" t="str">
        <x:f>IF(PORTFOLIO!A64="","",PORTFOLIO!G64)</x:f>
      </x:c>
      <x:c r="E86" s="35" t="str">
        <x:f>IF(AND(C86="",D86=""),"BLANK",IF($B$4="","NOT FROZEN",IF(AND(C86="",D86&lt;&gt;""),"NEW RECORD - DRIFTED",IF(AND(C86&lt;&gt;"",D86=""),"REMOVED RECORD - DRIFTED",IF(AND(C86=D86,EXACT(C86&amp;"",D86&amp;"")),"PASS","DRIFTED")))))</x:f>
        <x:v>BLANK</x:v>
      </x:c>
      <x:c r="F86" s="35"/>
    </x:row>
    <x:row r="87">
      <x:c r="A87" s="35" t="str">
        <x:f>IF(PORTFOLIO!A65="","",PORTFOLIO!A65)</x:f>
      </x:c>
      <x:c r="B87" s="35" t="str">
        <x:f>IF(PORTFOLIO!A65="","",PORTFOLIO!D65)</x:f>
      </x:c>
      <x:c r="C87" s="44"/>
      <x:c r="D87" s="35" t="str">
        <x:f>IF(PORTFOLIO!A65="","",PORTFOLIO!G65)</x:f>
      </x:c>
      <x:c r="E87" s="35" t="str">
        <x:f>IF(AND(C87="",D87=""),"BLANK",IF($B$4="","NOT FROZEN",IF(AND(C87="",D87&lt;&gt;""),"NEW RECORD - DRIFTED",IF(AND(C87&lt;&gt;"",D87=""),"REMOVED RECORD - DRIFTED",IF(AND(C87=D87,EXACT(C87&amp;"",D87&amp;"")),"PASS","DRIFTED")))))</x:f>
        <x:v>BLANK</x:v>
      </x:c>
      <x:c r="F87" s="35"/>
    </x:row>
    <x:row r="88">
      <x:c r="A88" s="35" t="str">
        <x:f>IF(PORTFOLIO!A66="","",PORTFOLIO!A66)</x:f>
      </x:c>
      <x:c r="B88" s="35" t="str">
        <x:f>IF(PORTFOLIO!A66="","",PORTFOLIO!D66)</x:f>
      </x:c>
      <x:c r="C88" s="44"/>
      <x:c r="D88" s="35" t="str">
        <x:f>IF(PORTFOLIO!A66="","",PORTFOLIO!G66)</x:f>
      </x:c>
      <x:c r="E88" s="35" t="str">
        <x:f>IF(AND(C88="",D88=""),"BLANK",IF($B$4="","NOT FROZEN",IF(AND(C88="",D88&lt;&gt;""),"NEW RECORD - DRIFTED",IF(AND(C88&lt;&gt;"",D88=""),"REMOVED RECORD - DRIFTED",IF(AND(C88=D88,EXACT(C88&amp;"",D88&amp;"")),"PASS","DRIFTED")))))</x:f>
        <x:v>BLANK</x:v>
      </x:c>
      <x:c r="F88" s="35"/>
    </x:row>
    <x:row r="89">
      <x:c r="A89" s="35" t="str">
        <x:f>IF(PORTFOLIO!A67="","",PORTFOLIO!A67)</x:f>
      </x:c>
      <x:c r="B89" s="35" t="str">
        <x:f>IF(PORTFOLIO!A67="","",PORTFOLIO!D67)</x:f>
      </x:c>
      <x:c r="C89" s="44"/>
      <x:c r="D89" s="35" t="str">
        <x:f>IF(PORTFOLIO!A67="","",PORTFOLIO!G67)</x:f>
      </x:c>
      <x:c r="E89" s="35" t="str">
        <x:f>IF(AND(C89="",D89=""),"BLANK",IF($B$4="","NOT FROZEN",IF(AND(C89="",D89&lt;&gt;""),"NEW RECORD - DRIFTED",IF(AND(C89&lt;&gt;"",D89=""),"REMOVED RECORD - DRIFTED",IF(AND(C89=D89,EXACT(C89&amp;"",D89&amp;"")),"PASS","DRIFTED")))))</x:f>
        <x:v>BLANK</x:v>
      </x:c>
      <x:c r="F89" s="35"/>
    </x:row>
    <x:row r="90">
      <x:c r="A90" s="35" t="str">
        <x:f>IF(PORTFOLIO!A68="","",PORTFOLIO!A68)</x:f>
      </x:c>
      <x:c r="B90" s="35" t="str">
        <x:f>IF(PORTFOLIO!A68="","",PORTFOLIO!D68)</x:f>
      </x:c>
      <x:c r="C90" s="44"/>
      <x:c r="D90" s="35" t="str">
        <x:f>IF(PORTFOLIO!A68="","",PORTFOLIO!G68)</x:f>
      </x:c>
      <x:c r="E90" s="35" t="str">
        <x:f>IF(AND(C90="",D90=""),"BLANK",IF($B$4="","NOT FROZEN",IF(AND(C90="",D90&lt;&gt;""),"NEW RECORD - DRIFTED",IF(AND(C90&lt;&gt;"",D90=""),"REMOVED RECORD - DRIFTED",IF(AND(C90=D90,EXACT(C90&amp;"",D90&amp;"")),"PASS","DRIFTED")))))</x:f>
        <x:v>BLANK</x:v>
      </x:c>
      <x:c r="F90" s="35"/>
    </x:row>
    <x:row r="91">
      <x:c r="A91" s="35" t="str">
        <x:f>IF(PORTFOLIO!A69="","",PORTFOLIO!A69)</x:f>
      </x:c>
      <x:c r="B91" s="35" t="str">
        <x:f>IF(PORTFOLIO!A69="","",PORTFOLIO!D69)</x:f>
      </x:c>
      <x:c r="C91" s="44"/>
      <x:c r="D91" s="35" t="str">
        <x:f>IF(PORTFOLIO!A69="","",PORTFOLIO!G69)</x:f>
      </x:c>
      <x:c r="E91" s="35" t="str">
        <x:f>IF(AND(C91="",D91=""),"BLANK",IF($B$4="","NOT FROZEN",IF(AND(C91="",D91&lt;&gt;""),"NEW RECORD - DRIFTED",IF(AND(C91&lt;&gt;"",D91=""),"REMOVED RECORD - DRIFTED",IF(AND(C91=D91,EXACT(C91&amp;"",D91&amp;"")),"PASS","DRIFTED")))))</x:f>
        <x:v>BLANK</x:v>
      </x:c>
      <x:c r="F91" s="35"/>
    </x:row>
    <x:row r="92">
      <x:c r="A92" s="35" t="str">
        <x:f>IF(PORTFOLIO!A70="","",PORTFOLIO!A70)</x:f>
      </x:c>
      <x:c r="B92" s="35" t="str">
        <x:f>IF(PORTFOLIO!A70="","",PORTFOLIO!D70)</x:f>
      </x:c>
      <x:c r="C92" s="44"/>
      <x:c r="D92" s="35" t="str">
        <x:f>IF(PORTFOLIO!A70="","",PORTFOLIO!G70)</x:f>
      </x:c>
      <x:c r="E92" s="35" t="str">
        <x:f>IF(AND(C92="",D92=""),"BLANK",IF($B$4="","NOT FROZEN",IF(AND(C92="",D92&lt;&gt;""),"NEW RECORD - DRIFTED",IF(AND(C92&lt;&gt;"",D92=""),"REMOVED RECORD - DRIFTED",IF(AND(C92=D92,EXACT(C92&amp;"",D92&amp;"")),"PASS","DRIFTED")))))</x:f>
        <x:v>BLANK</x:v>
      </x:c>
      <x:c r="F92" s="35"/>
    </x:row>
    <x:row r="93">
      <x:c r="A93" s="35" t="str">
        <x:f>IF(PORTFOLIO!A71="","",PORTFOLIO!A71)</x:f>
      </x:c>
      <x:c r="B93" s="35" t="str">
        <x:f>IF(PORTFOLIO!A71="","",PORTFOLIO!D71)</x:f>
      </x:c>
      <x:c r="C93" s="44"/>
      <x:c r="D93" s="35" t="str">
        <x:f>IF(PORTFOLIO!A71="","",PORTFOLIO!G71)</x:f>
      </x:c>
      <x:c r="E93" s="35" t="str">
        <x:f>IF(AND(C93="",D93=""),"BLANK",IF($B$4="","NOT FROZEN",IF(AND(C93="",D93&lt;&gt;""),"NEW RECORD - DRIFTED",IF(AND(C93&lt;&gt;"",D93=""),"REMOVED RECORD - DRIFTED",IF(AND(C93=D93,EXACT(C93&amp;"",D93&amp;"")),"PASS","DRIFTED")))))</x:f>
        <x:v>BLANK</x:v>
      </x:c>
      <x:c r="F93" s="35"/>
    </x:row>
    <x:row r="94">
      <x:c r="A94" s="35" t="str">
        <x:f>IF(PORTFOLIO!A72="","",PORTFOLIO!A72)</x:f>
      </x:c>
      <x:c r="B94" s="35" t="str">
        <x:f>IF(PORTFOLIO!A72="","",PORTFOLIO!D72)</x:f>
      </x:c>
      <x:c r="C94" s="44"/>
      <x:c r="D94" s="35" t="str">
        <x:f>IF(PORTFOLIO!A72="","",PORTFOLIO!G72)</x:f>
      </x:c>
      <x:c r="E94" s="35" t="str">
        <x:f>IF(AND(C94="",D94=""),"BLANK",IF($B$4="","NOT FROZEN",IF(AND(C94="",D94&lt;&gt;""),"NEW RECORD - DRIFTED",IF(AND(C94&lt;&gt;"",D94=""),"REMOVED RECORD - DRIFTED",IF(AND(C94=D94,EXACT(C94&amp;"",D94&amp;"")),"PASS","DRIFTED")))))</x:f>
        <x:v>BLANK</x:v>
      </x:c>
      <x:c r="F94" s="35"/>
    </x:row>
    <x:row r="95">
      <x:c r="A95" s="35" t="str">
        <x:f>IF(PORTFOLIO!A73="","",PORTFOLIO!A73)</x:f>
      </x:c>
      <x:c r="B95" s="35" t="str">
        <x:f>IF(PORTFOLIO!A73="","",PORTFOLIO!D73)</x:f>
      </x:c>
      <x:c r="C95" s="44"/>
      <x:c r="D95" s="35" t="str">
        <x:f>IF(PORTFOLIO!A73="","",PORTFOLIO!G73)</x:f>
      </x:c>
      <x:c r="E95" s="35" t="str">
        <x:f>IF(AND(C95="",D95=""),"BLANK",IF($B$4="","NOT FROZEN",IF(AND(C95="",D95&lt;&gt;""),"NEW RECORD - DRIFTED",IF(AND(C95&lt;&gt;"",D95=""),"REMOVED RECORD - DRIFTED",IF(AND(C95=D95,EXACT(C95&amp;"",D95&amp;"")),"PASS","DRIFTED")))))</x:f>
        <x:v>BLANK</x:v>
      </x:c>
      <x:c r="F95" s="35"/>
    </x:row>
    <x:row r="96">
      <x:c r="A96" s="35" t="str">
        <x:f>IF(PORTFOLIO!A74="","",PORTFOLIO!A74)</x:f>
      </x:c>
      <x:c r="B96" s="35" t="str">
        <x:f>IF(PORTFOLIO!A74="","",PORTFOLIO!D74)</x:f>
      </x:c>
      <x:c r="C96" s="44"/>
      <x:c r="D96" s="35" t="str">
        <x:f>IF(PORTFOLIO!A74="","",PORTFOLIO!G74)</x:f>
      </x:c>
      <x:c r="E96" s="35" t="str">
        <x:f>IF(AND(C96="",D96=""),"BLANK",IF($B$4="","NOT FROZEN",IF(AND(C96="",D96&lt;&gt;""),"NEW RECORD - DRIFTED",IF(AND(C96&lt;&gt;"",D96=""),"REMOVED RECORD - DRIFTED",IF(AND(C96=D96,EXACT(C96&amp;"",D96&amp;"")),"PASS","DRIFTED")))))</x:f>
        <x:v>BLANK</x:v>
      </x:c>
      <x:c r="F96" s="35"/>
    </x:row>
    <x:row r="97">
      <x:c r="A97" s="35" t="str">
        <x:f>IF(PORTFOLIO!A75="","",PORTFOLIO!A75)</x:f>
      </x:c>
      <x:c r="B97" s="35" t="str">
        <x:f>IF(PORTFOLIO!A75="","",PORTFOLIO!D75)</x:f>
      </x:c>
      <x:c r="C97" s="44"/>
      <x:c r="D97" s="35" t="str">
        <x:f>IF(PORTFOLIO!A75="","",PORTFOLIO!G75)</x:f>
      </x:c>
      <x:c r="E97" s="35" t="str">
        <x:f>IF(AND(C97="",D97=""),"BLANK",IF($B$4="","NOT FROZEN",IF(AND(C97="",D97&lt;&gt;""),"NEW RECORD - DRIFTED",IF(AND(C97&lt;&gt;"",D97=""),"REMOVED RECORD - DRIFTED",IF(AND(C97=D97,EXACT(C97&amp;"",D97&amp;"")),"PASS","DRIFTED")))))</x:f>
        <x:v>BLANK</x:v>
      </x:c>
      <x:c r="F97" s="35"/>
    </x:row>
    <x:row r="98">
      <x:c r="A98" s="35" t="str">
        <x:f>IF(PORTFOLIO!A76="","",PORTFOLIO!A76)</x:f>
      </x:c>
      <x:c r="B98" s="35" t="str">
        <x:f>IF(PORTFOLIO!A76="","",PORTFOLIO!D76)</x:f>
      </x:c>
      <x:c r="C98" s="44"/>
      <x:c r="D98" s="35" t="str">
        <x:f>IF(PORTFOLIO!A76="","",PORTFOLIO!G76)</x:f>
      </x:c>
      <x:c r="E98" s="35" t="str">
        <x:f>IF(AND(C98="",D98=""),"BLANK",IF($B$4="","NOT FROZEN",IF(AND(C98="",D98&lt;&gt;""),"NEW RECORD - DRIFTED",IF(AND(C98&lt;&gt;"",D98=""),"REMOVED RECORD - DRIFTED",IF(AND(C98=D98,EXACT(C98&amp;"",D98&amp;"")),"PASS","DRIFTED")))))</x:f>
        <x:v>BLANK</x:v>
      </x:c>
      <x:c r="F98" s="35"/>
    </x:row>
    <x:row r="99">
      <x:c r="A99" s="35" t="str">
        <x:f>IF(PORTFOLIO!A77="","",PORTFOLIO!A77)</x:f>
      </x:c>
      <x:c r="B99" s="35" t="str">
        <x:f>IF(PORTFOLIO!A77="","",PORTFOLIO!D77)</x:f>
      </x:c>
      <x:c r="C99" s="44"/>
      <x:c r="D99" s="35" t="str">
        <x:f>IF(PORTFOLIO!A77="","",PORTFOLIO!G77)</x:f>
      </x:c>
      <x:c r="E99" s="35" t="str">
        <x:f>IF(AND(C99="",D99=""),"BLANK",IF($B$4="","NOT FROZEN",IF(AND(C99="",D99&lt;&gt;""),"NEW RECORD - DRIFTED",IF(AND(C99&lt;&gt;"",D99=""),"REMOVED RECORD - DRIFTED",IF(AND(C99=D99,EXACT(C99&amp;"",D99&amp;"")),"PASS","DRIFTED")))))</x:f>
        <x:v>BLANK</x:v>
      </x:c>
      <x:c r="F99" s="35"/>
    </x:row>
    <x:row r="100">
      <x:c r="A100" s="35" t="str">
        <x:f>IF(PORTFOLIO!A78="","",PORTFOLIO!A78)</x:f>
      </x:c>
      <x:c r="B100" s="35" t="str">
        <x:f>IF(PORTFOLIO!A78="","",PORTFOLIO!D78)</x:f>
      </x:c>
      <x:c r="C100" s="44"/>
      <x:c r="D100" s="35" t="str">
        <x:f>IF(PORTFOLIO!A78="","",PORTFOLIO!G78)</x:f>
      </x:c>
      <x:c r="E100" s="35" t="str">
        <x:f>IF(AND(C100="",D100=""),"BLANK",IF($B$4="","NOT FROZEN",IF(AND(C100="",D100&lt;&gt;""),"NEW RECORD - DRIFTED",IF(AND(C100&lt;&gt;"",D100=""),"REMOVED RECORD - DRIFTED",IF(AND(C100=D100,EXACT(C100&amp;"",D100&amp;"")),"PASS","DRIFTED")))))</x:f>
        <x:v>BLANK</x:v>
      </x:c>
      <x:c r="F100" s="35"/>
    </x:row>
    <x:row r="101">
      <x:c r="A101" s="35" t="str">
        <x:f>IF(PORTFOLIO!A79="","",PORTFOLIO!A79)</x:f>
      </x:c>
      <x:c r="B101" s="35" t="str">
        <x:f>IF(PORTFOLIO!A79="","",PORTFOLIO!D79)</x:f>
      </x:c>
      <x:c r="C101" s="44"/>
      <x:c r="D101" s="35" t="str">
        <x:f>IF(PORTFOLIO!A79="","",PORTFOLIO!G79)</x:f>
      </x:c>
      <x:c r="E101" s="35" t="str">
        <x:f>IF(AND(C101="",D101=""),"BLANK",IF($B$4="","NOT FROZEN",IF(AND(C101="",D101&lt;&gt;""),"NEW RECORD - DRIFTED",IF(AND(C101&lt;&gt;"",D101=""),"REMOVED RECORD - DRIFTED",IF(AND(C101=D101,EXACT(C101&amp;"",D101&amp;"")),"PASS","DRIFTED")))))</x:f>
        <x:v>BLANK</x:v>
      </x:c>
      <x:c r="F101" s="35"/>
    </x:row>
    <x:row r="102">
      <x:c r="A102" s="35" t="str">
        <x:f>IF(PORTFOLIO!A80="","",PORTFOLIO!A80)</x:f>
      </x:c>
      <x:c r="B102" s="35" t="str">
        <x:f>IF(PORTFOLIO!A80="","",PORTFOLIO!D80)</x:f>
      </x:c>
      <x:c r="C102" s="44"/>
      <x:c r="D102" s="35" t="str">
        <x:f>IF(PORTFOLIO!A80="","",PORTFOLIO!G80)</x:f>
      </x:c>
      <x:c r="E102" s="35" t="str">
        <x:f>IF(AND(C102="",D102=""),"BLANK",IF($B$4="","NOT FROZEN",IF(AND(C102="",D102&lt;&gt;""),"NEW RECORD - DRIFTED",IF(AND(C102&lt;&gt;"",D102=""),"REMOVED RECORD - DRIFTED",IF(AND(C102=D102,EXACT(C102&amp;"",D102&amp;"")),"PASS","DRIFTED")))))</x:f>
        <x:v>BLANK</x:v>
      </x:c>
      <x:c r="F102" s="35"/>
    </x:row>
    <x:row r="103">
      <x:c r="A103" s="35" t="str">
        <x:f>IF(PORTFOLIO!A81="","",PORTFOLIO!A81)</x:f>
      </x:c>
      <x:c r="B103" s="35" t="str">
        <x:f>IF(PORTFOLIO!A81="","",PORTFOLIO!D81)</x:f>
      </x:c>
      <x:c r="C103" s="44"/>
      <x:c r="D103" s="35" t="str">
        <x:f>IF(PORTFOLIO!A81="","",PORTFOLIO!G81)</x:f>
      </x:c>
      <x:c r="E103" s="35" t="str">
        <x:f>IF(AND(C103="",D103=""),"BLANK",IF($B$4="","NOT FROZEN",IF(AND(C103="",D103&lt;&gt;""),"NEW RECORD - DRIFTED",IF(AND(C103&lt;&gt;"",D103=""),"REMOVED RECORD - DRIFTED",IF(AND(C103=D103,EXACT(C103&amp;"",D103&amp;"")),"PASS","DRIFTED")))))</x:f>
        <x:v>BLANK</x:v>
      </x:c>
      <x:c r="F103" s="35"/>
    </x:row>
    <x:row r="104">
      <x:c r="A104" s="35" t="str">
        <x:f>IF(PORTFOLIO!A82="","",PORTFOLIO!A82)</x:f>
      </x:c>
      <x:c r="B104" s="35" t="str">
        <x:f>IF(PORTFOLIO!A82="","",PORTFOLIO!D82)</x:f>
      </x:c>
      <x:c r="C104" s="44"/>
      <x:c r="D104" s="35" t="str">
        <x:f>IF(PORTFOLIO!A82="","",PORTFOLIO!G82)</x:f>
      </x:c>
      <x:c r="E104" s="35" t="str">
        <x:f>IF(AND(C104="",D104=""),"BLANK",IF($B$4="","NOT FROZEN",IF(AND(C104="",D104&lt;&gt;""),"NEW RECORD - DRIFTED",IF(AND(C104&lt;&gt;"",D104=""),"REMOVED RECORD - DRIFTED",IF(AND(C104=D104,EXACT(C104&amp;"",D104&amp;"")),"PASS","DRIFTED")))))</x:f>
        <x:v>BLANK</x:v>
      </x:c>
      <x:c r="F104" s="35"/>
    </x:row>
    <x:row r="105">
      <x:c r="A105" s="35" t="str">
        <x:f>IF(PORTFOLIO!A83="","",PORTFOLIO!A83)</x:f>
      </x:c>
      <x:c r="B105" s="35" t="str">
        <x:f>IF(PORTFOLIO!A83="","",PORTFOLIO!D83)</x:f>
      </x:c>
      <x:c r="C105" s="44"/>
      <x:c r="D105" s="35" t="str">
        <x:f>IF(PORTFOLIO!A83="","",PORTFOLIO!G83)</x:f>
      </x:c>
      <x:c r="E105" s="35" t="str">
        <x:f>IF(AND(C105="",D105=""),"BLANK",IF($B$4="","NOT FROZEN",IF(AND(C105="",D105&lt;&gt;""),"NEW RECORD - DRIFTED",IF(AND(C105&lt;&gt;"",D105=""),"REMOVED RECORD - DRIFTED",IF(AND(C105=D105,EXACT(C105&amp;"",D105&amp;"")),"PASS","DRIFTED")))))</x:f>
        <x:v>BLANK</x:v>
      </x:c>
      <x:c r="F105" s="35"/>
    </x:row>
    <x:row r="106">
      <x:c r="A106" s="35" t="str">
        <x:f>IF(PORTFOLIO!A84="","",PORTFOLIO!A84)</x:f>
      </x:c>
      <x:c r="B106" s="35" t="str">
        <x:f>IF(PORTFOLIO!A84="","",PORTFOLIO!D84)</x:f>
      </x:c>
      <x:c r="C106" s="44"/>
      <x:c r="D106" s="35" t="str">
        <x:f>IF(PORTFOLIO!A84="","",PORTFOLIO!G84)</x:f>
      </x:c>
      <x:c r="E106" s="35" t="str">
        <x:f>IF(AND(C106="",D106=""),"BLANK",IF($B$4="","NOT FROZEN",IF(AND(C106="",D106&lt;&gt;""),"NEW RECORD - DRIFTED",IF(AND(C106&lt;&gt;"",D106=""),"REMOVED RECORD - DRIFTED",IF(AND(C106=D106,EXACT(C106&amp;"",D106&amp;"")),"PASS","DRIFTED")))))</x:f>
        <x:v>BLANK</x:v>
      </x:c>
      <x:c r="F106" s="35"/>
    </x:row>
    <x:row r="107">
      <x:c r="A107" s="35" t="str">
        <x:f>IF(PORTFOLIO!A85="","",PORTFOLIO!A85)</x:f>
      </x:c>
      <x:c r="B107" s="35" t="str">
        <x:f>IF(PORTFOLIO!A85="","",PORTFOLIO!D85)</x:f>
      </x:c>
      <x:c r="C107" s="44"/>
      <x:c r="D107" s="35" t="str">
        <x:f>IF(PORTFOLIO!A85="","",PORTFOLIO!G85)</x:f>
      </x:c>
      <x:c r="E107" s="35" t="str">
        <x:f>IF(AND(C107="",D107=""),"BLANK",IF($B$4="","NOT FROZEN",IF(AND(C107="",D107&lt;&gt;""),"NEW RECORD - DRIFTED",IF(AND(C107&lt;&gt;"",D107=""),"REMOVED RECORD - DRIFTED",IF(AND(C107=D107,EXACT(C107&amp;"",D107&amp;"")),"PASS","DRIFTED")))))</x:f>
        <x:v>BLANK</x:v>
      </x:c>
      <x:c r="F107" s="35"/>
    </x:row>
    <x:row r="108">
      <x:c r="A108" s="35" t="str">
        <x:f>IF(PORTFOLIO!A86="","",PORTFOLIO!A86)</x:f>
      </x:c>
      <x:c r="B108" s="35" t="str">
        <x:f>IF(PORTFOLIO!A86="","",PORTFOLIO!D86)</x:f>
      </x:c>
      <x:c r="C108" s="44"/>
      <x:c r="D108" s="35" t="str">
        <x:f>IF(PORTFOLIO!A86="","",PORTFOLIO!G86)</x:f>
      </x:c>
      <x:c r="E108" s="35" t="str">
        <x:f>IF(AND(C108="",D108=""),"BLANK",IF($B$4="","NOT FROZEN",IF(AND(C108="",D108&lt;&gt;""),"NEW RECORD - DRIFTED",IF(AND(C108&lt;&gt;"",D108=""),"REMOVED RECORD - DRIFTED",IF(AND(C108=D108,EXACT(C108&amp;"",D108&amp;"")),"PASS","DRIFTED")))))</x:f>
        <x:v>BLANK</x:v>
      </x:c>
      <x:c r="F108" s="35"/>
    </x:row>
    <x:row r="109">
      <x:c r="A109" s="35" t="str">
        <x:f>IF(PORTFOLIO!A87="","",PORTFOLIO!A87)</x:f>
      </x:c>
      <x:c r="B109" s="35" t="str">
        <x:f>IF(PORTFOLIO!A87="","",PORTFOLIO!D87)</x:f>
      </x:c>
      <x:c r="C109" s="44"/>
      <x:c r="D109" s="35" t="str">
        <x:f>IF(PORTFOLIO!A87="","",PORTFOLIO!G87)</x:f>
      </x:c>
      <x:c r="E109" s="35" t="str">
        <x:f>IF(AND(C109="",D109=""),"BLANK",IF($B$4="","NOT FROZEN",IF(AND(C109="",D109&lt;&gt;""),"NEW RECORD - DRIFTED",IF(AND(C109&lt;&gt;"",D109=""),"REMOVED RECORD - DRIFTED",IF(AND(C109=D109,EXACT(C109&amp;"",D109&amp;"")),"PASS","DRIFTED")))))</x:f>
        <x:v>BLANK</x:v>
      </x:c>
      <x:c r="F109" s="35"/>
    </x:row>
    <x:row r="110">
      <x:c r="A110" s="35" t="str">
        <x:f>IF(PORTFOLIO!A88="","",PORTFOLIO!A88)</x:f>
      </x:c>
      <x:c r="B110" s="35" t="str">
        <x:f>IF(PORTFOLIO!A88="","",PORTFOLIO!D88)</x:f>
      </x:c>
      <x:c r="C110" s="44"/>
      <x:c r="D110" s="35" t="str">
        <x:f>IF(PORTFOLIO!A88="","",PORTFOLIO!G88)</x:f>
      </x:c>
      <x:c r="E110" s="35" t="str">
        <x:f>IF(AND(C110="",D110=""),"BLANK",IF($B$4="","NOT FROZEN",IF(AND(C110="",D110&lt;&gt;""),"NEW RECORD - DRIFTED",IF(AND(C110&lt;&gt;"",D110=""),"REMOVED RECORD - DRIFTED",IF(AND(C110=D110,EXACT(C110&amp;"",D110&amp;"")),"PASS","DRIFTED")))))</x:f>
        <x:v>BLANK</x:v>
      </x:c>
      <x:c r="F110" s="35"/>
    </x:row>
    <x:row r="111">
      <x:c r="A111" s="35" t="str">
        <x:f>IF(PORTFOLIO!A89="","",PORTFOLIO!A89)</x:f>
      </x:c>
      <x:c r="B111" s="35" t="str">
        <x:f>IF(PORTFOLIO!A89="","",PORTFOLIO!D89)</x:f>
      </x:c>
      <x:c r="C111" s="44"/>
      <x:c r="D111" s="35" t="str">
        <x:f>IF(PORTFOLIO!A89="","",PORTFOLIO!G89)</x:f>
      </x:c>
      <x:c r="E111" s="35" t="str">
        <x:f>IF(AND(C111="",D111=""),"BLANK",IF($B$4="","NOT FROZEN",IF(AND(C111="",D111&lt;&gt;""),"NEW RECORD - DRIFTED",IF(AND(C111&lt;&gt;"",D111=""),"REMOVED RECORD - DRIFTED",IF(AND(C111=D111,EXACT(C111&amp;"",D111&amp;"")),"PASS","DRIFTED")))))</x:f>
        <x:v>BLANK</x:v>
      </x:c>
      <x:c r="F111" s="35"/>
    </x:row>
    <x:row r="112">
      <x:c r="A112" s="35" t="str">
        <x:f>IF(PORTFOLIO!A90="","",PORTFOLIO!A90)</x:f>
      </x:c>
      <x:c r="B112" s="35" t="str">
        <x:f>IF(PORTFOLIO!A90="","",PORTFOLIO!D90)</x:f>
      </x:c>
      <x:c r="C112" s="44"/>
      <x:c r="D112" s="35" t="str">
        <x:f>IF(PORTFOLIO!A90="","",PORTFOLIO!G90)</x:f>
      </x:c>
      <x:c r="E112" s="35" t="str">
        <x:f>IF(AND(C112="",D112=""),"BLANK",IF($B$4="","NOT FROZEN",IF(AND(C112="",D112&lt;&gt;""),"NEW RECORD - DRIFTED",IF(AND(C112&lt;&gt;"",D112=""),"REMOVED RECORD - DRIFTED",IF(AND(C112=D112,EXACT(C112&amp;"",D112&amp;"")),"PASS","DRIFTED")))))</x:f>
        <x:v>BLANK</x:v>
      </x:c>
      <x:c r="F112" s="35"/>
    </x:row>
    <x:row r="113">
      <x:c r="A113" s="35" t="str">
        <x:f>IF(PORTFOLIO!A91="","",PORTFOLIO!A91)</x:f>
      </x:c>
      <x:c r="B113" s="35" t="str">
        <x:f>IF(PORTFOLIO!A91="","",PORTFOLIO!D91)</x:f>
      </x:c>
      <x:c r="C113" s="44"/>
      <x:c r="D113" s="35" t="str">
        <x:f>IF(PORTFOLIO!A91="","",PORTFOLIO!G91)</x:f>
      </x:c>
      <x:c r="E113" s="35" t="str">
        <x:f>IF(AND(C113="",D113=""),"BLANK",IF($B$4="","NOT FROZEN",IF(AND(C113="",D113&lt;&gt;""),"NEW RECORD - DRIFTED",IF(AND(C113&lt;&gt;"",D113=""),"REMOVED RECORD - DRIFTED",IF(AND(C113=D113,EXACT(C113&amp;"",D113&amp;"")),"PASS","DRIFTED")))))</x:f>
        <x:v>BLANK</x:v>
      </x:c>
      <x:c r="F113" s="35"/>
    </x:row>
    <x:row r="114">
      <x:c r="A114" s="35" t="str">
        <x:f>IF(PORTFOLIO!A92="","",PORTFOLIO!A92)</x:f>
      </x:c>
      <x:c r="B114" s="35" t="str">
        <x:f>IF(PORTFOLIO!A92="","",PORTFOLIO!D92)</x:f>
      </x:c>
      <x:c r="C114" s="44"/>
      <x:c r="D114" s="35" t="str">
        <x:f>IF(PORTFOLIO!A92="","",PORTFOLIO!G92)</x:f>
      </x:c>
      <x:c r="E114" s="35" t="str">
        <x:f>IF(AND(C114="",D114=""),"BLANK",IF($B$4="","NOT FROZEN",IF(AND(C114="",D114&lt;&gt;""),"NEW RECORD - DRIFTED",IF(AND(C114&lt;&gt;"",D114=""),"REMOVED RECORD - DRIFTED",IF(AND(C114=D114,EXACT(C114&amp;"",D114&amp;"")),"PASS","DRIFTED")))))</x:f>
        <x:v>BLANK</x:v>
      </x:c>
      <x:c r="F114" s="35"/>
    </x:row>
    <x:row r="115">
      <x:c r="A115" s="35" t="str">
        <x:f>IF(PORTFOLIO!A93="","",PORTFOLIO!A93)</x:f>
      </x:c>
      <x:c r="B115" s="35" t="str">
        <x:f>IF(PORTFOLIO!A93="","",PORTFOLIO!D93)</x:f>
      </x:c>
      <x:c r="C115" s="44"/>
      <x:c r="D115" s="35" t="str">
        <x:f>IF(PORTFOLIO!A93="","",PORTFOLIO!G93)</x:f>
      </x:c>
      <x:c r="E115" s="35" t="str">
        <x:f>IF(AND(C115="",D115=""),"BLANK",IF($B$4="","NOT FROZEN",IF(AND(C115="",D115&lt;&gt;""),"NEW RECORD - DRIFTED",IF(AND(C115&lt;&gt;"",D115=""),"REMOVED RECORD - DRIFTED",IF(AND(C115=D115,EXACT(C115&amp;"",D115&amp;"")),"PASS","DRIFTED")))))</x:f>
        <x:v>BLANK</x:v>
      </x:c>
      <x:c r="F115" s="35"/>
    </x:row>
    <x:row r="116">
      <x:c r="A116" s="35" t="str">
        <x:f>IF(PORTFOLIO!A94="","",PORTFOLIO!A94)</x:f>
      </x:c>
      <x:c r="B116" s="35" t="str">
        <x:f>IF(PORTFOLIO!A94="","",PORTFOLIO!D94)</x:f>
      </x:c>
      <x:c r="C116" s="44"/>
      <x:c r="D116" s="35" t="str">
        <x:f>IF(PORTFOLIO!A94="","",PORTFOLIO!G94)</x:f>
      </x:c>
      <x:c r="E116" s="35" t="str">
        <x:f>IF(AND(C116="",D116=""),"BLANK",IF($B$4="","NOT FROZEN",IF(AND(C116="",D116&lt;&gt;""),"NEW RECORD - DRIFTED",IF(AND(C116&lt;&gt;"",D116=""),"REMOVED RECORD - DRIFTED",IF(AND(C116=D116,EXACT(C116&amp;"",D116&amp;"")),"PASS","DRIFTED")))))</x:f>
        <x:v>BLANK</x:v>
      </x:c>
      <x:c r="F116" s="35"/>
    </x:row>
    <x:row r="117">
      <x:c r="A117" s="35" t="str">
        <x:f>IF(PORTFOLIO!A95="","",PORTFOLIO!A95)</x:f>
      </x:c>
      <x:c r="B117" s="35" t="str">
        <x:f>IF(PORTFOLIO!A95="","",PORTFOLIO!D95)</x:f>
      </x:c>
      <x:c r="C117" s="44"/>
      <x:c r="D117" s="35" t="str">
        <x:f>IF(PORTFOLIO!A95="","",PORTFOLIO!G95)</x:f>
      </x:c>
      <x:c r="E117" s="35" t="str">
        <x:f>IF(AND(C117="",D117=""),"BLANK",IF($B$4="","NOT FROZEN",IF(AND(C117="",D117&lt;&gt;""),"NEW RECORD - DRIFTED",IF(AND(C117&lt;&gt;"",D117=""),"REMOVED RECORD - DRIFTED",IF(AND(C117=D117,EXACT(C117&amp;"",D117&amp;"")),"PASS","DRIFTED")))))</x:f>
        <x:v>BLANK</x:v>
      </x:c>
      <x:c r="F117" s="35"/>
    </x:row>
    <x:row r="118">
      <x:c r="A118" s="35" t="str">
        <x:f>IF(PORTFOLIO!A96="","",PORTFOLIO!A96)</x:f>
      </x:c>
      <x:c r="B118" s="35" t="str">
        <x:f>IF(PORTFOLIO!A96="","",PORTFOLIO!D96)</x:f>
      </x:c>
      <x:c r="C118" s="44"/>
      <x:c r="D118" s="35" t="str">
        <x:f>IF(PORTFOLIO!A96="","",PORTFOLIO!G96)</x:f>
      </x:c>
      <x:c r="E118" s="35" t="str">
        <x:f>IF(AND(C118="",D118=""),"BLANK",IF($B$4="","NOT FROZEN",IF(AND(C118="",D118&lt;&gt;""),"NEW RECORD - DRIFTED",IF(AND(C118&lt;&gt;"",D118=""),"REMOVED RECORD - DRIFTED",IF(AND(C118=D118,EXACT(C118&amp;"",D118&amp;"")),"PASS","DRIFTED")))))</x:f>
        <x:v>BLANK</x:v>
      </x:c>
      <x:c r="F118" s="35"/>
    </x:row>
    <x:row r="119">
      <x:c r="A119" s="35" t="str">
        <x:f>IF(PORTFOLIO!A97="","",PORTFOLIO!A97)</x:f>
      </x:c>
      <x:c r="B119" s="35" t="str">
        <x:f>IF(PORTFOLIO!A97="","",PORTFOLIO!D97)</x:f>
      </x:c>
      <x:c r="C119" s="44"/>
      <x:c r="D119" s="35" t="str">
        <x:f>IF(PORTFOLIO!A97="","",PORTFOLIO!G97)</x:f>
      </x:c>
      <x:c r="E119" s="35" t="str">
        <x:f>IF(AND(C119="",D119=""),"BLANK",IF($B$4="","NOT FROZEN",IF(AND(C119="",D119&lt;&gt;""),"NEW RECORD - DRIFTED",IF(AND(C119&lt;&gt;"",D119=""),"REMOVED RECORD - DRIFTED",IF(AND(C119=D119,EXACT(C119&amp;"",D119&amp;"")),"PASS","DRIFTED")))))</x:f>
        <x:v>BLANK</x:v>
      </x:c>
      <x:c r="F119" s="35"/>
    </x:row>
    <x:row r="120">
      <x:c r="A120" s="35" t="str">
        <x:f>IF(PORTFOLIO!A98="","",PORTFOLIO!A98)</x:f>
      </x:c>
      <x:c r="B120" s="35" t="str">
        <x:f>IF(PORTFOLIO!A98="","",PORTFOLIO!D98)</x:f>
      </x:c>
      <x:c r="C120" s="44"/>
      <x:c r="D120" s="35" t="str">
        <x:f>IF(PORTFOLIO!A98="","",PORTFOLIO!G98)</x:f>
      </x:c>
      <x:c r="E120" s="35" t="str">
        <x:f>IF(AND(C120="",D120=""),"BLANK",IF($B$4="","NOT FROZEN",IF(AND(C120="",D120&lt;&gt;""),"NEW RECORD - DRIFTED",IF(AND(C120&lt;&gt;"",D120=""),"REMOVED RECORD - DRIFTED",IF(AND(C120=D120,EXACT(C120&amp;"",D120&amp;"")),"PASS","DRIFTED")))))</x:f>
        <x:v>BLANK</x:v>
      </x:c>
      <x:c r="F120" s="35"/>
    </x:row>
    <x:row r="121">
      <x:c r="A121" s="35" t="str">
        <x:f>IF(PORTFOLIO!A99="","",PORTFOLIO!A99)</x:f>
      </x:c>
      <x:c r="B121" s="35" t="str">
        <x:f>IF(PORTFOLIO!A99="","",PORTFOLIO!D99)</x:f>
      </x:c>
      <x:c r="C121" s="44"/>
      <x:c r="D121" s="35" t="str">
        <x:f>IF(PORTFOLIO!A99="","",PORTFOLIO!G99)</x:f>
      </x:c>
      <x:c r="E121" s="35" t="str">
        <x:f>IF(AND(C121="",D121=""),"BLANK",IF($B$4="","NOT FROZEN",IF(AND(C121="",D121&lt;&gt;""),"NEW RECORD - DRIFTED",IF(AND(C121&lt;&gt;"",D121=""),"REMOVED RECORD - DRIFTED",IF(AND(C121=D121,EXACT(C121&amp;"",D121&amp;"")),"PASS","DRIFTED")))))</x:f>
        <x:v>BLANK</x:v>
      </x:c>
      <x:c r="F121" s="35"/>
    </x:row>
    <x:row r="122">
      <x:c r="A122" s="35" t="str">
        <x:f>IF(PORTFOLIO!A100="","",PORTFOLIO!A100)</x:f>
      </x:c>
      <x:c r="B122" s="35" t="str">
        <x:f>IF(PORTFOLIO!A100="","",PORTFOLIO!D100)</x:f>
      </x:c>
      <x:c r="C122" s="44"/>
      <x:c r="D122" s="35" t="str">
        <x:f>IF(PORTFOLIO!A100="","",PORTFOLIO!G100)</x:f>
      </x:c>
      <x:c r="E122" s="35" t="str">
        <x:f>IF(AND(C122="",D122=""),"BLANK",IF($B$4="","NOT FROZEN",IF(AND(C122="",D122&lt;&gt;""),"NEW RECORD - DRIFTED",IF(AND(C122&lt;&gt;"",D122=""),"REMOVED RECORD - DRIFTED",IF(AND(C122=D122,EXACT(C122&amp;"",D122&amp;"")),"PASS","DRIFTED")))))</x:f>
        <x:v>BLANK</x:v>
      </x:c>
      <x:c r="F122" s="35"/>
    </x:row>
    <x:row r="123">
      <x:c r="A123" s="35"/>
      <x:c r="B123" s="35"/>
      <x:c r="C123" s="35"/>
      <x:c r="D123" s="35"/>
      <x:c r="E123" s="35"/>
      <x:c r="F123" s="35"/>
    </x:row>
    <x:row r="124">
      <x:c r="A124" s="35"/>
      <x:c r="B124" s="35"/>
      <x:c r="C124" s="35"/>
      <x:c r="D124" s="35"/>
      <x:c r="E124" s="35"/>
      <x:c r="F124" s="35"/>
    </x:row>
    <x:row r="125">
      <x:c r="A125" s="35" t="str">
        <x:v>Selected Decision ID control</x:v>
      </x:c>
      <x:c r="B125" s="35" t="str">
        <x:f>D11</x:f>
        <x:v>NOT READY</x:v>
      </x:c>
      <x:c r="C125" s="35"/>
      <x:c r="D125" s="35"/>
      <x:c r="E125" s="35"/>
      <x:c r="F125" s="35"/>
    </x:row>
    <x:row r="126">
      <x:c r="A126" s="35" t="str">
        <x:v>Portfolio freeze integrity</x:v>
      </x:c>
      <x:c r="B126" s="35" t="str">
        <x:f>IF(B4="","NOT FROZEN",IF(OR(COUNTIF(E26:E122,"DRIFTED")&gt;0,COUNTIF(E26:E122,"NEW RECORD - DRIFTED")&gt;0,COUNTIF(E26:E122,"REMOVED RECORD - DRIFTED")&gt;0),"DRIFTED / INVALID",IF(COUNTIF(E26:E122,"NOT FROZEN")&gt;0,"NOT FROZEN","PASS")))</x:f>
        <x:v>NOT FROZEN</x:v>
      </x:c>
      <x:c r="C126" s="35"/>
      <x:c r="D126" s="35"/>
      <x:c r="E126" s="35"/>
      <x:c r="F126" s="35"/>
    </x:row>
    <x:row r="127">
      <x:c r="A127" s="35" t="str">
        <x:v>Share state</x:v>
      </x:c>
      <x:c r="B127" s="35" t="str">
        <x:f>IF(AND(B125="VALID",B126="PASS",B4&lt;&gt;"",B5&lt;&gt;"",C13="READY FOR DOWNSTREAM"),"READY TO SHARE","NOT READY")</x:f>
        <x:v>NOT READY</x:v>
      </x:c>
      <x:c r="C127" s="35"/>
      <x:c r="D127" s="35"/>
      <x:c r="E127" s="35"/>
      <x:c r="F127" s="35"/>
    </x:row>
    <x:row r="128">
      <x:c r="A128" s="35" t="str">
        <x:v>Snapshot coverage</x:v>
      </x:c>
      <x:c r="B128" s="35" t="str">
        <x:f>IF(B4="","NOT FROZEN",IF(B126="PASS","ALL POPULATED ROWS FROZEN","INCOMPLETE / DRIFTED"))</x:f>
        <x:v>NOT FROZEN</x:v>
      </x:c>
      <x:c r="C128" s="35"/>
      <x:c r="D128" s="35"/>
      <x:c r="E128" s="35"/>
      <x:c r="F128" s="35"/>
    </x:row>
    <x:row r="129">
      <x:c r="A129" s="35" t="str">
        <x:v>Post-freeze addition behavior</x:v>
      </x:c>
      <x:c r="B129" s="35" t="str">
        <x:v>A populated row with no frozen key becomes NEW RECORD - DRIFTED after Snapshot ID exists.</x:v>
      </x:c>
      <x:c r="C129" s="35"/>
      <x:c r="D129" s="35"/>
      <x:c r="E129" s="35"/>
      <x:c r="F129" s="35"/>
    </x:row>
    <x:row r="130">
      <x:c r="A130" s="35" t="str">
        <x:v>Authority</x:v>
      </x:c>
      <x:c r="B130" s="35" t="str">
        <x:v>READY TO SHARE is internal consistency only; it is not expenditure approval.</x:v>
      </x:c>
      <x:c r="C130" s="35"/>
      <x:c r="D130" s="35"/>
      <x:c r="E130" s="35"/>
      <x:c r="F130" s="35"/>
    </x:row>
    <x:row r="131">
      <x:c r="A131" s="35"/>
      <x:c r="B131" s="35"/>
      <x:c r="C131" s="35"/>
      <x:c r="D131" s="35"/>
      <x:c r="E131" s="35"/>
      <x:c r="F131" s="35"/>
    </x:row>
    <x:row r="132">
      <x:c r="A132" s="35"/>
      <x:c r="B132" s="35"/>
      <x:c r="C132" s="35"/>
      <x:c r="D132" s="35"/>
      <x:c r="E132" s="35"/>
      <x:c r="F132" s="35"/>
    </x:row>
    <x:row r="133">
      <x:c r="A133" s="35"/>
      <x:c r="B133" s="35"/>
      <x:c r="C133" s="35"/>
      <x:c r="D133" s="35"/>
      <x:c r="E133" s="35"/>
      <x:c r="F133" s="35"/>
    </x:row>
    <x:row r="134">
      <x:c r="A134" s="35"/>
      <x:c r="B134" s="35"/>
      <x:c r="C134" s="35"/>
      <x:c r="D134" s="35"/>
      <x:c r="E134" s="35"/>
      <x:c r="F134" s="35"/>
    </x:row>
    <x:row r="135">
      <x:c r="A135" s="35"/>
      <x:c r="B135" s="35"/>
      <x:c r="C135" s="35"/>
      <x:c r="D135" s="35"/>
      <x:c r="E135" s="35"/>
      <x:c r="F135" s="35"/>
    </x:row>
    <x:row r="136">
      <x:c r="A136" s="35"/>
      <x:c r="B136" s="35"/>
      <x:c r="C136" s="35"/>
      <x:c r="D136" s="35"/>
      <x:c r="E136" s="35"/>
      <x:c r="F136" s="35"/>
    </x:row>
    <x:row r="137">
      <x:c r="A137" s="35"/>
      <x:c r="B137" s="35"/>
      <x:c r="C137" s="35"/>
      <x:c r="D137" s="35"/>
      <x:c r="E137" s="35"/>
      <x:c r="F137" s="35"/>
    </x:row>
    <x:row r="138">
      <x:c r="A138" s="35"/>
      <x:c r="B138" s="35"/>
      <x:c r="C138" s="35"/>
      <x:c r="D138" s="35"/>
      <x:c r="E138" s="35"/>
      <x:c r="F138" s="35"/>
    </x:row>
    <x:row r="139">
      <x:c r="A139" s="35"/>
      <x:c r="B139" s="35"/>
      <x:c r="C139" s="35"/>
      <x:c r="D139" s="35"/>
      <x:c r="E139" s="35"/>
      <x:c r="F139" s="35"/>
    </x:row>
    <x:row r="140">
      <x:c r="A140" s="35"/>
      <x:c r="B140" s="35"/>
      <x:c r="C140" s="35"/>
      <x:c r="D140" s="35"/>
      <x:c r="E140" s="35"/>
      <x:c r="F140" s="35"/>
    </x:row>
    <x:row r="141">
      <x:c r="A141" s="6"/>
      <x:c r="B141" s="6"/>
      <x:c r="C141" s="6"/>
      <x:c r="D141" s="6"/>
    </x:row>
    <x:row r="142">
      <x:c r="A142" s="6"/>
      <x:c r="B142" s="6"/>
      <x:c r="C142" s="6"/>
      <x:c r="D142" s="6"/>
    </x:row>
    <x:row r="143">
      <x:c r="A143" s="6"/>
      <x:c r="B143" s="6"/>
      <x:c r="C143" s="6"/>
      <x:c r="D143" s="6"/>
    </x:row>
    <x:row r="144">
      <x:c r="A144" s="6"/>
      <x:c r="B144" s="6"/>
      <x:c r="C144" s="6"/>
      <x:c r="D144" s="6"/>
    </x:row>
    <x:row r="145">
      <x:c r="A145" s="6"/>
      <x:c r="B145" s="6"/>
      <x:c r="C145" s="6"/>
      <x:c r="D145" s="6"/>
    </x:row>
    <x:row r="146">
      <x:c r="A146" s="6"/>
      <x:c r="B146" s="6"/>
      <x:c r="C146" s="6"/>
      <x:c r="D146" s="6"/>
    </x:row>
    <x:row r="147">
      <x:c r="A147" s="6"/>
      <x:c r="B147" s="6"/>
      <x:c r="C147" s="6"/>
      <x:c r="D147" s="6"/>
    </x:row>
    <x:row r="148">
      <x:c r="A148" s="6"/>
      <x:c r="B148" s="6"/>
      <x:c r="C148" s="6"/>
      <x:c r="D148" s="6"/>
    </x:row>
    <x:row r="149">
      <x:c r="A149" s="6"/>
      <x:c r="B149" s="6"/>
      <x:c r="C149" s="6"/>
      <x:c r="D149" s="6"/>
    </x:row>
    <x:row r="150">
      <x:c r="A150" s="6"/>
      <x:c r="B150" s="6"/>
      <x:c r="C150" s="6"/>
      <x:c r="D150" s="6"/>
    </x:row>
    <x:row r="151">
      <x:c r="A151" s="6"/>
      <x:c r="B151" s="6"/>
      <x:c r="C151" s="6"/>
      <x:c r="D151" s="6"/>
    </x:row>
    <x:row r="152">
      <x:c r="A152" s="6"/>
      <x:c r="B152" s="6"/>
      <x:c r="C152" s="6"/>
      <x:c r="D152" s="6"/>
    </x:row>
    <x:row r="153">
      <x:c r="A153" s="6"/>
      <x:c r="B153" s="6"/>
      <x:c r="C153" s="6"/>
      <x:c r="D153" s="6"/>
    </x:row>
    <x:row r="154">
      <x:c r="A154" s="6"/>
      <x:c r="B154" s="6"/>
      <x:c r="C154" s="6"/>
      <x:c r="D154" s="6"/>
    </x:row>
    <x:row r="155">
      <x:c r="A155" s="6"/>
      <x:c r="B155" s="6"/>
      <x:c r="C155" s="6"/>
      <x:c r="D155" s="6"/>
    </x:row>
    <x:row r="156">
      <x:c r="A156" s="6"/>
      <x:c r="B156" s="6"/>
      <x:c r="C156" s="6"/>
      <x:c r="D156" s="6"/>
    </x:row>
    <x:row r="157">
      <x:c r="A157" s="6"/>
      <x:c r="B157" s="6"/>
      <x:c r="C157" s="6"/>
      <x:c r="D157" s="6"/>
    </x:row>
    <x:row r="158">
      <x:c r="A158" s="6"/>
      <x:c r="B158" s="6"/>
      <x:c r="C158" s="6"/>
      <x:c r="D158" s="6"/>
    </x:row>
    <x:row r="159">
      <x:c r="A159" s="6"/>
      <x:c r="B159" s="6"/>
      <x:c r="C159" s="6"/>
      <x:c r="D159" s="6"/>
    </x:row>
    <x:row r="160">
      <x:c r="A160" s="6"/>
      <x:c r="B160" s="6"/>
      <x:c r="C160" s="6"/>
      <x:c r="D160" s="6"/>
    </x:row>
    <x:row r="161">
      <x:c r="A161" s="6"/>
      <x:c r="B161" s="6"/>
      <x:c r="C161" s="6"/>
      <x:c r="D161" s="6"/>
    </x:row>
    <x:row r="162">
      <x:c r="A162" s="6"/>
      <x:c r="B162" s="6"/>
      <x:c r="C162" s="6"/>
      <x:c r="D162" s="6"/>
    </x:row>
    <x:row r="163">
      <x:c r="A163" s="6"/>
      <x:c r="B163" s="6"/>
      <x:c r="C163" s="6"/>
      <x:c r="D163" s="6"/>
    </x:row>
    <x:row r="164">
      <x:c r="A164" s="6"/>
      <x:c r="B164" s="6"/>
      <x:c r="C164" s="6"/>
      <x:c r="D164" s="6"/>
    </x:row>
    <x:row r="165">
      <x:c r="A165" s="6"/>
      <x:c r="B165" s="6"/>
      <x:c r="C165" s="6"/>
      <x:c r="D165" s="6"/>
    </x:row>
    <x:row r="166">
      <x:c r="A166" s="6"/>
      <x:c r="B166" s="6"/>
      <x:c r="C166" s="6"/>
      <x:c r="D166" s="6"/>
    </x:row>
    <x:row r="167">
      <x:c r="A167" s="6"/>
      <x:c r="B167" s="6"/>
      <x:c r="C167" s="6"/>
      <x:c r="D167" s="6"/>
    </x:row>
    <x:row r="168">
      <x:c r="A168" s="6"/>
      <x:c r="B168" s="6"/>
      <x:c r="C168" s="6"/>
      <x:c r="D168" s="6"/>
    </x:row>
    <x:row r="169">
      <x:c r="A169" s="6"/>
      <x:c r="B169" s="6"/>
      <x:c r="C169" s="6"/>
      <x:c r="D169" s="6"/>
    </x:row>
    <x:row r="170">
      <x:c r="A170" s="6"/>
      <x:c r="B170" s="6"/>
      <x:c r="C170" s="6"/>
      <x:c r="D170" s="6"/>
    </x:row>
    <x:row r="171">
      <x:c r="A171" s="6"/>
      <x:c r="B171" s="6"/>
      <x:c r="C171" s="6"/>
      <x:c r="D171" s="6"/>
    </x:row>
    <x:row r="172">
      <x:c r="A172" s="6"/>
      <x:c r="B172" s="6"/>
      <x:c r="C172" s="6"/>
      <x:c r="D172" s="6"/>
    </x:row>
    <x:row r="173">
      <x:c r="A173" s="6"/>
      <x:c r="B173" s="6"/>
      <x:c r="C173" s="6"/>
      <x:c r="D173" s="6"/>
    </x:row>
    <x:row r="174">
      <x:c r="A174" s="6"/>
      <x:c r="B174" s="6"/>
      <x:c r="C174" s="6"/>
      <x:c r="D174" s="6"/>
    </x:row>
    <x:row r="175">
      <x:c r="A175" s="6"/>
      <x:c r="B175" s="6"/>
      <x:c r="C175" s="6"/>
      <x:c r="D175" s="6"/>
    </x:row>
    <x:row r="176">
      <x:c r="A176" s="6"/>
      <x:c r="B176" s="6"/>
      <x:c r="C176" s="6"/>
      <x:c r="D176" s="6"/>
    </x:row>
    <x:row r="177">
      <x:c r="A177" s="6"/>
      <x:c r="B177" s="6"/>
      <x:c r="C177" s="6"/>
      <x:c r="D177" s="6"/>
    </x:row>
    <x:row r="178">
      <x:c r="A178" s="6"/>
      <x:c r="B178" s="6"/>
      <x:c r="C178" s="6"/>
      <x:c r="D178" s="6"/>
    </x:row>
    <x:row r="179">
      <x:c r="A179" s="6"/>
      <x:c r="B179" s="6"/>
      <x:c r="C179" s="6"/>
      <x:c r="D179" s="6"/>
    </x:row>
    <x:row r="180">
      <x:c r="A180" s="6"/>
      <x:c r="B180" s="6"/>
      <x:c r="C180" s="6"/>
      <x:c r="D180" s="6"/>
    </x:row>
    <x:row r="181">
      <x:c r="A181" s="6"/>
      <x:c r="B181" s="6"/>
      <x:c r="C181" s="6"/>
      <x:c r="D181" s="6"/>
    </x:row>
    <x:row r="182">
      <x:c r="A182" s="6"/>
      <x:c r="B182" s="6"/>
      <x:c r="C182" s="6"/>
      <x:c r="D182" s="6"/>
    </x:row>
    <x:row r="183">
      <x:c r="A183" s="6"/>
      <x:c r="B183" s="6"/>
      <x:c r="C183" s="6"/>
      <x:c r="D183" s="6"/>
    </x:row>
    <x:row r="184">
      <x:c r="A184" s="6"/>
      <x:c r="B184" s="6"/>
      <x:c r="C184" s="6"/>
      <x:c r="D184" s="6"/>
    </x:row>
    <x:row r="185">
      <x:c r="A185" s="6"/>
      <x:c r="B185" s="6"/>
      <x:c r="C185" s="6"/>
      <x:c r="D185" s="6"/>
    </x:row>
    <x:row r="186">
      <x:c r="A186" s="6"/>
      <x:c r="B186" s="6"/>
      <x:c r="C186" s="6"/>
      <x:c r="D186" s="6"/>
    </x:row>
    <x:row r="187">
      <x:c r="A187" s="6"/>
      <x:c r="B187" s="6"/>
      <x:c r="C187" s="6"/>
      <x:c r="D187" s="6"/>
    </x:row>
    <x:row r="188">
      <x:c r="A188" s="6"/>
      <x:c r="B188" s="6"/>
      <x:c r="C188" s="6"/>
      <x:c r="D188" s="6"/>
    </x:row>
    <x:row r="189">
      <x:c r="A189" s="6"/>
      <x:c r="B189" s="6"/>
      <x:c r="C189" s="6"/>
      <x:c r="D189" s="6"/>
    </x:row>
    <x:row r="190">
      <x:c r="A190" s="6"/>
      <x:c r="B190" s="6"/>
      <x:c r="C190" s="6"/>
      <x:c r="D190" s="6"/>
    </x:row>
    <x:row r="191">
      <x:c r="A191" s="6"/>
      <x:c r="B191" s="6"/>
      <x:c r="C191" s="6"/>
      <x:c r="D191" s="6"/>
    </x:row>
    <x:row r="192">
      <x:c r="A192" s="6"/>
      <x:c r="B192" s="6"/>
      <x:c r="C192" s="6"/>
      <x:c r="D192" s="6"/>
    </x:row>
    <x:row r="193">
      <x:c r="A193" s="6"/>
      <x:c r="B193" s="6"/>
      <x:c r="C193" s="6"/>
      <x:c r="D193" s="6"/>
    </x:row>
    <x:row r="194">
      <x:c r="A194" s="6"/>
      <x:c r="B194" s="6"/>
      <x:c r="C194" s="6"/>
      <x:c r="D194" s="6"/>
    </x:row>
    <x:row r="195">
      <x:c r="A195" s="6"/>
      <x:c r="B195" s="6"/>
      <x:c r="C195" s="6"/>
      <x:c r="D195" s="6"/>
    </x:row>
    <x:row r="196">
      <x:c r="A196" s="6"/>
      <x:c r="B196" s="6"/>
      <x:c r="C196" s="6"/>
      <x:c r="D196" s="6"/>
    </x:row>
    <x:row r="197">
      <x:c r="A197" s="6"/>
      <x:c r="B197" s="6"/>
      <x:c r="C197" s="6"/>
      <x:c r="D197" s="6"/>
    </x:row>
    <x:row r="198">
      <x:c r="A198" s="6"/>
      <x:c r="B198" s="6"/>
      <x:c r="C198" s="6"/>
      <x:c r="D198" s="6"/>
    </x:row>
    <x:row r="199">
      <x:c r="A199" s="6"/>
      <x:c r="B199" s="6"/>
      <x:c r="C199" s="6"/>
      <x:c r="D199" s="6"/>
    </x:row>
    <x:row r="200">
      <x:c r="A200" s="6"/>
      <x:c r="B200" s="6"/>
      <x:c r="C200" s="6"/>
      <x:c r="D200" s="6"/>
    </x:row>
    <x:row r="201">
      <x:c r="A201" s="6"/>
      <x:c r="B201" s="6"/>
      <x:c r="C201" s="6"/>
      <x:c r="D201" s="6"/>
    </x:row>
    <x:row r="202">
      <x:c r="A202" s="6"/>
      <x:c r="B202" s="6"/>
      <x:c r="C202" s="6"/>
      <x:c r="D202" s="6"/>
    </x:row>
    <x:row r="203">
      <x:c r="A203" s="6"/>
      <x:c r="B203" s="6"/>
      <x:c r="C203" s="6"/>
      <x:c r="D203" s="6"/>
    </x:row>
    <x:row r="204">
      <x:c r="A204" s="6"/>
      <x:c r="B204" s="6"/>
      <x:c r="C204" s="6"/>
      <x:c r="D204" s="6"/>
    </x:row>
    <x:row r="205">
      <x:c r="A205" s="6"/>
      <x:c r="B205" s="6"/>
      <x:c r="C205" s="6"/>
      <x:c r="D205" s="6"/>
    </x:row>
    <x:row r="206">
      <x:c r="A206" s="6"/>
      <x:c r="B206" s="6"/>
      <x:c r="C206" s="6"/>
      <x:c r="D206" s="6"/>
    </x:row>
    <x:row r="207">
      <x:c r="A207" s="6"/>
      <x:c r="B207" s="6"/>
      <x:c r="C207" s="6"/>
      <x:c r="D207" s="6"/>
    </x:row>
    <x:row r="208">
      <x:c r="A208" s="6"/>
      <x:c r="B208" s="6"/>
      <x:c r="C208" s="6"/>
      <x:c r="D208" s="6"/>
    </x:row>
    <x:row r="209">
      <x:c r="A209" s="6"/>
      <x:c r="B209" s="6"/>
      <x:c r="C209" s="6"/>
      <x:c r="D209" s="6"/>
    </x:row>
    <x:row r="210">
      <x:c r="A210" s="6"/>
      <x:c r="B210" s="6"/>
      <x:c r="C210" s="6"/>
      <x:c r="D210" s="6"/>
    </x:row>
    <x:row r="211">
      <x:c r="A211" s="6"/>
      <x:c r="B211" s="6"/>
      <x:c r="C211" s="6"/>
      <x:c r="D211" s="6"/>
    </x:row>
    <x:row r="212">
      <x:c r="A212" s="6"/>
      <x:c r="B212" s="6"/>
      <x:c r="C212" s="6"/>
      <x:c r="D212" s="6"/>
    </x:row>
    <x:row r="213">
      <x:c r="A213" s="6"/>
      <x:c r="B213" s="6"/>
      <x:c r="C213" s="6"/>
      <x:c r="D213" s="6"/>
    </x:row>
    <x:row r="214">
      <x:c r="A214" s="6"/>
      <x:c r="B214" s="6"/>
      <x:c r="C214" s="6"/>
      <x:c r="D214" s="6"/>
    </x:row>
    <x:row r="215">
      <x:c r="A215" s="6"/>
      <x:c r="B215" s="6"/>
      <x:c r="C215" s="6"/>
      <x:c r="D215" s="6"/>
    </x:row>
    <x:row r="216">
      <x:c r="A216" s="6"/>
      <x:c r="B216" s="6"/>
      <x:c r="C216" s="6"/>
      <x:c r="D216" s="6"/>
    </x:row>
    <x:row r="217">
      <x:c r="A217" s="6"/>
      <x:c r="B217" s="6"/>
      <x:c r="C217" s="6"/>
      <x:c r="D217" s="6"/>
    </x:row>
    <x:row r="218">
      <x:c r="A218" s="6"/>
      <x:c r="B218" s="6"/>
      <x:c r="C218" s="6"/>
      <x:c r="D218" s="6"/>
    </x:row>
    <x:row r="219">
      <x:c r="A219" s="6"/>
      <x:c r="B219" s="6"/>
      <x:c r="C219" s="6"/>
      <x:c r="D219" s="6"/>
    </x:row>
    <x:row r="220">
      <x:c r="A220" s="6"/>
      <x:c r="B220" s="6"/>
      <x:c r="C220" s="6"/>
      <x:c r="D220" s="6"/>
    </x:row>
  </x:sheetData>
  <x:mergeCells>
    <x:mergeCell ref="A1:F1"/>
  </x:mergeCells>
  <x:conditionalFormatting sqref="D9:D17">
    <x:cfRule type="expression" dxfId="3" priority="1">
      <x:formula>D9="PASS"</x:formula>
    </x:cfRule>
    <x:cfRule type="expression" dxfId="4" priority="2">
      <x:formula>D9="DRIFTED"</x:formula>
    </x:cfRule>
    <x:cfRule type="expression" dxfId="5" priority="3">
      <x:formula>D9="NOT FROZEN"</x:formula>
    </x:cfRule>
  </x:conditionalFormatting>
  <x:conditionalFormatting sqref="E26:E122">
    <x:cfRule type="expression" dxfId="6" priority="4">
      <x:formula>E26="PASS"</x:formula>
    </x:cfRule>
    <x:cfRule type="expression" dxfId="7" priority="5">
      <x:formula>OR(E26="DRIFTED",E26="NEW RECORD - DRIFTED",E26="REMOVED RECORD - DRIFTED")</x:formula>
    </x:cfRule>
    <x:cfRule type="expression" dxfId="8" priority="6">
      <x:formula>E26="NOT FROZEN"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58" hidden="0" customWidth="1"/>
    <x:col min="4" max="4" width="30" hidden="0" customWidth="1"/>
    <x:col min="5" max="5" width="30" hidden="0" customWidth="1"/>
    <x:col min="6" max="6" width="52" hidden="0" customWidth="1"/>
  </x:cols>
  <x:sheetData>
    <x:row r="1">
      <x:c r="A1" s="10" t="str">
        <x:v>Worked Interpretation - six opportunities, six governed outcomes</x:v>
      </x:c>
      <x:c r="B1" s="10"/>
      <x:c r="C1" s="10"/>
      <x:c r="D1" s="10"/>
      <x:c r="E1" s="10"/>
      <x:c r="F1" s="10"/>
    </x:row>
    <x:row r="2">
      <x:c r="A2" s="6"/>
      <x:c r="B2" s="6"/>
      <x:c r="C2" s="6"/>
      <x:c r="D2" s="6"/>
      <x:c r="E2" s="6"/>
      <x:c r="F2" s="6"/>
    </x:row>
    <x:row r="3">
      <x:c r="A3" s="14" t="str">
        <x:v>Opportunity</x:v>
      </x:c>
      <x:c r="B3" s="14" t="str">
        <x:v>Visual cell</x:v>
      </x:c>
      <x:c r="C3" s="14" t="str">
        <x:v>Why the cell is insufficient</x:v>
      </x:c>
      <x:c r="D3" s="14" t="str">
        <x:v>Governing constraint</x:v>
      </x:c>
      <x:c r="E3" s="14" t="str">
        <x:v>Final state</x:v>
      </x:c>
      <x:c r="F3" s="14" t="str">
        <x:v>Teaching point</x:v>
      </x:c>
    </x:row>
    <x:row r="4">
      <x:c r="A4" s="6" t="str">
        <x:v>Integration comparison cluster</x:v>
      </x:c>
      <x:c r="B4" s="6" t="str">
        <x:v>High opportunity / high readiness</x:v>
      </x:c>
      <x:c r="C4" s="6" t="str">
        <x:v>Attractive, but still must survive evidence/defensibility/learning gates.</x:v>
      </x:c>
      <x:c r="D4" s="6" t="str">
        <x:v>None after gates</x:v>
      </x:c>
      <x:c r="E4" s="6" t="str">
        <x:v>FUND</x:v>
      </x:c>
      <x:c r="F4" s="6" t="str">
        <x:v>Top-right becomes FUND only after higher-order constraints pass.</x:v>
      </x:c>
    </x:row>
    <x:row r="5">
      <x:c r="A5" s="6" t="str">
        <x:v>Regulated compliance topic cluster</x:v>
      </x:c>
      <x:c r="B5" s="6" t="str">
        <x:v>High opportunity / low readiness</x:v>
      </x:c>
      <x:c r="C5" s="6" t="str">
        <x:v>High value does not create capability.</x:v>
      </x:c>
      <x:c r="D5" s="6" t="str">
        <x:v>Readiness</x:v>
      </x:c>
      <x:c r="E5" s="6" t="str">
        <x:v>PREPARE</x:v>
      </x:c>
      <x:c r="F5" s="6" t="str">
        <x:v>Remove the dependency instead of pretending it is fundable now.</x:v>
      </x:c>
    </x:row>
    <x:row r="6">
      <x:c r="A6" s="6" t="str">
        <x:v>Niche support content</x:v>
      </x:c>
      <x:c r="B6" s="6" t="str">
        <x:v>Low opportunity / high readiness</x:v>
      </x:c>
      <x:c r="C6" s="6" t="str">
        <x:v>Easy to ship is not a commercial reason.</x:v>
      </x:c>
      <x:c r="D6" s="6" t="str">
        <x:v>Opportunity value</x:v>
      </x:c>
      <x:c r="E6" s="6" t="str">
        <x:v>DEFER</x:v>
      </x:c>
      <x:c r="F6" s="6" t="str">
        <x:v>Readiness cannot substitute for value.</x:v>
      </x:c>
    </x:row>
    <x:row r="7">
      <x:c r="A7" s="6" t="str">
        <x:v>Broad unrelated glossary</x:v>
      </x:c>
      <x:c r="B7" s="6" t="str">
        <x:v>Low opportunity / low readiness</x:v>
      </x:c>
      <x:c r="C7" s="6" t="str">
        <x:v>Neither value nor readiness supports attention.</x:v>
      </x:c>
      <x:c r="D7" s="6" t="str">
        <x:v>Value + evidence/defensibility</x:v>
      </x:c>
      <x:c r="E7" s="6" t="str">
        <x:v>IGNORE</x:v>
      </x:c>
      <x:c r="F7" s="6" t="str">
        <x:v>A portfolio needs explicit non-work.</x:v>
      </x:c>
    </x:row>
    <x:row r="8">
      <x:c r="A8" s="6" t="str">
        <x:v>Competitor AI citation gap</x:v>
      </x:c>
      <x:c r="B8" s="6" t="str">
        <x:v>High opportunity / high readiness</x:v>
      </x:c>
      <x:c r="C8" s="6" t="str">
        <x:v>The quadrant looks attractive but the evidence conflicts.</x:v>
      </x:c>
      <x:c r="D8" s="6" t="str">
        <x:v>Contradictory evidence</x:v>
      </x:c>
      <x:c r="E8" s="6" t="str">
        <x:v>VERIFY BEFORE CLASSIFYING</x:v>
      </x:c>
      <x:c r="F8" s="6" t="str">
        <x:v>Contradictions outrank coordinates.</x:v>
      </x:c>
    </x:row>
    <x:row r="9">
      <x:c r="A9" s="6" t="str">
        <x:v>Global category expansion</x:v>
      </x:c>
      <x:c r="B9" s="6" t="str">
        <x:v>High opportunity / high readiness</x:v>
      </x:c>
      <x:c r="C9" s="6" t="str">
        <x:v>The item is outside this decision.</x:v>
      </x:c>
      <x:c r="D9" s="6" t="str">
        <x:v>Scope</x:v>
      </x:c>
      <x:c r="E9" s="6" t="str">
        <x:v>REFUSE - OUTSIDE DECISION</x:v>
      </x:c>
      <x:c r="F9" s="6" t="str">
        <x:v>Scope outranks attractiveness.</x:v>
      </x:c>
    </x:row>
    <x:row r="10">
      <x:c r="A10" s="6"/>
      <x:c r="B10" s="6"/>
      <x:c r="C10" s="6"/>
      <x:c r="D10" s="6"/>
      <x:c r="E10" s="6"/>
      <x:c r="F10" s="6"/>
    </x:row>
    <x:row r="11">
      <x:c r="A11" s="6"/>
      <x:c r="B11" s="6"/>
      <x:c r="C11" s="6"/>
      <x:c r="D11" s="6"/>
      <x:c r="E11" s="6"/>
      <x:c r="F11" s="6"/>
    </x:row>
    <x:row r="12">
      <x:c r="A12" s="6"/>
      <x:c r="B12" s="6"/>
      <x:c r="C12" s="6"/>
      <x:c r="D12" s="6"/>
      <x:c r="E12" s="6"/>
      <x:c r="F12" s="6"/>
    </x:row>
    <x:row r="13">
      <x:c r="A13" s="6"/>
      <x:c r="B13" s="6"/>
      <x:c r="C13" s="6"/>
      <x:c r="D13" s="6"/>
      <x:c r="E13" s="6"/>
      <x:c r="F13" s="6"/>
    </x:row>
    <x:row r="14">
      <x:c r="A14" s="6"/>
      <x:c r="B14" s="6"/>
      <x:c r="C14" s="6"/>
      <x:c r="D14" s="6"/>
      <x:c r="E14" s="6"/>
      <x:c r="F14" s="6"/>
    </x:row>
    <x:row r="15">
      <x:c r="A15" s="6"/>
      <x:c r="B15" s="6"/>
      <x:c r="C15" s="6"/>
      <x:c r="D15" s="6"/>
      <x:c r="E15" s="6"/>
      <x:c r="F15" s="6"/>
    </x:row>
    <x:row r="16">
      <x:c r="A16" s="6"/>
      <x:c r="B16" s="6"/>
      <x:c r="C16" s="6"/>
      <x:c r="D16" s="6"/>
      <x:c r="E16" s="6"/>
      <x:c r="F16" s="6"/>
    </x:row>
    <x:row r="17">
      <x:c r="A17" s="6"/>
      <x:c r="B17" s="6"/>
      <x:c r="C17" s="6"/>
      <x:c r="D17" s="6"/>
      <x:c r="E17" s="6"/>
      <x:c r="F17" s="6"/>
    </x:row>
    <x:row r="18">
      <x:c r="A18" s="6"/>
      <x:c r="B18" s="6"/>
      <x:c r="C18" s="6"/>
      <x:c r="D18" s="6"/>
      <x:c r="E18" s="6"/>
      <x:c r="F18" s="6"/>
    </x:row>
    <x:row r="19">
      <x:c r="A19" s="6"/>
      <x:c r="B19" s="6"/>
      <x:c r="C19" s="6"/>
      <x:c r="D19" s="6"/>
      <x:c r="E19" s="6"/>
      <x:c r="F19" s="6"/>
    </x:row>
    <x:row r="20">
      <x:c r="A20" s="6"/>
      <x:c r="B20" s="6"/>
      <x:c r="C20" s="6"/>
      <x:c r="D20" s="6"/>
      <x:c r="E20" s="6"/>
      <x:c r="F20" s="6"/>
    </x:row>
    <x:row r="21">
      <x:c r="A21" s="6"/>
      <x:c r="B21" s="6"/>
      <x:c r="C21" s="6"/>
      <x:c r="D21" s="6"/>
      <x:c r="E21" s="6"/>
      <x:c r="F21" s="6"/>
    </x:row>
    <x:row r="22">
      <x:c r="A22" s="6"/>
      <x:c r="B22" s="6"/>
      <x:c r="C22" s="6"/>
      <x:c r="D22" s="6"/>
      <x:c r="E22" s="6"/>
      <x:c r="F22" s="6"/>
    </x:row>
    <x:row r="23">
      <x:c r="A23" s="6"/>
      <x:c r="B23" s="6"/>
      <x:c r="C23" s="6"/>
      <x:c r="D23" s="6"/>
      <x:c r="E23" s="6"/>
      <x:c r="F23" s="6"/>
    </x:row>
    <x:row r="24">
      <x:c r="A24" s="6"/>
      <x:c r="B24" s="6"/>
      <x:c r="C24" s="6"/>
      <x:c r="D24" s="6"/>
      <x:c r="E24" s="6"/>
      <x:c r="F24" s="6"/>
    </x:row>
    <x:row r="25">
      <x:c r="A25" s="6"/>
      <x:c r="B25" s="6"/>
      <x:c r="C25" s="6"/>
      <x:c r="D25" s="6"/>
      <x:c r="E25" s="6"/>
      <x:c r="F25" s="6"/>
    </x:row>
    <x:row r="26">
      <x:c r="A26" s="6"/>
      <x:c r="B26" s="6"/>
      <x:c r="C26" s="6"/>
      <x:c r="D26" s="6"/>
      <x:c r="E26" s="6"/>
      <x:c r="F26" s="6"/>
    </x:row>
    <x:row r="27">
      <x:c r="A27" s="6"/>
      <x:c r="B27" s="6"/>
      <x:c r="C27" s="6"/>
      <x:c r="D27" s="6"/>
      <x:c r="E27" s="6"/>
      <x:c r="F27" s="6"/>
    </x:row>
    <x:row r="28">
      <x:c r="A28" s="6"/>
      <x:c r="B28" s="6"/>
      <x:c r="C28" s="6"/>
      <x:c r="D28" s="6"/>
      <x:c r="E28" s="6"/>
      <x:c r="F28" s="6"/>
    </x:row>
    <x:row r="29">
      <x:c r="A29" s="6"/>
      <x:c r="B29" s="6"/>
      <x:c r="C29" s="6"/>
      <x:c r="D29" s="6"/>
      <x:c r="E29" s="6"/>
      <x:c r="F29" s="6"/>
    </x:row>
    <x:row r="30">
      <x:c r="A30" s="6"/>
      <x:c r="B30" s="6"/>
      <x:c r="C30" s="6"/>
      <x:c r="D30" s="6"/>
      <x:c r="E30" s="6"/>
      <x:c r="F30" s="6"/>
    </x:row>
    <x:row r="31">
      <x:c r="A31" s="6"/>
      <x:c r="B31" s="6"/>
      <x:c r="C31" s="6"/>
      <x:c r="D31" s="6"/>
      <x:c r="E31" s="6"/>
      <x:c r="F31" s="6"/>
    </x:row>
    <x:row r="32">
      <x:c r="A32" s="6"/>
      <x:c r="B32" s="6"/>
      <x:c r="C32" s="6"/>
      <x:c r="D32" s="6"/>
      <x:c r="E32" s="6"/>
      <x:c r="F32" s="6"/>
    </x:row>
    <x:row r="33">
      <x:c r="A33" s="6"/>
      <x:c r="B33" s="6"/>
      <x:c r="C33" s="6"/>
      <x:c r="D33" s="6"/>
      <x:c r="E33" s="6"/>
      <x:c r="F33" s="6"/>
    </x:row>
    <x:row r="34">
      <x:c r="A34" s="6"/>
      <x:c r="B34" s="6"/>
      <x:c r="C34" s="6"/>
      <x:c r="D34" s="6"/>
      <x:c r="E34" s="6"/>
      <x:c r="F34" s="6"/>
    </x:row>
    <x:row r="35">
      <x:c r="A35" s="6"/>
      <x:c r="B35" s="6"/>
      <x:c r="C35" s="6"/>
      <x:c r="D35" s="6"/>
      <x:c r="E35" s="6"/>
      <x:c r="F35" s="6"/>
    </x:row>
    <x:row r="36">
      <x:c r="A36" s="6"/>
      <x:c r="B36" s="6"/>
      <x:c r="C36" s="6"/>
      <x:c r="D36" s="6"/>
      <x:c r="E36" s="6"/>
      <x:c r="F36" s="6"/>
    </x:row>
    <x:row r="37">
      <x:c r="A37" s="6"/>
      <x:c r="B37" s="6"/>
      <x:c r="C37" s="6"/>
      <x:c r="D37" s="6"/>
      <x:c r="E37" s="6"/>
      <x:c r="F37" s="6"/>
    </x:row>
    <x:row r="38">
      <x:c r="A38" s="6"/>
      <x:c r="B38" s="6"/>
      <x:c r="C38" s="6"/>
      <x:c r="D38" s="6"/>
      <x:c r="E38" s="6"/>
      <x:c r="F38" s="6"/>
    </x:row>
    <x:row r="39">
      <x:c r="A39" s="6"/>
      <x:c r="B39" s="6"/>
      <x:c r="C39" s="6"/>
      <x:c r="D39" s="6"/>
      <x:c r="E39" s="6"/>
      <x:c r="F39" s="6"/>
    </x:row>
    <x:row r="40">
      <x:c r="A40" s="6"/>
      <x:c r="B40" s="6"/>
      <x:c r="C40" s="6"/>
      <x:c r="D40" s="6"/>
      <x:c r="E40" s="6"/>
      <x:c r="F40" s="6"/>
    </x:row>
    <x:row r="41">
      <x:c r="A41" s="6"/>
      <x:c r="B41" s="6"/>
      <x:c r="C41" s="6"/>
      <x:c r="D41" s="6"/>
      <x:c r="E41" s="6"/>
      <x:c r="F41" s="6"/>
    </x:row>
    <x:row r="42">
      <x:c r="A42" s="6"/>
      <x:c r="B42" s="6"/>
      <x:c r="C42" s="6"/>
      <x:c r="D42" s="6"/>
      <x:c r="E42" s="6"/>
      <x:c r="F42" s="6"/>
    </x:row>
    <x:row r="43">
      <x:c r="A43" s="6"/>
      <x:c r="B43" s="6"/>
      <x:c r="C43" s="6"/>
      <x:c r="D43" s="6"/>
      <x:c r="E43" s="6"/>
      <x:c r="F43" s="6"/>
    </x:row>
    <x:row r="44">
      <x:c r="A44" s="6"/>
      <x:c r="B44" s="6"/>
      <x:c r="C44" s="6"/>
      <x:c r="D44" s="6"/>
      <x:c r="E44" s="6"/>
      <x:c r="F44" s="6"/>
    </x:row>
    <x:row r="45">
      <x:c r="A45" s="6"/>
      <x:c r="B45" s="6"/>
      <x:c r="C45" s="6"/>
      <x:c r="D45" s="6"/>
      <x:c r="E45" s="6"/>
      <x:c r="F45" s="6"/>
    </x:row>
    <x:row r="46">
      <x:c r="A46" s="6"/>
      <x:c r="B46" s="6"/>
      <x:c r="C46" s="6"/>
      <x:c r="D46" s="6"/>
      <x:c r="E46" s="6"/>
      <x:c r="F46" s="6"/>
    </x:row>
    <x:row r="47">
      <x:c r="A47" s="6"/>
      <x:c r="B47" s="6"/>
      <x:c r="C47" s="6"/>
      <x:c r="D47" s="6"/>
      <x:c r="E47" s="6"/>
      <x:c r="F47" s="6"/>
    </x:row>
    <x:row r="48">
      <x:c r="A48" s="6"/>
      <x:c r="B48" s="6"/>
      <x:c r="C48" s="6"/>
      <x:c r="D48" s="6"/>
      <x:c r="E48" s="6"/>
      <x:c r="F48" s="6"/>
    </x:row>
    <x:row r="49">
      <x:c r="A49" s="6"/>
      <x:c r="B49" s="6"/>
      <x:c r="C49" s="6"/>
      <x:c r="D49" s="6"/>
      <x:c r="E49" s="6"/>
      <x:c r="F49" s="6"/>
    </x:row>
    <x:row r="50">
      <x:c r="A50" s="6"/>
      <x:c r="B50" s="6"/>
      <x:c r="C50" s="6"/>
      <x:c r="D50" s="6"/>
      <x:c r="E50" s="6"/>
      <x:c r="F50" s="6"/>
    </x:row>
    <x:row r="51">
      <x:c r="A51" s="6"/>
      <x:c r="B51" s="6"/>
      <x:c r="C51" s="6"/>
      <x:c r="D51" s="6"/>
      <x:c r="E51" s="6"/>
      <x:c r="F51" s="6"/>
    </x:row>
    <x:row r="52">
      <x:c r="A52" s="6"/>
      <x:c r="B52" s="6"/>
      <x:c r="C52" s="6"/>
      <x:c r="D52" s="6"/>
      <x:c r="E52" s="6"/>
      <x:c r="F52" s="6"/>
    </x:row>
    <x:row r="53">
      <x:c r="A53" s="6"/>
      <x:c r="B53" s="6"/>
      <x:c r="C53" s="6"/>
      <x:c r="D53" s="6"/>
      <x:c r="E53" s="6"/>
      <x:c r="F53" s="6"/>
    </x:row>
    <x:row r="54">
      <x:c r="A54" s="6"/>
      <x:c r="B54" s="6"/>
      <x:c r="C54" s="6"/>
      <x:c r="D54" s="6"/>
      <x:c r="E54" s="6"/>
      <x:c r="F54" s="6"/>
    </x:row>
    <x:row r="55">
      <x:c r="A55" s="6"/>
      <x:c r="B55" s="6"/>
      <x:c r="C55" s="6"/>
      <x:c r="D55" s="6"/>
      <x:c r="E55" s="6"/>
      <x:c r="F55" s="6"/>
    </x:row>
    <x:row r="56">
      <x:c r="A56" s="6"/>
      <x:c r="B56" s="6"/>
      <x:c r="C56" s="6"/>
      <x:c r="D56" s="6"/>
      <x:c r="E56" s="6"/>
      <x:c r="F56" s="6"/>
    </x:row>
    <x:row r="57">
      <x:c r="A57" s="6"/>
      <x:c r="B57" s="6"/>
      <x:c r="C57" s="6"/>
      <x:c r="D57" s="6"/>
      <x:c r="E57" s="6"/>
      <x:c r="F57" s="6"/>
    </x:row>
    <x:row r="58">
      <x:c r="A58" s="6"/>
      <x:c r="B58" s="6"/>
      <x:c r="C58" s="6"/>
      <x:c r="D58" s="6"/>
      <x:c r="E58" s="6"/>
      <x:c r="F58" s="6"/>
    </x:row>
    <x:row r="59">
      <x:c r="A59" s="6"/>
      <x:c r="B59" s="6"/>
      <x:c r="C59" s="6"/>
      <x:c r="D59" s="6"/>
      <x:c r="E59" s="6"/>
      <x:c r="F59" s="6"/>
    </x:row>
    <x:row r="60">
      <x:c r="A60" s="6"/>
      <x:c r="B60" s="6"/>
      <x:c r="C60" s="6"/>
      <x:c r="D60" s="6"/>
      <x:c r="E60" s="6"/>
      <x:c r="F60" s="6"/>
    </x:row>
    <x:row r="61">
      <x:c r="A61" s="6"/>
      <x:c r="B61" s="6"/>
      <x:c r="C61" s="6"/>
      <x:c r="D61" s="6"/>
      <x:c r="E61" s="6"/>
      <x:c r="F61" s="6"/>
    </x:row>
    <x:row r="62">
      <x:c r="A62" s="6"/>
      <x:c r="B62" s="6"/>
      <x:c r="C62" s="6"/>
      <x:c r="D62" s="6"/>
      <x:c r="E62" s="6"/>
      <x:c r="F62" s="6"/>
    </x:row>
    <x:row r="63">
      <x:c r="A63" s="6"/>
      <x:c r="B63" s="6"/>
      <x:c r="C63" s="6"/>
      <x:c r="D63" s="6"/>
      <x:c r="E63" s="6"/>
      <x:c r="F63" s="6"/>
    </x:row>
    <x:row r="64">
      <x:c r="A64" s="6"/>
      <x:c r="B64" s="6"/>
      <x:c r="C64" s="6"/>
      <x:c r="D64" s="6"/>
      <x:c r="E64" s="6"/>
      <x:c r="F64" s="6"/>
    </x:row>
    <x:row r="65">
      <x:c r="A65" s="6"/>
      <x:c r="B65" s="6"/>
      <x:c r="C65" s="6"/>
      <x:c r="D65" s="6"/>
      <x:c r="E65" s="6"/>
      <x:c r="F65" s="6"/>
    </x:row>
    <x:row r="66">
      <x:c r="A66" s="6"/>
      <x:c r="B66" s="6"/>
      <x:c r="C66" s="6"/>
      <x:c r="D66" s="6"/>
      <x:c r="E66" s="6"/>
      <x:c r="F66" s="6"/>
    </x:row>
    <x:row r="67">
      <x:c r="A67" s="6"/>
      <x:c r="B67" s="6"/>
      <x:c r="C67" s="6"/>
      <x:c r="D67" s="6"/>
      <x:c r="E67" s="6"/>
      <x:c r="F67" s="6"/>
    </x:row>
    <x:row r="68">
      <x:c r="A68" s="6"/>
      <x:c r="B68" s="6"/>
      <x:c r="C68" s="6"/>
      <x:c r="D68" s="6"/>
      <x:c r="E68" s="6"/>
      <x:c r="F68" s="6"/>
    </x:row>
    <x:row r="69">
      <x:c r="A69" s="6"/>
      <x:c r="B69" s="6"/>
      <x:c r="C69" s="6"/>
      <x:c r="D69" s="6"/>
      <x:c r="E69" s="6"/>
      <x:c r="F69" s="6"/>
    </x:row>
    <x:row r="70">
      <x:c r="A70" s="6"/>
      <x:c r="B70" s="6"/>
      <x:c r="C70" s="6"/>
      <x:c r="D70" s="6"/>
      <x:c r="E70" s="6"/>
      <x:c r="F70" s="6"/>
    </x:row>
    <x:row r="71">
      <x:c r="A71" s="6"/>
      <x:c r="B71" s="6"/>
      <x:c r="C71" s="6"/>
      <x:c r="D71" s="6"/>
      <x:c r="E71" s="6"/>
      <x:c r="F71" s="6"/>
    </x:row>
    <x:row r="72">
      <x:c r="A72" s="6"/>
      <x:c r="B72" s="6"/>
      <x:c r="C72" s="6"/>
      <x:c r="D72" s="6"/>
      <x:c r="E72" s="6"/>
      <x:c r="F72" s="6"/>
    </x:row>
    <x:row r="73">
      <x:c r="A73" s="6"/>
      <x:c r="B73" s="6"/>
      <x:c r="C73" s="6"/>
      <x:c r="D73" s="6"/>
      <x:c r="E73" s="6"/>
      <x:c r="F73" s="6"/>
    </x:row>
    <x:row r="74">
      <x:c r="A74" s="6"/>
      <x:c r="B74" s="6"/>
      <x:c r="C74" s="6"/>
      <x:c r="D74" s="6"/>
      <x:c r="E74" s="6"/>
      <x:c r="F74" s="6"/>
    </x:row>
    <x:row r="75">
      <x:c r="A75" s="6"/>
      <x:c r="B75" s="6"/>
      <x:c r="C75" s="6"/>
      <x:c r="D75" s="6"/>
      <x:c r="E75" s="6"/>
      <x:c r="F75" s="6"/>
    </x:row>
    <x:row r="76">
      <x:c r="A76" s="6"/>
      <x:c r="B76" s="6"/>
      <x:c r="C76" s="6"/>
      <x:c r="D76" s="6"/>
      <x:c r="E76" s="6"/>
      <x:c r="F76" s="6"/>
    </x:row>
    <x:row r="77">
      <x:c r="A77" s="6"/>
      <x:c r="B77" s="6"/>
      <x:c r="C77" s="6"/>
      <x:c r="D77" s="6"/>
      <x:c r="E77" s="6"/>
      <x:c r="F77" s="6"/>
    </x:row>
    <x:row r="78">
      <x:c r="A78" s="6"/>
      <x:c r="B78" s="6"/>
      <x:c r="C78" s="6"/>
      <x:c r="D78" s="6"/>
      <x:c r="E78" s="6"/>
      <x:c r="F78" s="6"/>
    </x:row>
    <x:row r="79">
      <x:c r="A79" s="6"/>
      <x:c r="B79" s="6"/>
      <x:c r="C79" s="6"/>
      <x:c r="D79" s="6"/>
      <x:c r="E79" s="6"/>
      <x:c r="F79" s="6"/>
    </x:row>
    <x:row r="80">
      <x:c r="A80" s="6"/>
      <x:c r="B80" s="6"/>
      <x:c r="C80" s="6"/>
      <x:c r="D80" s="6"/>
      <x:c r="E80" s="6"/>
      <x:c r="F80" s="6"/>
    </x:row>
    <x:row r="81">
      <x:c r="A81" s="6"/>
      <x:c r="B81" s="6"/>
      <x:c r="C81" s="6"/>
      <x:c r="D81" s="6"/>
      <x:c r="E81" s="6"/>
      <x:c r="F81" s="6"/>
    </x:row>
    <x:row r="82">
      <x:c r="A82" s="6"/>
      <x:c r="B82" s="6"/>
      <x:c r="C82" s="6"/>
      <x:c r="D82" s="6"/>
      <x:c r="E82" s="6"/>
      <x:c r="F82" s="6"/>
    </x:row>
    <x:row r="83">
      <x:c r="A83" s="6"/>
      <x:c r="B83" s="6"/>
      <x:c r="C83" s="6"/>
      <x:c r="D83" s="6"/>
      <x:c r="E83" s="6"/>
      <x:c r="F83" s="6"/>
    </x:row>
    <x:row r="84">
      <x:c r="A84" s="6"/>
      <x:c r="B84" s="6"/>
      <x:c r="C84" s="6"/>
      <x:c r="D84" s="6"/>
      <x:c r="E84" s="6"/>
      <x:c r="F84" s="6"/>
    </x:row>
    <x:row r="85">
      <x:c r="A85" s="6"/>
      <x:c r="B85" s="6"/>
      <x:c r="C85" s="6"/>
      <x:c r="D85" s="6"/>
      <x:c r="E85" s="6"/>
      <x:c r="F85" s="6"/>
    </x:row>
    <x:row r="86">
      <x:c r="A86" s="6"/>
      <x:c r="B86" s="6"/>
      <x:c r="C86" s="6"/>
      <x:c r="D86" s="6"/>
      <x:c r="E86" s="6"/>
      <x:c r="F86" s="6"/>
    </x:row>
    <x:row r="87">
      <x:c r="A87" s="6"/>
      <x:c r="B87" s="6"/>
      <x:c r="C87" s="6"/>
      <x:c r="D87" s="6"/>
      <x:c r="E87" s="6"/>
      <x:c r="F87" s="6"/>
    </x:row>
    <x:row r="88">
      <x:c r="A88" s="6"/>
      <x:c r="B88" s="6"/>
      <x:c r="C88" s="6"/>
      <x:c r="D88" s="6"/>
      <x:c r="E88" s="6"/>
      <x:c r="F88" s="6"/>
    </x:row>
    <x:row r="89">
      <x:c r="A89" s="6"/>
      <x:c r="B89" s="6"/>
      <x:c r="C89" s="6"/>
      <x:c r="D89" s="6"/>
      <x:c r="E89" s="6"/>
      <x:c r="F89" s="6"/>
    </x:row>
    <x:row r="90">
      <x:c r="A90" s="6"/>
      <x:c r="B90" s="6"/>
      <x:c r="C90" s="6"/>
      <x:c r="D90" s="6"/>
      <x:c r="E90" s="6"/>
      <x:c r="F90" s="6"/>
    </x:row>
    <x:row r="91">
      <x:c r="A91" s="6"/>
      <x:c r="B91" s="6"/>
      <x:c r="C91" s="6"/>
      <x:c r="D91" s="6"/>
      <x:c r="E91" s="6"/>
      <x:c r="F91" s="6"/>
    </x:row>
    <x:row r="92">
      <x:c r="A92" s="6"/>
      <x:c r="B92" s="6"/>
      <x:c r="C92" s="6"/>
      <x:c r="D92" s="6"/>
      <x:c r="E92" s="6"/>
      <x:c r="F92" s="6"/>
    </x:row>
    <x:row r="93">
      <x:c r="A93" s="6"/>
      <x:c r="B93" s="6"/>
      <x:c r="C93" s="6"/>
      <x:c r="D93" s="6"/>
      <x:c r="E93" s="6"/>
      <x:c r="F93" s="6"/>
    </x:row>
    <x:row r="94">
      <x:c r="A94" s="6"/>
      <x:c r="B94" s="6"/>
      <x:c r="C94" s="6"/>
      <x:c r="D94" s="6"/>
      <x:c r="E94" s="6"/>
      <x:c r="F94" s="6"/>
    </x:row>
    <x:row r="95">
      <x:c r="A95" s="6"/>
      <x:c r="B95" s="6"/>
      <x:c r="C95" s="6"/>
      <x:c r="D95" s="6"/>
      <x:c r="E95" s="6"/>
      <x:c r="F95" s="6"/>
    </x:row>
    <x:row r="96">
      <x:c r="A96" s="6"/>
      <x:c r="B96" s="6"/>
      <x:c r="C96" s="6"/>
      <x:c r="D96" s="6"/>
      <x:c r="E96" s="6"/>
      <x:c r="F96" s="6"/>
    </x:row>
    <x:row r="97">
      <x:c r="A97" s="6"/>
      <x:c r="B97" s="6"/>
      <x:c r="C97" s="6"/>
      <x:c r="D97" s="6"/>
      <x:c r="E97" s="6"/>
      <x:c r="F97" s="6"/>
    </x:row>
    <x:row r="98">
      <x:c r="A98" s="6"/>
      <x:c r="B98" s="6"/>
      <x:c r="C98" s="6"/>
      <x:c r="D98" s="6"/>
      <x:c r="E98" s="6"/>
      <x:c r="F98" s="6"/>
    </x:row>
    <x:row r="99">
      <x:c r="A99" s="6"/>
      <x:c r="B99" s="6"/>
      <x:c r="C99" s="6"/>
      <x:c r="D99" s="6"/>
      <x:c r="E99" s="6"/>
      <x:c r="F99" s="6"/>
    </x:row>
    <x:row r="100">
      <x:c r="A100" s="6"/>
      <x:c r="B100" s="6"/>
      <x:c r="C100" s="6"/>
      <x:c r="D100" s="6"/>
      <x:c r="E100" s="6"/>
      <x:c r="F100" s="6"/>
    </x:row>
    <x:row r="101">
      <x:c r="A101" s="6"/>
      <x:c r="B101" s="6"/>
      <x:c r="C101" s="6"/>
      <x:c r="D101" s="6"/>
      <x:c r="E101" s="6"/>
      <x:c r="F101" s="6"/>
    </x:row>
    <x:row r="102">
      <x:c r="A102" s="6"/>
      <x:c r="B102" s="6"/>
      <x:c r="C102" s="6"/>
      <x:c r="D102" s="6"/>
      <x:c r="E102" s="6"/>
      <x:c r="F102" s="6"/>
    </x:row>
    <x:row r="103">
      <x:c r="A103" s="6"/>
      <x:c r="B103" s="6"/>
      <x:c r="C103" s="6"/>
      <x:c r="D103" s="6"/>
      <x:c r="E103" s="6"/>
      <x:c r="F103" s="6"/>
    </x:row>
    <x:row r="104">
      <x:c r="A104" s="6"/>
      <x:c r="B104" s="6"/>
      <x:c r="C104" s="6"/>
      <x:c r="D104" s="6"/>
      <x:c r="E104" s="6"/>
      <x:c r="F104" s="6"/>
    </x:row>
    <x:row r="105">
      <x:c r="A105" s="6"/>
      <x:c r="B105" s="6"/>
      <x:c r="C105" s="6"/>
      <x:c r="D105" s="6"/>
      <x:c r="E105" s="6"/>
      <x:c r="F105" s="6"/>
    </x:row>
    <x:row r="106">
      <x:c r="A106" s="6"/>
      <x:c r="B106" s="6"/>
      <x:c r="C106" s="6"/>
      <x:c r="D106" s="6"/>
      <x:c r="E106" s="6"/>
      <x:c r="F106" s="6"/>
    </x:row>
    <x:row r="107">
      <x:c r="A107" s="6"/>
      <x:c r="B107" s="6"/>
      <x:c r="C107" s="6"/>
      <x:c r="D107" s="6"/>
      <x:c r="E107" s="6"/>
      <x:c r="F107" s="6"/>
    </x:row>
    <x:row r="108">
      <x:c r="A108" s="6"/>
      <x:c r="B108" s="6"/>
      <x:c r="C108" s="6"/>
      <x:c r="D108" s="6"/>
      <x:c r="E108" s="6"/>
      <x:c r="F108" s="6"/>
    </x:row>
    <x:row r="109">
      <x:c r="A109" s="6"/>
      <x:c r="B109" s="6"/>
      <x:c r="C109" s="6"/>
      <x:c r="D109" s="6"/>
      <x:c r="E109" s="6"/>
      <x:c r="F109" s="6"/>
    </x:row>
    <x:row r="110">
      <x:c r="A110" s="6"/>
      <x:c r="B110" s="6"/>
      <x:c r="C110" s="6"/>
      <x:c r="D110" s="6"/>
      <x:c r="E110" s="6"/>
      <x:c r="F110" s="6"/>
    </x:row>
    <x:row r="111">
      <x:c r="A111" s="6"/>
      <x:c r="B111" s="6"/>
      <x:c r="C111" s="6"/>
      <x:c r="D111" s="6"/>
      <x:c r="E111" s="6"/>
      <x:c r="F111" s="6"/>
    </x:row>
    <x:row r="112">
      <x:c r="A112" s="6"/>
      <x:c r="B112" s="6"/>
      <x:c r="C112" s="6"/>
      <x:c r="D112" s="6"/>
      <x:c r="E112" s="6"/>
      <x:c r="F112" s="6"/>
    </x:row>
    <x:row r="113">
      <x:c r="A113" s="6"/>
      <x:c r="B113" s="6"/>
      <x:c r="C113" s="6"/>
      <x:c r="D113" s="6"/>
      <x:c r="E113" s="6"/>
      <x:c r="F113" s="6"/>
    </x:row>
    <x:row r="114">
      <x:c r="A114" s="6"/>
      <x:c r="B114" s="6"/>
      <x:c r="C114" s="6"/>
      <x:c r="D114" s="6"/>
      <x:c r="E114" s="6"/>
      <x:c r="F114" s="6"/>
    </x:row>
    <x:row r="115">
      <x:c r="A115" s="6"/>
      <x:c r="B115" s="6"/>
      <x:c r="C115" s="6"/>
      <x:c r="D115" s="6"/>
      <x:c r="E115" s="6"/>
      <x:c r="F115" s="6"/>
    </x:row>
    <x:row r="116">
      <x:c r="A116" s="6"/>
      <x:c r="B116" s="6"/>
      <x:c r="C116" s="6"/>
      <x:c r="D116" s="6"/>
      <x:c r="E116" s="6"/>
      <x:c r="F116" s="6"/>
    </x:row>
    <x:row r="117">
      <x:c r="A117" s="6"/>
      <x:c r="B117" s="6"/>
      <x:c r="C117" s="6"/>
      <x:c r="D117" s="6"/>
      <x:c r="E117" s="6"/>
      <x:c r="F117" s="6"/>
    </x:row>
    <x:row r="118">
      <x:c r="A118" s="6"/>
      <x:c r="B118" s="6"/>
      <x:c r="C118" s="6"/>
      <x:c r="D118" s="6"/>
      <x:c r="E118" s="6"/>
      <x:c r="F118" s="6"/>
    </x:row>
    <x:row r="119">
      <x:c r="A119" s="6"/>
      <x:c r="B119" s="6"/>
      <x:c r="C119" s="6"/>
      <x:c r="D119" s="6"/>
      <x:c r="E119" s="6"/>
      <x:c r="F119" s="6"/>
    </x:row>
    <x:row r="120">
      <x:c r="A120" s="6"/>
      <x:c r="B120" s="6"/>
      <x:c r="C120" s="6"/>
      <x:c r="D120" s="6"/>
      <x:c r="E120" s="6"/>
      <x:c r="F120" s="6"/>
    </x:row>
    <x:row r="121">
      <x:c r="A121" s="6"/>
      <x:c r="B121" s="6"/>
      <x:c r="C121" s="6"/>
      <x:c r="D121" s="6"/>
      <x:c r="E121" s="6"/>
      <x:c r="F121" s="6"/>
    </x:row>
    <x:row r="122">
      <x:c r="A122" s="6"/>
      <x:c r="B122" s="6"/>
      <x:c r="C122" s="6"/>
      <x:c r="D122" s="6"/>
      <x:c r="E122" s="6"/>
      <x:c r="F122" s="6"/>
    </x:row>
    <x:row r="123">
      <x:c r="A123" s="6"/>
      <x:c r="B123" s="6"/>
      <x:c r="C123" s="6"/>
      <x:c r="D123" s="6"/>
      <x:c r="E123" s="6"/>
      <x:c r="F123" s="6"/>
    </x:row>
    <x:row r="124">
      <x:c r="A124" s="6"/>
      <x:c r="B124" s="6"/>
      <x:c r="C124" s="6"/>
      <x:c r="D124" s="6"/>
      <x:c r="E124" s="6"/>
      <x:c r="F124" s="6"/>
    </x:row>
    <x:row r="125">
      <x:c r="A125" s="6"/>
      <x:c r="B125" s="6"/>
      <x:c r="C125" s="6"/>
      <x:c r="D125" s="6"/>
      <x:c r="E125" s="6"/>
      <x:c r="F125" s="6"/>
    </x:row>
    <x:row r="126">
      <x:c r="A126" s="6"/>
      <x:c r="B126" s="6"/>
      <x:c r="C126" s="6"/>
      <x:c r="D126" s="6"/>
      <x:c r="E126" s="6"/>
      <x:c r="F126" s="6"/>
    </x:row>
    <x:row r="127">
      <x:c r="A127" s="6"/>
      <x:c r="B127" s="6"/>
      <x:c r="C127" s="6"/>
      <x:c r="D127" s="6"/>
      <x:c r="E127" s="6"/>
      <x:c r="F127" s="6"/>
    </x:row>
    <x:row r="128">
      <x:c r="A128" s="6"/>
      <x:c r="B128" s="6"/>
      <x:c r="C128" s="6"/>
      <x:c r="D128" s="6"/>
      <x:c r="E128" s="6"/>
      <x:c r="F128" s="6"/>
    </x:row>
    <x:row r="129">
      <x:c r="A129" s="6"/>
      <x:c r="B129" s="6"/>
      <x:c r="C129" s="6"/>
      <x:c r="D129" s="6"/>
      <x:c r="E129" s="6"/>
      <x:c r="F129" s="6"/>
    </x:row>
    <x:row r="130">
      <x:c r="A130" s="6"/>
      <x:c r="B130" s="6"/>
      <x:c r="C130" s="6"/>
      <x:c r="D130" s="6"/>
      <x:c r="E130" s="6"/>
      <x:c r="F130" s="6"/>
    </x:row>
    <x:row r="131">
      <x:c r="A131" s="6"/>
      <x:c r="B131" s="6"/>
      <x:c r="C131" s="6"/>
      <x:c r="D131" s="6"/>
      <x:c r="E131" s="6"/>
      <x:c r="F131" s="6"/>
    </x:row>
    <x:row r="132">
      <x:c r="A132" s="6"/>
      <x:c r="B132" s="6"/>
      <x:c r="C132" s="6"/>
      <x:c r="D132" s="6"/>
      <x:c r="E132" s="6"/>
      <x:c r="F132" s="6"/>
    </x:row>
    <x:row r="133">
      <x:c r="A133" s="6"/>
      <x:c r="B133" s="6"/>
      <x:c r="C133" s="6"/>
      <x:c r="D133" s="6"/>
      <x:c r="E133" s="6"/>
      <x:c r="F133" s="6"/>
    </x:row>
    <x:row r="134">
      <x:c r="A134" s="6"/>
      <x:c r="B134" s="6"/>
      <x:c r="C134" s="6"/>
      <x:c r="D134" s="6"/>
      <x:c r="E134" s="6"/>
      <x:c r="F134" s="6"/>
    </x:row>
    <x:row r="135">
      <x:c r="A135" s="6"/>
      <x:c r="B135" s="6"/>
      <x:c r="C135" s="6"/>
      <x:c r="D135" s="6"/>
      <x:c r="E135" s="6"/>
      <x:c r="F135" s="6"/>
    </x:row>
    <x:row r="136">
      <x:c r="A136" s="6"/>
      <x:c r="B136" s="6"/>
      <x:c r="C136" s="6"/>
      <x:c r="D136" s="6"/>
      <x:c r="E136" s="6"/>
      <x:c r="F136" s="6"/>
    </x:row>
    <x:row r="137">
      <x:c r="A137" s="6"/>
      <x:c r="B137" s="6"/>
      <x:c r="C137" s="6"/>
      <x:c r="D137" s="6"/>
      <x:c r="E137" s="6"/>
      <x:c r="F137" s="6"/>
    </x:row>
    <x:row r="138">
      <x:c r="A138" s="6"/>
      <x:c r="B138" s="6"/>
      <x:c r="C138" s="6"/>
      <x:c r="D138" s="6"/>
      <x:c r="E138" s="6"/>
      <x:c r="F138" s="6"/>
    </x:row>
    <x:row r="139">
      <x:c r="A139" s="6"/>
      <x:c r="B139" s="6"/>
      <x:c r="C139" s="6"/>
      <x:c r="D139" s="6"/>
      <x:c r="E139" s="6"/>
      <x:c r="F139" s="6"/>
    </x:row>
    <x:row r="140">
      <x:c r="A140" s="6"/>
      <x:c r="B140" s="6"/>
      <x:c r="C140" s="6"/>
      <x:c r="D140" s="6"/>
      <x:c r="E140" s="6"/>
      <x:c r="F140" s="6"/>
    </x:row>
    <x:row r="141">
      <x:c r="A141" s="6"/>
      <x:c r="B141" s="6"/>
      <x:c r="C141" s="6"/>
      <x:c r="D141" s="6"/>
      <x:c r="E141" s="6"/>
      <x:c r="F141" s="6"/>
    </x:row>
    <x:row r="142">
      <x:c r="A142" s="6"/>
      <x:c r="B142" s="6"/>
      <x:c r="C142" s="6"/>
      <x:c r="D142" s="6"/>
      <x:c r="E142" s="6"/>
      <x:c r="F142" s="6"/>
    </x:row>
    <x:row r="143">
      <x:c r="A143" s="6"/>
      <x:c r="B143" s="6"/>
      <x:c r="C143" s="6"/>
      <x:c r="D143" s="6"/>
      <x:c r="E143" s="6"/>
      <x:c r="F143" s="6"/>
    </x:row>
    <x:row r="144">
      <x:c r="A144" s="6"/>
      <x:c r="B144" s="6"/>
      <x:c r="C144" s="6"/>
      <x:c r="D144" s="6"/>
      <x:c r="E144" s="6"/>
      <x:c r="F144" s="6"/>
    </x:row>
    <x:row r="145">
      <x:c r="A145" s="6"/>
      <x:c r="B145" s="6"/>
      <x:c r="C145" s="6"/>
      <x:c r="D145" s="6"/>
      <x:c r="E145" s="6"/>
      <x:c r="F145" s="6"/>
    </x:row>
    <x:row r="146">
      <x:c r="A146" s="6"/>
      <x:c r="B146" s="6"/>
      <x:c r="C146" s="6"/>
      <x:c r="D146" s="6"/>
      <x:c r="E146" s="6"/>
      <x:c r="F146" s="6"/>
    </x:row>
    <x:row r="147">
      <x:c r="A147" s="6"/>
      <x:c r="B147" s="6"/>
      <x:c r="C147" s="6"/>
      <x:c r="D147" s="6"/>
      <x:c r="E147" s="6"/>
      <x:c r="F147" s="6"/>
    </x:row>
    <x:row r="148">
      <x:c r="A148" s="6"/>
      <x:c r="B148" s="6"/>
      <x:c r="C148" s="6"/>
      <x:c r="D148" s="6"/>
      <x:c r="E148" s="6"/>
      <x:c r="F148" s="6"/>
    </x:row>
    <x:row r="149">
      <x:c r="A149" s="6"/>
      <x:c r="B149" s="6"/>
      <x:c r="C149" s="6"/>
      <x:c r="D149" s="6"/>
      <x:c r="E149" s="6"/>
      <x:c r="F149" s="6"/>
    </x:row>
    <x:row r="150">
      <x:c r="A150" s="6"/>
      <x:c r="B150" s="6"/>
      <x:c r="C150" s="6"/>
      <x:c r="D150" s="6"/>
      <x:c r="E150" s="6"/>
      <x:c r="F150" s="6"/>
    </x:row>
    <x:row r="151">
      <x:c r="A151" s="6"/>
      <x:c r="B151" s="6"/>
      <x:c r="C151" s="6"/>
      <x:c r="D151" s="6"/>
      <x:c r="E151" s="6"/>
      <x:c r="F151" s="6"/>
    </x:row>
    <x:row r="152">
      <x:c r="A152" s="6"/>
      <x:c r="B152" s="6"/>
      <x:c r="C152" s="6"/>
      <x:c r="D152" s="6"/>
      <x:c r="E152" s="6"/>
      <x:c r="F152" s="6"/>
    </x:row>
    <x:row r="153">
      <x:c r="A153" s="6"/>
      <x:c r="B153" s="6"/>
      <x:c r="C153" s="6"/>
      <x:c r="D153" s="6"/>
      <x:c r="E153" s="6"/>
      <x:c r="F153" s="6"/>
    </x:row>
    <x:row r="154">
      <x:c r="A154" s="6"/>
      <x:c r="B154" s="6"/>
      <x:c r="C154" s="6"/>
      <x:c r="D154" s="6"/>
      <x:c r="E154" s="6"/>
      <x:c r="F154" s="6"/>
    </x:row>
    <x:row r="155">
      <x:c r="A155" s="6"/>
      <x:c r="B155" s="6"/>
      <x:c r="C155" s="6"/>
      <x:c r="D155" s="6"/>
      <x:c r="E155" s="6"/>
      <x:c r="F155" s="6"/>
    </x:row>
    <x:row r="156">
      <x:c r="A156" s="6"/>
      <x:c r="B156" s="6"/>
      <x:c r="C156" s="6"/>
      <x:c r="D156" s="6"/>
      <x:c r="E156" s="6"/>
      <x:c r="F156" s="6"/>
    </x:row>
    <x:row r="157">
      <x:c r="A157" s="6"/>
      <x:c r="B157" s="6"/>
      <x:c r="C157" s="6"/>
      <x:c r="D157" s="6"/>
      <x:c r="E157" s="6"/>
      <x:c r="F157" s="6"/>
    </x:row>
    <x:row r="158">
      <x:c r="A158" s="6"/>
      <x:c r="B158" s="6"/>
      <x:c r="C158" s="6"/>
      <x:c r="D158" s="6"/>
      <x:c r="E158" s="6"/>
      <x:c r="F158" s="6"/>
    </x:row>
    <x:row r="159">
      <x:c r="A159" s="6"/>
      <x:c r="B159" s="6"/>
      <x:c r="C159" s="6"/>
      <x:c r="D159" s="6"/>
      <x:c r="E159" s="6"/>
      <x:c r="F159" s="6"/>
    </x:row>
    <x:row r="160">
      <x:c r="A160" s="6"/>
      <x:c r="B160" s="6"/>
      <x:c r="C160" s="6"/>
      <x:c r="D160" s="6"/>
      <x:c r="E160" s="6"/>
      <x:c r="F160" s="6"/>
    </x:row>
    <x:row r="161">
      <x:c r="A161" s="6"/>
      <x:c r="B161" s="6"/>
      <x:c r="C161" s="6"/>
      <x:c r="D161" s="6"/>
      <x:c r="E161" s="6"/>
      <x:c r="F161" s="6"/>
    </x:row>
    <x:row r="162">
      <x:c r="A162" s="6"/>
      <x:c r="B162" s="6"/>
      <x:c r="C162" s="6"/>
      <x:c r="D162" s="6"/>
      <x:c r="E162" s="6"/>
      <x:c r="F162" s="6"/>
    </x:row>
    <x:row r="163">
      <x:c r="A163" s="6"/>
      <x:c r="B163" s="6"/>
      <x:c r="C163" s="6"/>
      <x:c r="D163" s="6"/>
      <x:c r="E163" s="6"/>
      <x:c r="F163" s="6"/>
    </x:row>
    <x:row r="164">
      <x:c r="A164" s="6"/>
      <x:c r="B164" s="6"/>
      <x:c r="C164" s="6"/>
      <x:c r="D164" s="6"/>
      <x:c r="E164" s="6"/>
      <x:c r="F164" s="6"/>
    </x:row>
    <x:row r="165">
      <x:c r="A165" s="6"/>
      <x:c r="B165" s="6"/>
      <x:c r="C165" s="6"/>
      <x:c r="D165" s="6"/>
      <x:c r="E165" s="6"/>
      <x:c r="F165" s="6"/>
    </x:row>
    <x:row r="166">
      <x:c r="A166" s="6"/>
      <x:c r="B166" s="6"/>
      <x:c r="C166" s="6"/>
      <x:c r="D166" s="6"/>
      <x:c r="E166" s="6"/>
      <x:c r="F166" s="6"/>
    </x:row>
    <x:row r="167">
      <x:c r="A167" s="6"/>
      <x:c r="B167" s="6"/>
      <x:c r="C167" s="6"/>
      <x:c r="D167" s="6"/>
      <x:c r="E167" s="6"/>
      <x:c r="F167" s="6"/>
    </x:row>
    <x:row r="168">
      <x:c r="A168" s="6"/>
      <x:c r="B168" s="6"/>
      <x:c r="C168" s="6"/>
      <x:c r="D168" s="6"/>
      <x:c r="E168" s="6"/>
      <x:c r="F168" s="6"/>
    </x:row>
    <x:row r="169">
      <x:c r="A169" s="6"/>
      <x:c r="B169" s="6"/>
      <x:c r="C169" s="6"/>
      <x:c r="D169" s="6"/>
      <x:c r="E169" s="6"/>
      <x:c r="F169" s="6"/>
    </x:row>
    <x:row r="170">
      <x:c r="A170" s="6"/>
      <x:c r="B170" s="6"/>
      <x:c r="C170" s="6"/>
      <x:c r="D170" s="6"/>
      <x:c r="E170" s="6"/>
      <x:c r="F170" s="6"/>
    </x:row>
    <x:row r="171">
      <x:c r="A171" s="6"/>
      <x:c r="B171" s="6"/>
      <x:c r="C171" s="6"/>
      <x:c r="D171" s="6"/>
      <x:c r="E171" s="6"/>
      <x:c r="F171" s="6"/>
    </x:row>
    <x:row r="172">
      <x:c r="A172" s="6"/>
      <x:c r="B172" s="6"/>
      <x:c r="C172" s="6"/>
      <x:c r="D172" s="6"/>
      <x:c r="E172" s="6"/>
      <x:c r="F172" s="6"/>
    </x:row>
    <x:row r="173">
      <x:c r="A173" s="6"/>
      <x:c r="B173" s="6"/>
      <x:c r="C173" s="6"/>
      <x:c r="D173" s="6"/>
      <x:c r="E173" s="6"/>
      <x:c r="F173" s="6"/>
    </x:row>
    <x:row r="174">
      <x:c r="A174" s="6"/>
      <x:c r="B174" s="6"/>
      <x:c r="C174" s="6"/>
      <x:c r="D174" s="6"/>
      <x:c r="E174" s="6"/>
      <x:c r="F174" s="6"/>
    </x:row>
    <x:row r="175">
      <x:c r="A175" s="6"/>
      <x:c r="B175" s="6"/>
      <x:c r="C175" s="6"/>
      <x:c r="D175" s="6"/>
      <x:c r="E175" s="6"/>
      <x:c r="F175" s="6"/>
    </x:row>
    <x:row r="176">
      <x:c r="A176" s="6"/>
      <x:c r="B176" s="6"/>
      <x:c r="C176" s="6"/>
      <x:c r="D176" s="6"/>
      <x:c r="E176" s="6"/>
      <x:c r="F176" s="6"/>
    </x:row>
    <x:row r="177">
      <x:c r="A177" s="6"/>
      <x:c r="B177" s="6"/>
      <x:c r="C177" s="6"/>
      <x:c r="D177" s="6"/>
      <x:c r="E177" s="6"/>
      <x:c r="F177" s="6"/>
    </x:row>
    <x:row r="178">
      <x:c r="A178" s="6"/>
      <x:c r="B178" s="6"/>
      <x:c r="C178" s="6"/>
      <x:c r="D178" s="6"/>
      <x:c r="E178" s="6"/>
      <x:c r="F178" s="6"/>
    </x:row>
    <x:row r="179">
      <x:c r="A179" s="6"/>
      <x:c r="B179" s="6"/>
      <x:c r="C179" s="6"/>
      <x:c r="D179" s="6"/>
      <x:c r="E179" s="6"/>
      <x:c r="F179" s="6"/>
    </x:row>
    <x:row r="180">
      <x:c r="A180" s="6"/>
      <x:c r="B180" s="6"/>
      <x:c r="C180" s="6"/>
      <x:c r="D180" s="6"/>
      <x:c r="E180" s="6"/>
      <x:c r="F180" s="6"/>
    </x:row>
    <x:row r="181">
      <x:c r="A181" s="6"/>
      <x:c r="B181" s="6"/>
      <x:c r="C181" s="6"/>
      <x:c r="D181" s="6"/>
      <x:c r="E181" s="6"/>
      <x:c r="F181" s="6"/>
    </x:row>
    <x:row r="182">
      <x:c r="A182" s="6"/>
      <x:c r="B182" s="6"/>
      <x:c r="C182" s="6"/>
      <x:c r="D182" s="6"/>
      <x:c r="E182" s="6"/>
      <x:c r="F182" s="6"/>
    </x:row>
    <x:row r="183">
      <x:c r="A183" s="6"/>
      <x:c r="B183" s="6"/>
      <x:c r="C183" s="6"/>
      <x:c r="D183" s="6"/>
      <x:c r="E183" s="6"/>
      <x:c r="F183" s="6"/>
    </x:row>
    <x:row r="184">
      <x:c r="A184" s="6"/>
      <x:c r="B184" s="6"/>
      <x:c r="C184" s="6"/>
      <x:c r="D184" s="6"/>
      <x:c r="E184" s="6"/>
      <x:c r="F184" s="6"/>
    </x:row>
    <x:row r="185">
      <x:c r="A185" s="6"/>
      <x:c r="B185" s="6"/>
      <x:c r="C185" s="6"/>
      <x:c r="D185" s="6"/>
      <x:c r="E185" s="6"/>
      <x:c r="F185" s="6"/>
    </x:row>
    <x:row r="186">
      <x:c r="A186" s="6"/>
      <x:c r="B186" s="6"/>
      <x:c r="C186" s="6"/>
      <x:c r="D186" s="6"/>
      <x:c r="E186" s="6"/>
      <x:c r="F186" s="6"/>
    </x:row>
    <x:row r="187">
      <x:c r="A187" s="6"/>
      <x:c r="B187" s="6"/>
      <x:c r="C187" s="6"/>
      <x:c r="D187" s="6"/>
      <x:c r="E187" s="6"/>
      <x:c r="F187" s="6"/>
    </x:row>
    <x:row r="188">
      <x:c r="A188" s="6"/>
      <x:c r="B188" s="6"/>
      <x:c r="C188" s="6"/>
      <x:c r="D188" s="6"/>
      <x:c r="E188" s="6"/>
      <x:c r="F188" s="6"/>
    </x:row>
    <x:row r="189">
      <x:c r="A189" s="6"/>
      <x:c r="B189" s="6"/>
      <x:c r="C189" s="6"/>
      <x:c r="D189" s="6"/>
      <x:c r="E189" s="6"/>
      <x:c r="F189" s="6"/>
    </x:row>
    <x:row r="190">
      <x:c r="A190" s="6"/>
      <x:c r="B190" s="6"/>
      <x:c r="C190" s="6"/>
      <x:c r="D190" s="6"/>
      <x:c r="E190" s="6"/>
      <x:c r="F190" s="6"/>
    </x:row>
    <x:row r="191">
      <x:c r="A191" s="6"/>
      <x:c r="B191" s="6"/>
      <x:c r="C191" s="6"/>
      <x:c r="D191" s="6"/>
      <x:c r="E191" s="6"/>
      <x:c r="F191" s="6"/>
    </x:row>
    <x:row r="192">
      <x:c r="A192" s="6"/>
      <x:c r="B192" s="6"/>
      <x:c r="C192" s="6"/>
      <x:c r="D192" s="6"/>
      <x:c r="E192" s="6"/>
      <x:c r="F192" s="6"/>
    </x:row>
    <x:row r="193">
      <x:c r="A193" s="6"/>
      <x:c r="B193" s="6"/>
      <x:c r="C193" s="6"/>
      <x:c r="D193" s="6"/>
      <x:c r="E193" s="6"/>
      <x:c r="F193" s="6"/>
    </x:row>
    <x:row r="194">
      <x:c r="A194" s="6"/>
      <x:c r="B194" s="6"/>
      <x:c r="C194" s="6"/>
      <x:c r="D194" s="6"/>
      <x:c r="E194" s="6"/>
      <x:c r="F194" s="6"/>
    </x:row>
    <x:row r="195">
      <x:c r="A195" s="6"/>
      <x:c r="B195" s="6"/>
      <x:c r="C195" s="6"/>
      <x:c r="D195" s="6"/>
      <x:c r="E195" s="6"/>
      <x:c r="F195" s="6"/>
    </x:row>
    <x:row r="196">
      <x:c r="A196" s="6"/>
      <x:c r="B196" s="6"/>
      <x:c r="C196" s="6"/>
      <x:c r="D196" s="6"/>
      <x:c r="E196" s="6"/>
      <x:c r="F196" s="6"/>
    </x:row>
    <x:row r="197">
      <x:c r="A197" s="6"/>
      <x:c r="B197" s="6"/>
      <x:c r="C197" s="6"/>
      <x:c r="D197" s="6"/>
      <x:c r="E197" s="6"/>
      <x:c r="F197" s="6"/>
    </x:row>
    <x:row r="198">
      <x:c r="A198" s="6"/>
      <x:c r="B198" s="6"/>
      <x:c r="C198" s="6"/>
      <x:c r="D198" s="6"/>
      <x:c r="E198" s="6"/>
      <x:c r="F198" s="6"/>
    </x:row>
    <x:row r="199">
      <x:c r="A199" s="6"/>
      <x:c r="B199" s="6"/>
      <x:c r="C199" s="6"/>
      <x:c r="D199" s="6"/>
      <x:c r="E199" s="6"/>
      <x:c r="F199" s="6"/>
    </x:row>
    <x:row r="200">
      <x:c r="A200" s="6"/>
      <x:c r="B200" s="6"/>
      <x:c r="C200" s="6"/>
      <x:c r="D200" s="6"/>
      <x:c r="E200" s="6"/>
      <x:c r="F200" s="6"/>
    </x:row>
    <x:row r="201">
      <x:c r="A201" s="6"/>
      <x:c r="B201" s="6"/>
      <x:c r="C201" s="6"/>
      <x:c r="D201" s="6"/>
      <x:c r="E201" s="6"/>
      <x:c r="F201" s="6"/>
    </x:row>
    <x:row r="202">
      <x:c r="A202" s="6"/>
      <x:c r="B202" s="6"/>
      <x:c r="C202" s="6"/>
      <x:c r="D202" s="6"/>
      <x:c r="E202" s="6"/>
      <x:c r="F202" s="6"/>
    </x:row>
    <x:row r="203">
      <x:c r="A203" s="6"/>
      <x:c r="B203" s="6"/>
      <x:c r="C203" s="6"/>
      <x:c r="D203" s="6"/>
      <x:c r="E203" s="6"/>
      <x:c r="F203" s="6"/>
    </x:row>
    <x:row r="204">
      <x:c r="A204" s="6"/>
      <x:c r="B204" s="6"/>
      <x:c r="C204" s="6"/>
      <x:c r="D204" s="6"/>
      <x:c r="E204" s="6"/>
      <x:c r="F204" s="6"/>
    </x:row>
    <x:row r="205">
      <x:c r="A205" s="6"/>
      <x:c r="B205" s="6"/>
      <x:c r="C205" s="6"/>
      <x:c r="D205" s="6"/>
      <x:c r="E205" s="6"/>
      <x:c r="F205" s="6"/>
    </x:row>
    <x:row r="206">
      <x:c r="A206" s="6"/>
      <x:c r="B206" s="6"/>
      <x:c r="C206" s="6"/>
      <x:c r="D206" s="6"/>
      <x:c r="E206" s="6"/>
      <x:c r="F206" s="6"/>
    </x:row>
    <x:row r="207">
      <x:c r="A207" s="6"/>
      <x:c r="B207" s="6"/>
      <x:c r="C207" s="6"/>
      <x:c r="D207" s="6"/>
      <x:c r="E207" s="6"/>
      <x:c r="F207" s="6"/>
    </x:row>
    <x:row r="208">
      <x:c r="A208" s="6"/>
      <x:c r="B208" s="6"/>
      <x:c r="C208" s="6"/>
      <x:c r="D208" s="6"/>
      <x:c r="E208" s="6"/>
      <x:c r="F208" s="6"/>
    </x:row>
    <x:row r="209">
      <x:c r="A209" s="6"/>
      <x:c r="B209" s="6"/>
      <x:c r="C209" s="6"/>
      <x:c r="D209" s="6"/>
      <x:c r="E209" s="6"/>
      <x:c r="F209" s="6"/>
    </x:row>
    <x:row r="210">
      <x:c r="A210" s="6"/>
      <x:c r="B210" s="6"/>
      <x:c r="C210" s="6"/>
      <x:c r="D210" s="6"/>
      <x:c r="E210" s="6"/>
      <x:c r="F210" s="6"/>
    </x:row>
    <x:row r="211">
      <x:c r="A211" s="6"/>
      <x:c r="B211" s="6"/>
      <x:c r="C211" s="6"/>
      <x:c r="D211" s="6"/>
      <x:c r="E211" s="6"/>
      <x:c r="F211" s="6"/>
    </x:row>
    <x:row r="212">
      <x:c r="A212" s="6"/>
      <x:c r="B212" s="6"/>
      <x:c r="C212" s="6"/>
      <x:c r="D212" s="6"/>
      <x:c r="E212" s="6"/>
      <x:c r="F212" s="6"/>
    </x:row>
    <x:row r="213">
      <x:c r="A213" s="6"/>
      <x:c r="B213" s="6"/>
      <x:c r="C213" s="6"/>
      <x:c r="D213" s="6"/>
      <x:c r="E213" s="6"/>
      <x:c r="F213" s="6"/>
    </x:row>
    <x:row r="214">
      <x:c r="A214" s="6"/>
      <x:c r="B214" s="6"/>
      <x:c r="C214" s="6"/>
      <x:c r="D214" s="6"/>
      <x:c r="E214" s="6"/>
      <x:c r="F214" s="6"/>
    </x:row>
    <x:row r="215">
      <x:c r="A215" s="6"/>
      <x:c r="B215" s="6"/>
      <x:c r="C215" s="6"/>
      <x:c r="D215" s="6"/>
      <x:c r="E215" s="6"/>
      <x:c r="F215" s="6"/>
    </x:row>
    <x:row r="216">
      <x:c r="A216" s="6"/>
      <x:c r="B216" s="6"/>
      <x:c r="C216" s="6"/>
      <x:c r="D216" s="6"/>
      <x:c r="E216" s="6"/>
      <x:c r="F216" s="6"/>
    </x:row>
    <x:row r="217">
      <x:c r="A217" s="6"/>
      <x:c r="B217" s="6"/>
      <x:c r="C217" s="6"/>
      <x:c r="D217" s="6"/>
      <x:c r="E217" s="6"/>
      <x:c r="F217" s="6"/>
    </x:row>
    <x:row r="218">
      <x:c r="A218" s="6"/>
      <x:c r="B218" s="6"/>
      <x:c r="C218" s="6"/>
      <x:c r="D218" s="6"/>
      <x:c r="E218" s="6"/>
      <x:c r="F218" s="6"/>
    </x:row>
    <x:row r="219">
      <x:c r="A219" s="6"/>
      <x:c r="B219" s="6"/>
      <x:c r="C219" s="6"/>
      <x:c r="D219" s="6"/>
      <x:c r="E219" s="6"/>
      <x:c r="F219" s="6"/>
    </x:row>
    <x:row r="220">
      <x:c r="A220" s="6"/>
      <x:c r="B220" s="6"/>
      <x:c r="C220" s="6"/>
      <x:c r="D220" s="6"/>
      <x:c r="E220" s="6"/>
      <x:c r="F220" s="6"/>
    </x:row>
  </x:sheetData>
  <x:mergeCells>
    <x:mergeCell ref="A1:F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8" hidden="0" customWidth="1"/>
    <x:col min="3" max="3" width="55" hidden="0" customWidth="1"/>
    <x:col min="4" max="4" width="50" hidden="0" customWidth="1"/>
    <x:col min="5" max="5" width="72" hidden="0" customWidth="1"/>
  </x:cols>
  <x:sheetData>
    <x:row r="1">
      <x:c r="A1" s="10" t="str">
        <x:v>Sources, Roles and Limits</x:v>
      </x:c>
      <x:c r="B1" s="10"/>
      <x:c r="C1" s="10"/>
      <x:c r="D1" s="10"/>
      <x:c r="E1" s="10"/>
    </x:row>
    <x:row r="2">
      <x:c r="A2" s="6"/>
      <x:c r="B2" s="6"/>
      <x:c r="C2" s="6"/>
      <x:c r="D2" s="6"/>
      <x:c r="E2" s="6"/>
    </x:row>
    <x:row r="3">
      <x:c r="A3" s="30" t="str">
        <x:v>Source</x:v>
      </x:c>
      <x:c r="B3" s="30" t="str">
        <x:v>Role</x:v>
      </x:c>
      <x:c r="C3" s="30" t="str">
        <x:v>Supports</x:v>
      </x:c>
      <x:c r="D3" s="30" t="str">
        <x:v>Does not prove</x:v>
      </x:c>
      <x:c r="E3" s="30" t="str">
        <x:v>URL</x:v>
      </x:c>
    </x:row>
    <x:row r="4">
      <x:c r="A4" s="6" t="str">
        <x:v>A66 exact local public source</x:v>
      </x:c>
      <x:c r="B4" s="6" t="str">
        <x:v>Baseline identity</x:v>
      </x:c>
      <x:c r="C4" s="6" t="str">
        <x:v>Current title/route/article baseline</x:v>
      </x:c>
      <x:c r="D4" s="6" t="str">
        <x:v>Updated candidate quality</x:v>
      </x:c>
      <x:c r="E4" s="6" t="str">
        <x:v>local Gate 1 capture</x:v>
      </x:c>
    </x:row>
    <x:row r="5">
      <x:c r="A5" s="6" t="str">
        <x:v>HM Treasury Green Book 2026</x:v>
      </x:c>
      <x:c r="B5" s="6" t="str">
        <x:v>Decision/appraisal context</x:v>
      </x:c>
      <x:c r="C5" s="6" t="str">
        <x:v>Rankings alone are insufficient; objectives, risks and uncertainty matter; simple weighting/scoring can reduce transparency</x:v>
      </x:c>
      <x:c r="D5" s="6" t="str">
        <x:v>SERPIFAI proprietary state-router outputs</x:v>
      </x:c>
      <x:c r="E5" s="6" t="str">
        <x:v>https://www.gov.uk/government/publications/the-green-book-appraisal-and-evaluation-in-central-government/the-green-book-2026</x:v>
      </x:c>
    </x:row>
    <x:row r="6">
      <x:c r="A6" s="6" t="str">
        <x:v>CEBMa evidence-based decision making</x:v>
      </x:c>
      <x:c r="B6" s="6" t="str">
        <x:v>Evidence-quality context</x:v>
      </x:c>
      <x:c r="C6" s="6" t="str">
        <x:v>Evidence quality, multiple sources, context and uncertainty matter</x:v>
      </x:c>
      <x:c r="D6" s="6" t="str">
        <x:v>Any fictional A66 opportunity state</x:v>
      </x:c>
      <x:c r="E6" s="6" t="str">
        <x:v>https://cebma.org/resources/cebmas-e-textbook-evidence-based-decision-making-for-organizations-public-policy-and-practice/</x:v>
      </x:c>
    </x:row>
    <x:row r="7">
      <x:c r="A7" s="6" t="str">
        <x:v>TheyDo Opportunity Matrix</x:v>
      </x:c>
      <x:c r="B7" s="6" t="str">
        <x:v>Mainstream matrix comparator</x:v>
      </x:c>
      <x:c r="C7" s="6" t="str">
        <x:v>Current opportunity matrices are configurable two-axis comparison/prioritization surfaces and can use custom scores</x:v>
      </x:c>
      <x:c r="D7" s="6" t="str">
        <x:v>SERPIFAI override priority/lifecycle/version handoff</x:v>
      </x:c>
      <x:c r="E7" s="6" t="str">
        <x:v>https://www.theydo.com/help-center/work-with-theydo/opportunities/what-is-the-opportunity-matrix</x:v>
      </x:c>
    </x:row>
    <x:row r="8">
      <x:c r="A8" s="6" t="str">
        <x:v>TheyDo prioritization guidance</x:v>
      </x:c>
      <x:c r="B8" s="6" t="str">
        <x:v>Current scoring comparator</x:v>
      </x:c>
      <x:c r="C8" s="6" t="str">
        <x:v>Evidence is added before scoring; matrices compare selected opportunities; custom scoring is supported</x:v>
      </x:c>
      <x:c r="D8" s="6" t="str">
        <x:v>SERPIFAI fail-closed non-funding states</x:v>
      </x:c>
      <x:c r="E8" s="6" t="str">
        <x:v>https://www.theydo.com/help-center/building-blocks/opportunities/how-to-prioritize-opportunities</x:v>
      </x:c>
    </x:row>
    <x:row r="9">
      <x:c r="A9" s="6" t="str">
        <x:v>Userpilot 2026 feature prioritization</x:v>
      </x:c>
      <x:c r="B9" s="6" t="str">
        <x:v>Sophisticated gate comparator</x:v>
      </x:c>
      <x:c r="C9" s="6" t="str">
        <x:v>Current guidance discusses confidence, reversibility and non-tradeable safety/privacy/compliance hard gates</x:v>
      </x:c>
      <x:c r="D9" s="6" t="str">
        <x:v>SERPIFAI proprietary governance architecture</x:v>
      </x:c>
      <x:c r="E9" s="6" t="str">
        <x:v>https://userpilot.com/blog/feature-prioritization-matrix/</x:v>
      </x:c>
    </x:row>
    <x:row r="10">
      <x:c r="A10" s="6" t="str">
        <x:v>Noreon NGRS methodology</x:v>
      </x:c>
      <x:c r="B10" s="6" t="str">
        <x:v>Readiness/gating comparator</x:v>
      </x:c>
      <x:c r="C10" s="6" t="str">
        <x:v>Value/readiness opportunities can be ready-now or gated by named constraints/rate-limiters</x:v>
      </x:c>
      <x:c r="D10" s="6" t="str">
        <x:v>SERPIFAI Opportunity Matrix State Router</x:v>
      </x:c>
      <x:c r="E10" s="6" t="str">
        <x:v>https://noreongroup.com/ngrs-methodology</x:v>
      </x:c>
    </x:row>
    <x:row r="11">
      <x:c r="A11" s="6"/>
      <x:c r="B11" s="6"/>
      <x:c r="C11" s="6"/>
      <x:c r="D11" s="6"/>
      <x:c r="E11" s="6"/>
    </x:row>
    <x:row r="12">
      <x:c r="A12" s="6"/>
      <x:c r="B12" s="6"/>
      <x:c r="C12" s="6"/>
      <x:c r="D12" s="6"/>
      <x:c r="E12" s="6"/>
    </x:row>
    <x:row r="13">
      <x:c r="A13" s="6"/>
      <x:c r="B13" s="6"/>
      <x:c r="C13" s="6"/>
      <x:c r="D13" s="6"/>
      <x:c r="E13" s="6"/>
    </x:row>
    <x:row r="14">
      <x:c r="A14" s="6"/>
      <x:c r="B14" s="6"/>
      <x:c r="C14" s="6"/>
      <x:c r="D14" s="6"/>
      <x:c r="E14" s="6"/>
    </x:row>
    <x:row r="15">
      <x:c r="A15" s="6"/>
      <x:c r="B15" s="6"/>
      <x:c r="C15" s="6"/>
      <x:c r="D15" s="6"/>
      <x:c r="E15" s="6"/>
    </x:row>
    <x:row r="16">
      <x:c r="A16" s="6"/>
      <x:c r="B16" s="6"/>
      <x:c r="C16" s="6"/>
      <x:c r="D16" s="6"/>
      <x:c r="E16" s="6"/>
    </x:row>
    <x:row r="17">
      <x:c r="A17" s="6"/>
      <x:c r="B17" s="6"/>
      <x:c r="C17" s="6"/>
      <x:c r="D17" s="6"/>
      <x:c r="E17" s="6"/>
    </x:row>
    <x:row r="18">
      <x:c r="A18" s="6"/>
      <x:c r="B18" s="6"/>
      <x:c r="C18" s="6"/>
      <x:c r="D18" s="6"/>
      <x:c r="E18" s="6"/>
    </x:row>
    <x:row r="19">
      <x:c r="A19" s="6"/>
      <x:c r="B19" s="6"/>
      <x:c r="C19" s="6"/>
      <x:c r="D19" s="6"/>
      <x:c r="E19" s="6"/>
    </x:row>
    <x:row r="20">
      <x:c r="A20" s="6"/>
      <x:c r="B20" s="6"/>
      <x:c r="C20" s="6"/>
      <x:c r="D20" s="6"/>
      <x:c r="E20" s="6"/>
    </x:row>
    <x:row r="21">
      <x:c r="A21" s="6"/>
      <x:c r="B21" s="6"/>
      <x:c r="C21" s="6"/>
      <x:c r="D21" s="6"/>
      <x:c r="E21" s="6"/>
    </x:row>
    <x:row r="22">
      <x:c r="A22" s="6"/>
      <x:c r="B22" s="6"/>
      <x:c r="C22" s="6"/>
      <x:c r="D22" s="6"/>
      <x:c r="E22" s="6"/>
    </x:row>
    <x:row r="23">
      <x:c r="A23" s="6"/>
      <x:c r="B23" s="6"/>
      <x:c r="C23" s="6"/>
      <x:c r="D23" s="6"/>
      <x:c r="E23" s="6"/>
    </x:row>
    <x:row r="24">
      <x:c r="A24" s="6"/>
      <x:c r="B24" s="6"/>
      <x:c r="C24" s="6"/>
      <x:c r="D24" s="6"/>
      <x:c r="E24" s="6"/>
    </x:row>
    <x:row r="25">
      <x:c r="A25" s="6"/>
      <x:c r="B25" s="6"/>
      <x:c r="C25" s="6"/>
      <x:c r="D25" s="6"/>
      <x:c r="E25" s="6"/>
    </x:row>
    <x:row r="26">
      <x:c r="A26" s="6"/>
      <x:c r="B26" s="6"/>
      <x:c r="C26" s="6"/>
      <x:c r="D26" s="6"/>
      <x:c r="E26" s="6"/>
    </x:row>
    <x:row r="27">
      <x:c r="A27" s="6"/>
      <x:c r="B27" s="6"/>
      <x:c r="C27" s="6"/>
      <x:c r="D27" s="6"/>
      <x:c r="E27" s="6"/>
    </x:row>
    <x:row r="28">
      <x:c r="A28" s="6"/>
      <x:c r="B28" s="6"/>
      <x:c r="C28" s="6"/>
      <x:c r="D28" s="6"/>
      <x:c r="E28" s="6"/>
    </x:row>
    <x:row r="29">
      <x:c r="A29" s="6"/>
      <x:c r="B29" s="6"/>
      <x:c r="C29" s="6"/>
      <x:c r="D29" s="6"/>
      <x:c r="E29" s="6"/>
    </x:row>
    <x:row r="30">
      <x:c r="A30" s="6"/>
      <x:c r="B30" s="6"/>
      <x:c r="C30" s="6"/>
      <x:c r="D30" s="6"/>
      <x:c r="E30" s="6"/>
    </x:row>
    <x:row r="31">
      <x:c r="A31" s="6"/>
      <x:c r="B31" s="6"/>
      <x:c r="C31" s="6"/>
      <x:c r="D31" s="6"/>
      <x:c r="E31" s="6"/>
    </x:row>
    <x:row r="32">
      <x:c r="A32" s="6"/>
      <x:c r="B32" s="6"/>
      <x:c r="C32" s="6"/>
      <x:c r="D32" s="6"/>
      <x:c r="E32" s="6"/>
    </x:row>
    <x:row r="33">
      <x:c r="A33" s="6"/>
      <x:c r="B33" s="6"/>
      <x:c r="C33" s="6"/>
      <x:c r="D33" s="6"/>
      <x:c r="E33" s="6"/>
    </x:row>
    <x:row r="34">
      <x:c r="A34" s="6"/>
      <x:c r="B34" s="6"/>
      <x:c r="C34" s="6"/>
      <x:c r="D34" s="6"/>
      <x:c r="E34" s="6"/>
    </x:row>
    <x:row r="35">
      <x:c r="A35" s="6"/>
      <x:c r="B35" s="6"/>
      <x:c r="C35" s="6"/>
      <x:c r="D35" s="6"/>
      <x:c r="E35" s="6"/>
    </x:row>
    <x:row r="36">
      <x:c r="A36" s="6"/>
      <x:c r="B36" s="6"/>
      <x:c r="C36" s="6"/>
      <x:c r="D36" s="6"/>
      <x:c r="E36" s="6"/>
    </x:row>
    <x:row r="37">
      <x:c r="A37" s="6"/>
      <x:c r="B37" s="6"/>
      <x:c r="C37" s="6"/>
      <x:c r="D37" s="6"/>
      <x:c r="E37" s="6"/>
    </x:row>
    <x:row r="38">
      <x:c r="A38" s="6"/>
      <x:c r="B38" s="6"/>
      <x:c r="C38" s="6"/>
      <x:c r="D38" s="6"/>
      <x:c r="E38" s="6"/>
    </x:row>
    <x:row r="39">
      <x:c r="A39" s="6"/>
      <x:c r="B39" s="6"/>
      <x:c r="C39" s="6"/>
      <x:c r="D39" s="6"/>
      <x:c r="E39" s="6"/>
    </x:row>
    <x:row r="40">
      <x:c r="A40" s="6"/>
      <x:c r="B40" s="6"/>
      <x:c r="C40" s="6"/>
      <x:c r="D40" s="6"/>
      <x:c r="E40" s="6"/>
    </x:row>
    <x:row r="41">
      <x:c r="A41" s="6"/>
      <x:c r="B41" s="6"/>
      <x:c r="C41" s="6"/>
      <x:c r="D41" s="6"/>
      <x:c r="E41" s="6"/>
    </x:row>
    <x:row r="42">
      <x:c r="A42" s="6"/>
      <x:c r="B42" s="6"/>
      <x:c r="C42" s="6"/>
      <x:c r="D42" s="6"/>
      <x:c r="E42" s="6"/>
    </x:row>
    <x:row r="43">
      <x:c r="A43" s="6"/>
      <x:c r="B43" s="6"/>
      <x:c r="C43" s="6"/>
      <x:c r="D43" s="6"/>
      <x:c r="E43" s="6"/>
    </x:row>
    <x:row r="44">
      <x:c r="A44" s="6"/>
      <x:c r="B44" s="6"/>
      <x:c r="C44" s="6"/>
      <x:c r="D44" s="6"/>
      <x:c r="E44" s="6"/>
    </x:row>
    <x:row r="45">
      <x:c r="A45" s="6"/>
      <x:c r="B45" s="6"/>
      <x:c r="C45" s="6"/>
      <x:c r="D45" s="6"/>
      <x:c r="E45" s="6"/>
    </x:row>
    <x:row r="46">
      <x:c r="A46" s="6"/>
      <x:c r="B46" s="6"/>
      <x:c r="C46" s="6"/>
      <x:c r="D46" s="6"/>
      <x:c r="E46" s="6"/>
    </x:row>
    <x:row r="47">
      <x:c r="A47" s="6"/>
      <x:c r="B47" s="6"/>
      <x:c r="C47" s="6"/>
      <x:c r="D47" s="6"/>
      <x:c r="E47" s="6"/>
    </x:row>
    <x:row r="48">
      <x:c r="A48" s="6"/>
      <x:c r="B48" s="6"/>
      <x:c r="C48" s="6"/>
      <x:c r="D48" s="6"/>
      <x:c r="E48" s="6"/>
    </x:row>
    <x:row r="49">
      <x:c r="A49" s="6"/>
      <x:c r="B49" s="6"/>
      <x:c r="C49" s="6"/>
      <x:c r="D49" s="6"/>
      <x:c r="E49" s="6"/>
    </x:row>
    <x:row r="50">
      <x:c r="A50" s="6"/>
      <x:c r="B50" s="6"/>
      <x:c r="C50" s="6"/>
      <x:c r="D50" s="6"/>
      <x:c r="E50" s="6"/>
    </x:row>
    <x:row r="51">
      <x:c r="A51" s="6"/>
      <x:c r="B51" s="6"/>
      <x:c r="C51" s="6"/>
      <x:c r="D51" s="6"/>
      <x:c r="E51" s="6"/>
    </x:row>
    <x:row r="52">
      <x:c r="A52" s="6"/>
      <x:c r="B52" s="6"/>
      <x:c r="C52" s="6"/>
      <x:c r="D52" s="6"/>
      <x:c r="E52" s="6"/>
    </x:row>
    <x:row r="53">
      <x:c r="A53" s="6"/>
      <x:c r="B53" s="6"/>
      <x:c r="C53" s="6"/>
      <x:c r="D53" s="6"/>
      <x:c r="E53" s="6"/>
    </x:row>
    <x:row r="54">
      <x:c r="A54" s="6"/>
      <x:c r="B54" s="6"/>
      <x:c r="C54" s="6"/>
      <x:c r="D54" s="6"/>
      <x:c r="E54" s="6"/>
    </x:row>
    <x:row r="55">
      <x:c r="A55" s="6"/>
      <x:c r="B55" s="6"/>
      <x:c r="C55" s="6"/>
      <x:c r="D55" s="6"/>
      <x:c r="E55" s="6"/>
    </x:row>
    <x:row r="56">
      <x:c r="A56" s="6"/>
      <x:c r="B56" s="6"/>
      <x:c r="C56" s="6"/>
      <x:c r="D56" s="6"/>
      <x:c r="E56" s="6"/>
    </x:row>
    <x:row r="57">
      <x:c r="A57" s="6"/>
      <x:c r="B57" s="6"/>
      <x:c r="C57" s="6"/>
      <x:c r="D57" s="6"/>
      <x:c r="E57" s="6"/>
    </x:row>
    <x:row r="58">
      <x:c r="A58" s="6"/>
      <x:c r="B58" s="6"/>
      <x:c r="C58" s="6"/>
      <x:c r="D58" s="6"/>
      <x:c r="E58" s="6"/>
    </x:row>
    <x:row r="59">
      <x:c r="A59" s="6"/>
      <x:c r="B59" s="6"/>
      <x:c r="C59" s="6"/>
      <x:c r="D59" s="6"/>
      <x:c r="E59" s="6"/>
    </x:row>
    <x:row r="60">
      <x:c r="A60" s="6"/>
      <x:c r="B60" s="6"/>
      <x:c r="C60" s="6"/>
      <x:c r="D60" s="6"/>
      <x:c r="E60" s="6"/>
    </x:row>
    <x:row r="61">
      <x:c r="A61" s="6"/>
      <x:c r="B61" s="6"/>
      <x:c r="C61" s="6"/>
      <x:c r="D61" s="6"/>
      <x:c r="E61" s="6"/>
    </x:row>
    <x:row r="62">
      <x:c r="A62" s="6"/>
      <x:c r="B62" s="6"/>
      <x:c r="C62" s="6"/>
      <x:c r="D62" s="6"/>
      <x:c r="E62" s="6"/>
    </x:row>
    <x:row r="63">
      <x:c r="A63" s="6"/>
      <x:c r="B63" s="6"/>
      <x:c r="C63" s="6"/>
      <x:c r="D63" s="6"/>
      <x:c r="E63" s="6"/>
    </x:row>
    <x:row r="64">
      <x:c r="A64" s="6"/>
      <x:c r="B64" s="6"/>
      <x:c r="C64" s="6"/>
      <x:c r="D64" s="6"/>
      <x:c r="E64" s="6"/>
    </x:row>
    <x:row r="65">
      <x:c r="A65" s="6"/>
      <x:c r="B65" s="6"/>
      <x:c r="C65" s="6"/>
      <x:c r="D65" s="6"/>
      <x:c r="E65" s="6"/>
    </x:row>
    <x:row r="66">
      <x:c r="A66" s="6"/>
      <x:c r="B66" s="6"/>
      <x:c r="C66" s="6"/>
      <x:c r="D66" s="6"/>
      <x:c r="E66" s="6"/>
    </x:row>
    <x:row r="67">
      <x:c r="A67" s="6"/>
      <x:c r="B67" s="6"/>
      <x:c r="C67" s="6"/>
      <x:c r="D67" s="6"/>
      <x:c r="E67" s="6"/>
    </x:row>
    <x:row r="68">
      <x:c r="A68" s="6"/>
      <x:c r="B68" s="6"/>
      <x:c r="C68" s="6"/>
      <x:c r="D68" s="6"/>
      <x:c r="E68" s="6"/>
    </x:row>
    <x:row r="69">
      <x:c r="A69" s="6"/>
      <x:c r="B69" s="6"/>
      <x:c r="C69" s="6"/>
      <x:c r="D69" s="6"/>
      <x:c r="E69" s="6"/>
    </x:row>
    <x:row r="70">
      <x:c r="A70" s="6"/>
      <x:c r="B70" s="6"/>
      <x:c r="C70" s="6"/>
      <x:c r="D70" s="6"/>
      <x:c r="E70" s="6"/>
    </x:row>
    <x:row r="71">
      <x:c r="A71" s="6"/>
      <x:c r="B71" s="6"/>
      <x:c r="C71" s="6"/>
      <x:c r="D71" s="6"/>
      <x:c r="E71" s="6"/>
    </x:row>
    <x:row r="72">
      <x:c r="A72" s="6"/>
      <x:c r="B72" s="6"/>
      <x:c r="C72" s="6"/>
      <x:c r="D72" s="6"/>
      <x:c r="E72" s="6"/>
    </x:row>
    <x:row r="73">
      <x:c r="A73" s="6"/>
      <x:c r="B73" s="6"/>
      <x:c r="C73" s="6"/>
      <x:c r="D73" s="6"/>
      <x:c r="E73" s="6"/>
    </x:row>
    <x:row r="74">
      <x:c r="A74" s="6"/>
      <x:c r="B74" s="6"/>
      <x:c r="C74" s="6"/>
      <x:c r="D74" s="6"/>
      <x:c r="E74" s="6"/>
    </x:row>
    <x:row r="75">
      <x:c r="A75" s="6"/>
      <x:c r="B75" s="6"/>
      <x:c r="C75" s="6"/>
      <x:c r="D75" s="6"/>
      <x:c r="E75" s="6"/>
    </x:row>
    <x:row r="76">
      <x:c r="A76" s="6"/>
      <x:c r="B76" s="6"/>
      <x:c r="C76" s="6"/>
      <x:c r="D76" s="6"/>
      <x:c r="E76" s="6"/>
    </x:row>
    <x:row r="77">
      <x:c r="A77" s="6"/>
      <x:c r="B77" s="6"/>
      <x:c r="C77" s="6"/>
      <x:c r="D77" s="6"/>
      <x:c r="E77" s="6"/>
    </x:row>
    <x:row r="78">
      <x:c r="A78" s="6"/>
      <x:c r="B78" s="6"/>
      <x:c r="C78" s="6"/>
      <x:c r="D78" s="6"/>
      <x:c r="E78" s="6"/>
    </x:row>
    <x:row r="79">
      <x:c r="A79" s="6"/>
      <x:c r="B79" s="6"/>
      <x:c r="C79" s="6"/>
      <x:c r="D79" s="6"/>
      <x:c r="E79" s="6"/>
    </x:row>
    <x:row r="80">
      <x:c r="A80" s="6"/>
      <x:c r="B80" s="6"/>
      <x:c r="C80" s="6"/>
      <x:c r="D80" s="6"/>
      <x:c r="E80" s="6"/>
    </x:row>
    <x:row r="81">
      <x:c r="A81" s="6"/>
      <x:c r="B81" s="6"/>
      <x:c r="C81" s="6"/>
      <x:c r="D81" s="6"/>
      <x:c r="E81" s="6"/>
    </x:row>
    <x:row r="82">
      <x:c r="A82" s="6"/>
      <x:c r="B82" s="6"/>
      <x:c r="C82" s="6"/>
      <x:c r="D82" s="6"/>
      <x:c r="E82" s="6"/>
    </x:row>
    <x:row r="83">
      <x:c r="A83" s="6"/>
      <x:c r="B83" s="6"/>
      <x:c r="C83" s="6"/>
      <x:c r="D83" s="6"/>
      <x:c r="E83" s="6"/>
    </x:row>
    <x:row r="84">
      <x:c r="A84" s="6"/>
      <x:c r="B84" s="6"/>
      <x:c r="C84" s="6"/>
      <x:c r="D84" s="6"/>
      <x:c r="E84" s="6"/>
    </x:row>
    <x:row r="85">
      <x:c r="A85" s="6"/>
      <x:c r="B85" s="6"/>
      <x:c r="C85" s="6"/>
      <x:c r="D85" s="6"/>
      <x:c r="E85" s="6"/>
    </x:row>
    <x:row r="86">
      <x:c r="A86" s="6"/>
      <x:c r="B86" s="6"/>
      <x:c r="C86" s="6"/>
      <x:c r="D86" s="6"/>
      <x:c r="E86" s="6"/>
    </x:row>
    <x:row r="87">
      <x:c r="A87" s="6"/>
      <x:c r="B87" s="6"/>
      <x:c r="C87" s="6"/>
      <x:c r="D87" s="6"/>
      <x:c r="E87" s="6"/>
    </x:row>
    <x:row r="88">
      <x:c r="A88" s="6"/>
      <x:c r="B88" s="6"/>
      <x:c r="C88" s="6"/>
      <x:c r="D88" s="6"/>
      <x:c r="E88" s="6"/>
    </x:row>
    <x:row r="89">
      <x:c r="A89" s="6"/>
      <x:c r="B89" s="6"/>
      <x:c r="C89" s="6"/>
      <x:c r="D89" s="6"/>
      <x:c r="E89" s="6"/>
    </x:row>
    <x:row r="90">
      <x:c r="A90" s="6"/>
      <x:c r="B90" s="6"/>
      <x:c r="C90" s="6"/>
      <x:c r="D90" s="6"/>
      <x:c r="E90" s="6"/>
    </x:row>
    <x:row r="91">
      <x:c r="A91" s="6"/>
      <x:c r="B91" s="6"/>
      <x:c r="C91" s="6"/>
      <x:c r="D91" s="6"/>
      <x:c r="E91" s="6"/>
    </x:row>
    <x:row r="92">
      <x:c r="A92" s="6"/>
      <x:c r="B92" s="6"/>
      <x:c r="C92" s="6"/>
      <x:c r="D92" s="6"/>
      <x:c r="E92" s="6"/>
    </x:row>
    <x:row r="93">
      <x:c r="A93" s="6"/>
      <x:c r="B93" s="6"/>
      <x:c r="C93" s="6"/>
      <x:c r="D93" s="6"/>
      <x:c r="E93" s="6"/>
    </x:row>
    <x:row r="94">
      <x:c r="A94" s="6"/>
      <x:c r="B94" s="6"/>
      <x:c r="C94" s="6"/>
      <x:c r="D94" s="6"/>
      <x:c r="E94" s="6"/>
    </x:row>
    <x:row r="95">
      <x:c r="A95" s="6"/>
      <x:c r="B95" s="6"/>
      <x:c r="C95" s="6"/>
      <x:c r="D95" s="6"/>
      <x:c r="E95" s="6"/>
    </x:row>
    <x:row r="96">
      <x:c r="A96" s="6"/>
      <x:c r="B96" s="6"/>
      <x:c r="C96" s="6"/>
      <x:c r="D96" s="6"/>
      <x:c r="E96" s="6"/>
    </x:row>
    <x:row r="97">
      <x:c r="A97" s="6"/>
      <x:c r="B97" s="6"/>
      <x:c r="C97" s="6"/>
      <x:c r="D97" s="6"/>
      <x:c r="E97" s="6"/>
    </x:row>
    <x:row r="98">
      <x:c r="A98" s="6"/>
      <x:c r="B98" s="6"/>
      <x:c r="C98" s="6"/>
      <x:c r="D98" s="6"/>
      <x:c r="E98" s="6"/>
    </x:row>
    <x:row r="99">
      <x:c r="A99" s="6"/>
      <x:c r="B99" s="6"/>
      <x:c r="C99" s="6"/>
      <x:c r="D99" s="6"/>
      <x:c r="E99" s="6"/>
    </x:row>
    <x:row r="100">
      <x:c r="A100" s="6"/>
      <x:c r="B100" s="6"/>
      <x:c r="C100" s="6"/>
      <x:c r="D100" s="6"/>
      <x:c r="E100" s="6"/>
    </x:row>
    <x:row r="101">
      <x:c r="A101" s="6"/>
      <x:c r="B101" s="6"/>
      <x:c r="C101" s="6"/>
      <x:c r="D101" s="6"/>
      <x:c r="E101" s="6"/>
    </x:row>
    <x:row r="102">
      <x:c r="A102" s="6"/>
      <x:c r="B102" s="6"/>
      <x:c r="C102" s="6"/>
      <x:c r="D102" s="6"/>
      <x:c r="E102" s="6"/>
    </x:row>
    <x:row r="103">
      <x:c r="A103" s="6"/>
      <x:c r="B103" s="6"/>
      <x:c r="C103" s="6"/>
      <x:c r="D103" s="6"/>
      <x:c r="E103" s="6"/>
    </x:row>
    <x:row r="104">
      <x:c r="A104" s="6"/>
      <x:c r="B104" s="6"/>
      <x:c r="C104" s="6"/>
      <x:c r="D104" s="6"/>
      <x:c r="E104" s="6"/>
    </x:row>
    <x:row r="105">
      <x:c r="A105" s="6"/>
      <x:c r="B105" s="6"/>
      <x:c r="C105" s="6"/>
      <x:c r="D105" s="6"/>
      <x:c r="E105" s="6"/>
    </x:row>
    <x:row r="106">
      <x:c r="A106" s="6"/>
      <x:c r="B106" s="6"/>
      <x:c r="C106" s="6"/>
      <x:c r="D106" s="6"/>
      <x:c r="E106" s="6"/>
    </x:row>
    <x:row r="107">
      <x:c r="A107" s="6"/>
      <x:c r="B107" s="6"/>
      <x:c r="C107" s="6"/>
      <x:c r="D107" s="6"/>
      <x:c r="E107" s="6"/>
    </x:row>
    <x:row r="108">
      <x:c r="A108" s="6"/>
      <x:c r="B108" s="6"/>
      <x:c r="C108" s="6"/>
      <x:c r="D108" s="6"/>
      <x:c r="E108" s="6"/>
    </x:row>
    <x:row r="109">
      <x:c r="A109" s="6"/>
      <x:c r="B109" s="6"/>
      <x:c r="C109" s="6"/>
      <x:c r="D109" s="6"/>
      <x:c r="E109" s="6"/>
    </x:row>
    <x:row r="110">
      <x:c r="A110" s="6"/>
      <x:c r="B110" s="6"/>
      <x:c r="C110" s="6"/>
      <x:c r="D110" s="6"/>
      <x:c r="E110" s="6"/>
    </x:row>
    <x:row r="111">
      <x:c r="A111" s="6"/>
      <x:c r="B111" s="6"/>
      <x:c r="C111" s="6"/>
      <x:c r="D111" s="6"/>
      <x:c r="E111" s="6"/>
    </x:row>
    <x:row r="112">
      <x:c r="A112" s="6"/>
      <x:c r="B112" s="6"/>
      <x:c r="C112" s="6"/>
      <x:c r="D112" s="6"/>
      <x:c r="E112" s="6"/>
    </x:row>
    <x:row r="113">
      <x:c r="A113" s="6"/>
      <x:c r="B113" s="6"/>
      <x:c r="C113" s="6"/>
      <x:c r="D113" s="6"/>
      <x:c r="E113" s="6"/>
    </x:row>
    <x:row r="114">
      <x:c r="A114" s="6"/>
      <x:c r="B114" s="6"/>
      <x:c r="C114" s="6"/>
      <x:c r="D114" s="6"/>
      <x:c r="E114" s="6"/>
    </x:row>
    <x:row r="115">
      <x:c r="A115" s="6"/>
      <x:c r="B115" s="6"/>
      <x:c r="C115" s="6"/>
      <x:c r="D115" s="6"/>
      <x:c r="E115" s="6"/>
    </x:row>
    <x:row r="116">
      <x:c r="A116" s="6"/>
      <x:c r="B116" s="6"/>
      <x:c r="C116" s="6"/>
      <x:c r="D116" s="6"/>
      <x:c r="E116" s="6"/>
    </x:row>
    <x:row r="117">
      <x:c r="A117" s="6"/>
      <x:c r="B117" s="6"/>
      <x:c r="C117" s="6"/>
      <x:c r="D117" s="6"/>
      <x:c r="E117" s="6"/>
    </x:row>
    <x:row r="118">
      <x:c r="A118" s="6"/>
      <x:c r="B118" s="6"/>
      <x:c r="C118" s="6"/>
      <x:c r="D118" s="6"/>
      <x:c r="E118" s="6"/>
    </x:row>
    <x:row r="119">
      <x:c r="A119" s="6"/>
      <x:c r="B119" s="6"/>
      <x:c r="C119" s="6"/>
      <x:c r="D119" s="6"/>
      <x:c r="E119" s="6"/>
    </x:row>
    <x:row r="120">
      <x:c r="A120" s="6"/>
      <x:c r="B120" s="6"/>
      <x:c r="C120" s="6"/>
      <x:c r="D120" s="6"/>
      <x:c r="E120" s="6"/>
    </x:row>
    <x:row r="121">
      <x:c r="A121" s="6"/>
      <x:c r="B121" s="6"/>
      <x:c r="C121" s="6"/>
      <x:c r="D121" s="6"/>
      <x:c r="E121" s="6"/>
    </x:row>
    <x:row r="122">
      <x:c r="A122" s="6"/>
      <x:c r="B122" s="6"/>
      <x:c r="C122" s="6"/>
      <x:c r="D122" s="6"/>
      <x:c r="E122" s="6"/>
    </x:row>
    <x:row r="123">
      <x:c r="A123" s="6"/>
      <x:c r="B123" s="6"/>
      <x:c r="C123" s="6"/>
      <x:c r="D123" s="6"/>
      <x:c r="E123" s="6"/>
    </x:row>
    <x:row r="124">
      <x:c r="A124" s="6"/>
      <x:c r="B124" s="6"/>
      <x:c r="C124" s="6"/>
      <x:c r="D124" s="6"/>
      <x:c r="E124" s="6"/>
    </x:row>
    <x:row r="125">
      <x:c r="A125" s="6"/>
      <x:c r="B125" s="6"/>
      <x:c r="C125" s="6"/>
      <x:c r="D125" s="6"/>
      <x:c r="E125" s="6"/>
    </x:row>
    <x:row r="126">
      <x:c r="A126" s="6"/>
      <x:c r="B126" s="6"/>
      <x:c r="C126" s="6"/>
      <x:c r="D126" s="6"/>
      <x:c r="E126" s="6"/>
    </x:row>
    <x:row r="127">
      <x:c r="A127" s="6"/>
      <x:c r="B127" s="6"/>
      <x:c r="C127" s="6"/>
      <x:c r="D127" s="6"/>
      <x:c r="E127" s="6"/>
    </x:row>
    <x:row r="128">
      <x:c r="A128" s="6"/>
      <x:c r="B128" s="6"/>
      <x:c r="C128" s="6"/>
      <x:c r="D128" s="6"/>
      <x:c r="E128" s="6"/>
    </x:row>
    <x:row r="129">
      <x:c r="A129" s="6"/>
      <x:c r="B129" s="6"/>
      <x:c r="C129" s="6"/>
      <x:c r="D129" s="6"/>
      <x:c r="E129" s="6"/>
    </x:row>
    <x:row r="130">
      <x:c r="A130" s="6"/>
      <x:c r="B130" s="6"/>
      <x:c r="C130" s="6"/>
      <x:c r="D130" s="6"/>
      <x:c r="E130" s="6"/>
    </x:row>
    <x:row r="131">
      <x:c r="A131" s="6"/>
      <x:c r="B131" s="6"/>
      <x:c r="C131" s="6"/>
      <x:c r="D131" s="6"/>
      <x:c r="E131" s="6"/>
    </x:row>
    <x:row r="132">
      <x:c r="A132" s="6"/>
      <x:c r="B132" s="6"/>
      <x:c r="C132" s="6"/>
      <x:c r="D132" s="6"/>
      <x:c r="E132" s="6"/>
    </x:row>
    <x:row r="133">
      <x:c r="A133" s="6"/>
      <x:c r="B133" s="6"/>
      <x:c r="C133" s="6"/>
      <x:c r="D133" s="6"/>
      <x:c r="E133" s="6"/>
    </x:row>
    <x:row r="134">
      <x:c r="A134" s="6"/>
      <x:c r="B134" s="6"/>
      <x:c r="C134" s="6"/>
      <x:c r="D134" s="6"/>
      <x:c r="E134" s="6"/>
    </x:row>
    <x:row r="135">
      <x:c r="A135" s="6"/>
      <x:c r="B135" s="6"/>
      <x:c r="C135" s="6"/>
      <x:c r="D135" s="6"/>
      <x:c r="E135" s="6"/>
    </x:row>
    <x:row r="136">
      <x:c r="A136" s="6"/>
      <x:c r="B136" s="6"/>
      <x:c r="C136" s="6"/>
      <x:c r="D136" s="6"/>
      <x:c r="E136" s="6"/>
    </x:row>
    <x:row r="137">
      <x:c r="A137" s="6"/>
      <x:c r="B137" s="6"/>
      <x:c r="C137" s="6"/>
      <x:c r="D137" s="6"/>
      <x:c r="E137" s="6"/>
    </x:row>
    <x:row r="138">
      <x:c r="A138" s="6"/>
      <x:c r="B138" s="6"/>
      <x:c r="C138" s="6"/>
      <x:c r="D138" s="6"/>
      <x:c r="E138" s="6"/>
    </x:row>
    <x:row r="139">
      <x:c r="A139" s="6"/>
      <x:c r="B139" s="6"/>
      <x:c r="C139" s="6"/>
      <x:c r="D139" s="6"/>
      <x:c r="E139" s="6"/>
    </x:row>
    <x:row r="140">
      <x:c r="A140" s="6"/>
      <x:c r="B140" s="6"/>
      <x:c r="C140" s="6"/>
      <x:c r="D140" s="6"/>
      <x:c r="E140" s="6"/>
    </x:row>
    <x:row r="141">
      <x:c r="A141" s="6"/>
      <x:c r="B141" s="6"/>
      <x:c r="C141" s="6"/>
      <x:c r="D141" s="6"/>
      <x:c r="E141" s="6"/>
    </x:row>
    <x:row r="142">
      <x:c r="A142" s="6"/>
      <x:c r="B142" s="6"/>
      <x:c r="C142" s="6"/>
      <x:c r="D142" s="6"/>
      <x:c r="E142" s="6"/>
    </x:row>
    <x:row r="143">
      <x:c r="A143" s="6"/>
      <x:c r="B143" s="6"/>
      <x:c r="C143" s="6"/>
      <x:c r="D143" s="6"/>
      <x:c r="E143" s="6"/>
    </x:row>
    <x:row r="144">
      <x:c r="A144" s="6"/>
      <x:c r="B144" s="6"/>
      <x:c r="C144" s="6"/>
      <x:c r="D144" s="6"/>
      <x:c r="E144" s="6"/>
    </x:row>
    <x:row r="145">
      <x:c r="A145" s="6"/>
      <x:c r="B145" s="6"/>
      <x:c r="C145" s="6"/>
      <x:c r="D145" s="6"/>
      <x:c r="E145" s="6"/>
    </x:row>
    <x:row r="146">
      <x:c r="A146" s="6"/>
      <x:c r="B146" s="6"/>
      <x:c r="C146" s="6"/>
      <x:c r="D146" s="6"/>
      <x:c r="E146" s="6"/>
    </x:row>
    <x:row r="147">
      <x:c r="A147" s="6"/>
      <x:c r="B147" s="6"/>
      <x:c r="C147" s="6"/>
      <x:c r="D147" s="6"/>
      <x:c r="E147" s="6"/>
    </x:row>
    <x:row r="148">
      <x:c r="A148" s="6"/>
      <x:c r="B148" s="6"/>
      <x:c r="C148" s="6"/>
      <x:c r="D148" s="6"/>
      <x:c r="E148" s="6"/>
    </x:row>
    <x:row r="149">
      <x:c r="A149" s="6"/>
      <x:c r="B149" s="6"/>
      <x:c r="C149" s="6"/>
      <x:c r="D149" s="6"/>
      <x:c r="E149" s="6"/>
    </x:row>
    <x:row r="150">
      <x:c r="A150" s="6"/>
      <x:c r="B150" s="6"/>
      <x:c r="C150" s="6"/>
      <x:c r="D150" s="6"/>
      <x:c r="E150" s="6"/>
    </x:row>
    <x:row r="151">
      <x:c r="A151" s="6"/>
      <x:c r="B151" s="6"/>
      <x:c r="C151" s="6"/>
      <x:c r="D151" s="6"/>
      <x:c r="E151" s="6"/>
    </x:row>
    <x:row r="152">
      <x:c r="A152" s="6"/>
      <x:c r="B152" s="6"/>
      <x:c r="C152" s="6"/>
      <x:c r="D152" s="6"/>
      <x:c r="E152" s="6"/>
    </x:row>
    <x:row r="153">
      <x:c r="A153" s="6"/>
      <x:c r="B153" s="6"/>
      <x:c r="C153" s="6"/>
      <x:c r="D153" s="6"/>
      <x:c r="E153" s="6"/>
    </x:row>
    <x:row r="154">
      <x:c r="A154" s="6"/>
      <x:c r="B154" s="6"/>
      <x:c r="C154" s="6"/>
      <x:c r="D154" s="6"/>
      <x:c r="E154" s="6"/>
    </x:row>
    <x:row r="155">
      <x:c r="A155" s="6"/>
      <x:c r="B155" s="6"/>
      <x:c r="C155" s="6"/>
      <x:c r="D155" s="6"/>
      <x:c r="E155" s="6"/>
    </x:row>
    <x:row r="156">
      <x:c r="A156" s="6"/>
      <x:c r="B156" s="6"/>
      <x:c r="C156" s="6"/>
      <x:c r="D156" s="6"/>
      <x:c r="E156" s="6"/>
    </x:row>
    <x:row r="157">
      <x:c r="A157" s="6"/>
      <x:c r="B157" s="6"/>
      <x:c r="C157" s="6"/>
      <x:c r="D157" s="6"/>
      <x:c r="E157" s="6"/>
    </x:row>
    <x:row r="158">
      <x:c r="A158" s="6"/>
      <x:c r="B158" s="6"/>
      <x:c r="C158" s="6"/>
      <x:c r="D158" s="6"/>
      <x:c r="E158" s="6"/>
    </x:row>
    <x:row r="159">
      <x:c r="A159" s="6"/>
      <x:c r="B159" s="6"/>
      <x:c r="C159" s="6"/>
      <x:c r="D159" s="6"/>
      <x:c r="E159" s="6"/>
    </x:row>
    <x:row r="160">
      <x:c r="A160" s="6"/>
      <x:c r="B160" s="6"/>
      <x:c r="C160" s="6"/>
      <x:c r="D160" s="6"/>
      <x:c r="E160" s="6"/>
    </x:row>
    <x:row r="161">
      <x:c r="A161" s="6"/>
      <x:c r="B161" s="6"/>
      <x:c r="C161" s="6"/>
      <x:c r="D161" s="6"/>
      <x:c r="E161" s="6"/>
    </x:row>
    <x:row r="162">
      <x:c r="A162" s="6"/>
      <x:c r="B162" s="6"/>
      <x:c r="C162" s="6"/>
      <x:c r="D162" s="6"/>
      <x:c r="E162" s="6"/>
    </x:row>
    <x:row r="163">
      <x:c r="A163" s="6"/>
      <x:c r="B163" s="6"/>
      <x:c r="C163" s="6"/>
      <x:c r="D163" s="6"/>
      <x:c r="E163" s="6"/>
    </x:row>
    <x:row r="164">
      <x:c r="A164" s="6"/>
      <x:c r="B164" s="6"/>
      <x:c r="C164" s="6"/>
      <x:c r="D164" s="6"/>
      <x:c r="E164" s="6"/>
    </x:row>
    <x:row r="165">
      <x:c r="A165" s="6"/>
      <x:c r="B165" s="6"/>
      <x:c r="C165" s="6"/>
      <x:c r="D165" s="6"/>
      <x:c r="E165" s="6"/>
    </x:row>
    <x:row r="166">
      <x:c r="A166" s="6"/>
      <x:c r="B166" s="6"/>
      <x:c r="C166" s="6"/>
      <x:c r="D166" s="6"/>
      <x:c r="E166" s="6"/>
    </x:row>
    <x:row r="167">
      <x:c r="A167" s="6"/>
      <x:c r="B167" s="6"/>
      <x:c r="C167" s="6"/>
      <x:c r="D167" s="6"/>
      <x:c r="E167" s="6"/>
    </x:row>
    <x:row r="168">
      <x:c r="A168" s="6"/>
      <x:c r="B168" s="6"/>
      <x:c r="C168" s="6"/>
      <x:c r="D168" s="6"/>
      <x:c r="E168" s="6"/>
    </x:row>
    <x:row r="169">
      <x:c r="A169" s="6"/>
      <x:c r="B169" s="6"/>
      <x:c r="C169" s="6"/>
      <x:c r="D169" s="6"/>
      <x:c r="E169" s="6"/>
    </x:row>
    <x:row r="170">
      <x:c r="A170" s="6"/>
      <x:c r="B170" s="6"/>
      <x:c r="C170" s="6"/>
      <x:c r="D170" s="6"/>
      <x:c r="E170" s="6"/>
    </x:row>
    <x:row r="171">
      <x:c r="A171" s="6"/>
      <x:c r="B171" s="6"/>
      <x:c r="C171" s="6"/>
      <x:c r="D171" s="6"/>
      <x:c r="E171" s="6"/>
    </x:row>
    <x:row r="172">
      <x:c r="A172" s="6"/>
      <x:c r="B172" s="6"/>
      <x:c r="C172" s="6"/>
      <x:c r="D172" s="6"/>
      <x:c r="E172" s="6"/>
    </x:row>
    <x:row r="173">
      <x:c r="A173" s="6"/>
      <x:c r="B173" s="6"/>
      <x:c r="C173" s="6"/>
      <x:c r="D173" s="6"/>
      <x:c r="E173" s="6"/>
    </x:row>
    <x:row r="174">
      <x:c r="A174" s="6"/>
      <x:c r="B174" s="6"/>
      <x:c r="C174" s="6"/>
      <x:c r="D174" s="6"/>
      <x:c r="E174" s="6"/>
    </x:row>
    <x:row r="175">
      <x:c r="A175" s="6"/>
      <x:c r="B175" s="6"/>
      <x:c r="C175" s="6"/>
      <x:c r="D175" s="6"/>
      <x:c r="E175" s="6"/>
    </x:row>
    <x:row r="176">
      <x:c r="A176" s="6"/>
      <x:c r="B176" s="6"/>
      <x:c r="C176" s="6"/>
      <x:c r="D176" s="6"/>
      <x:c r="E176" s="6"/>
    </x:row>
    <x:row r="177">
      <x:c r="A177" s="6"/>
      <x:c r="B177" s="6"/>
      <x:c r="C177" s="6"/>
      <x:c r="D177" s="6"/>
      <x:c r="E177" s="6"/>
    </x:row>
    <x:row r="178">
      <x:c r="A178" s="6"/>
      <x:c r="B178" s="6"/>
      <x:c r="C178" s="6"/>
      <x:c r="D178" s="6"/>
      <x:c r="E178" s="6"/>
    </x:row>
    <x:row r="179">
      <x:c r="A179" s="6"/>
      <x:c r="B179" s="6"/>
      <x:c r="C179" s="6"/>
      <x:c r="D179" s="6"/>
      <x:c r="E179" s="6"/>
    </x:row>
    <x:row r="180">
      <x:c r="A180" s="6"/>
      <x:c r="B180" s="6"/>
      <x:c r="C180" s="6"/>
      <x:c r="D180" s="6"/>
      <x:c r="E180" s="6"/>
    </x:row>
    <x:row r="181">
      <x:c r="A181" s="6"/>
      <x:c r="B181" s="6"/>
      <x:c r="C181" s="6"/>
      <x:c r="D181" s="6"/>
      <x:c r="E181" s="6"/>
    </x:row>
    <x:row r="182">
      <x:c r="A182" s="6"/>
      <x:c r="B182" s="6"/>
      <x:c r="C182" s="6"/>
      <x:c r="D182" s="6"/>
      <x:c r="E182" s="6"/>
    </x:row>
    <x:row r="183">
      <x:c r="A183" s="6"/>
      <x:c r="B183" s="6"/>
      <x:c r="C183" s="6"/>
      <x:c r="D183" s="6"/>
      <x:c r="E183" s="6"/>
    </x:row>
    <x:row r="184">
      <x:c r="A184" s="6"/>
      <x:c r="B184" s="6"/>
      <x:c r="C184" s="6"/>
      <x:c r="D184" s="6"/>
      <x:c r="E184" s="6"/>
    </x:row>
    <x:row r="185">
      <x:c r="A185" s="6"/>
      <x:c r="B185" s="6"/>
      <x:c r="C185" s="6"/>
      <x:c r="D185" s="6"/>
      <x:c r="E185" s="6"/>
    </x:row>
    <x:row r="186">
      <x:c r="A186" s="6"/>
      <x:c r="B186" s="6"/>
      <x:c r="C186" s="6"/>
      <x:c r="D186" s="6"/>
      <x:c r="E186" s="6"/>
    </x:row>
    <x:row r="187">
      <x:c r="A187" s="6"/>
      <x:c r="B187" s="6"/>
      <x:c r="C187" s="6"/>
      <x:c r="D187" s="6"/>
      <x:c r="E187" s="6"/>
    </x:row>
    <x:row r="188">
      <x:c r="A188" s="6"/>
      <x:c r="B188" s="6"/>
      <x:c r="C188" s="6"/>
      <x:c r="D188" s="6"/>
      <x:c r="E188" s="6"/>
    </x:row>
    <x:row r="189">
      <x:c r="A189" s="6"/>
      <x:c r="B189" s="6"/>
      <x:c r="C189" s="6"/>
      <x:c r="D189" s="6"/>
      <x:c r="E189" s="6"/>
    </x:row>
    <x:row r="190">
      <x:c r="A190" s="6"/>
      <x:c r="B190" s="6"/>
      <x:c r="C190" s="6"/>
      <x:c r="D190" s="6"/>
      <x:c r="E190" s="6"/>
    </x:row>
    <x:row r="191">
      <x:c r="A191" s="6"/>
      <x:c r="B191" s="6"/>
      <x:c r="C191" s="6"/>
      <x:c r="D191" s="6"/>
      <x:c r="E191" s="6"/>
    </x:row>
    <x:row r="192">
      <x:c r="A192" s="6"/>
      <x:c r="B192" s="6"/>
      <x:c r="C192" s="6"/>
      <x:c r="D192" s="6"/>
      <x:c r="E192" s="6"/>
    </x:row>
    <x:row r="193">
      <x:c r="A193" s="6"/>
      <x:c r="B193" s="6"/>
      <x:c r="C193" s="6"/>
      <x:c r="D193" s="6"/>
      <x:c r="E193" s="6"/>
    </x:row>
    <x:row r="194">
      <x:c r="A194" s="6"/>
      <x:c r="B194" s="6"/>
      <x:c r="C194" s="6"/>
      <x:c r="D194" s="6"/>
      <x:c r="E194" s="6"/>
    </x:row>
    <x:row r="195">
      <x:c r="A195" s="6"/>
      <x:c r="B195" s="6"/>
      <x:c r="C195" s="6"/>
      <x:c r="D195" s="6"/>
      <x:c r="E195" s="6"/>
    </x:row>
    <x:row r="196">
      <x:c r="A196" s="6"/>
      <x:c r="B196" s="6"/>
      <x:c r="C196" s="6"/>
      <x:c r="D196" s="6"/>
      <x:c r="E196" s="6"/>
    </x:row>
    <x:row r="197">
      <x:c r="A197" s="6"/>
      <x:c r="B197" s="6"/>
      <x:c r="C197" s="6"/>
      <x:c r="D197" s="6"/>
      <x:c r="E197" s="6"/>
    </x:row>
    <x:row r="198">
      <x:c r="A198" s="6"/>
      <x:c r="B198" s="6"/>
      <x:c r="C198" s="6"/>
      <x:c r="D198" s="6"/>
      <x:c r="E198" s="6"/>
    </x:row>
    <x:row r="199">
      <x:c r="A199" s="6"/>
      <x:c r="B199" s="6"/>
      <x:c r="C199" s="6"/>
      <x:c r="D199" s="6"/>
      <x:c r="E199" s="6"/>
    </x:row>
    <x:row r="200">
      <x:c r="A200" s="6"/>
      <x:c r="B200" s="6"/>
      <x:c r="C200" s="6"/>
      <x:c r="D200" s="6"/>
      <x:c r="E200" s="6"/>
    </x:row>
    <x:row r="201">
      <x:c r="A201" s="6"/>
      <x:c r="B201" s="6"/>
      <x:c r="C201" s="6"/>
      <x:c r="D201" s="6"/>
      <x:c r="E201" s="6"/>
    </x:row>
    <x:row r="202">
      <x:c r="A202" s="6"/>
      <x:c r="B202" s="6"/>
      <x:c r="C202" s="6"/>
      <x:c r="D202" s="6"/>
      <x:c r="E202" s="6"/>
    </x:row>
    <x:row r="203">
      <x:c r="A203" s="6"/>
      <x:c r="B203" s="6"/>
      <x:c r="C203" s="6"/>
      <x:c r="D203" s="6"/>
      <x:c r="E203" s="6"/>
    </x:row>
    <x:row r="204">
      <x:c r="A204" s="6"/>
      <x:c r="B204" s="6"/>
      <x:c r="C204" s="6"/>
      <x:c r="D204" s="6"/>
      <x:c r="E204" s="6"/>
    </x:row>
    <x:row r="205">
      <x:c r="A205" s="6"/>
      <x:c r="B205" s="6"/>
      <x:c r="C205" s="6"/>
      <x:c r="D205" s="6"/>
      <x:c r="E205" s="6"/>
    </x:row>
    <x:row r="206">
      <x:c r="A206" s="6"/>
      <x:c r="B206" s="6"/>
      <x:c r="C206" s="6"/>
      <x:c r="D206" s="6"/>
      <x:c r="E206" s="6"/>
    </x:row>
    <x:row r="207">
      <x:c r="A207" s="6"/>
      <x:c r="B207" s="6"/>
      <x:c r="C207" s="6"/>
      <x:c r="D207" s="6"/>
      <x:c r="E207" s="6"/>
    </x:row>
    <x:row r="208">
      <x:c r="A208" s="6"/>
      <x:c r="B208" s="6"/>
      <x:c r="C208" s="6"/>
      <x:c r="D208" s="6"/>
      <x:c r="E208" s="6"/>
    </x:row>
    <x:row r="209">
      <x:c r="A209" s="6"/>
      <x:c r="B209" s="6"/>
      <x:c r="C209" s="6"/>
      <x:c r="D209" s="6"/>
      <x:c r="E209" s="6"/>
    </x:row>
    <x:row r="210">
      <x:c r="A210" s="6"/>
      <x:c r="B210" s="6"/>
      <x:c r="C210" s="6"/>
      <x:c r="D210" s="6"/>
      <x:c r="E210" s="6"/>
    </x:row>
    <x:row r="211">
      <x:c r="A211" s="6"/>
      <x:c r="B211" s="6"/>
      <x:c r="C211" s="6"/>
      <x:c r="D211" s="6"/>
      <x:c r="E211" s="6"/>
    </x:row>
    <x:row r="212">
      <x:c r="A212" s="6"/>
      <x:c r="B212" s="6"/>
      <x:c r="C212" s="6"/>
      <x:c r="D212" s="6"/>
      <x:c r="E212" s="6"/>
    </x:row>
    <x:row r="213">
      <x:c r="A213" s="6"/>
      <x:c r="B213" s="6"/>
      <x:c r="C213" s="6"/>
      <x:c r="D213" s="6"/>
      <x:c r="E213" s="6"/>
    </x:row>
    <x:row r="214">
      <x:c r="A214" s="6"/>
      <x:c r="B214" s="6"/>
      <x:c r="C214" s="6"/>
      <x:c r="D214" s="6"/>
      <x:c r="E214" s="6"/>
    </x:row>
    <x:row r="215">
      <x:c r="A215" s="6"/>
      <x:c r="B215" s="6"/>
      <x:c r="C215" s="6"/>
      <x:c r="D215" s="6"/>
      <x:c r="E215" s="6"/>
    </x:row>
    <x:row r="216">
      <x:c r="A216" s="6"/>
      <x:c r="B216" s="6"/>
      <x:c r="C216" s="6"/>
      <x:c r="D216" s="6"/>
      <x:c r="E216" s="6"/>
    </x:row>
    <x:row r="217">
      <x:c r="A217" s="6"/>
      <x:c r="B217" s="6"/>
      <x:c r="C217" s="6"/>
      <x:c r="D217" s="6"/>
      <x:c r="E217" s="6"/>
    </x:row>
    <x:row r="218">
      <x:c r="A218" s="6"/>
      <x:c r="B218" s="6"/>
      <x:c r="C218" s="6"/>
      <x:c r="D218" s="6"/>
      <x:c r="E218" s="6"/>
    </x:row>
    <x:row r="219">
      <x:c r="A219" s="6"/>
      <x:c r="B219" s="6"/>
      <x:c r="C219" s="6"/>
      <x:c r="D219" s="6"/>
      <x:c r="E219" s="6"/>
    </x:row>
    <x:row r="220">
      <x:c r="A220" s="6"/>
      <x:c r="B220" s="6"/>
      <x:c r="C220" s="6"/>
      <x:c r="D220" s="6"/>
      <x:c r="E220" s="6"/>
    </x:row>
  </x:sheetData>
  <x:mergeCells>
    <x:mergeCell ref="A1:E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58" hidden="0" customWidth="1"/>
    <x:col min="4" max="4" width="36" hidden="0" customWidth="1"/>
    <x:col min="5" max="5" width="18" hidden="0" customWidth="1"/>
    <x:col min="6" max="6" width="18" hidden="0" customWidth="1"/>
  </x:cols>
  <x:sheetData>
    <x:row r="1">
      <x:c r="A1" s="10" t="str">
        <x:v>A66 Workbook Change Log</x:v>
      </x:c>
      <x:c r="B1" s="10"/>
      <x:c r="C1" s="10"/>
      <x:c r="D1" s="10"/>
      <x:c r="E1" s="10"/>
      <x:c r="F1" s="10"/>
    </x:row>
    <x:row r="2">
      <x:c r="A2" s="6"/>
      <x:c r="B2" s="6"/>
      <x:c r="C2" s="6"/>
      <x:c r="D2" s="6"/>
      <x:c r="E2" s="6"/>
      <x:c r="F2" s="6"/>
    </x:row>
    <x:row r="3">
      <x:c r="A3" s="52" t="str">
        <x:v>Version</x:v>
      </x:c>
      <x:c r="B3" s="52" t="str">
        <x:v>Date</x:v>
      </x:c>
      <x:c r="C3" s="52" t="str">
        <x:v>Change</x:v>
      </x:c>
      <x:c r="D3" s="52" t="str">
        <x:v>Reason</x:v>
      </x:c>
      <x:c r="E3" s="52" t="str">
        <x:v>Native Excel</x:v>
      </x:c>
      <x:c r="F3" s="52" t="str">
        <x:v>Website</x:v>
      </x:c>
    </x:row>
    <x:row r="4">
      <x:c r="A4" s="6" t="str">
        <x:v>1.0.2 PRE_NATIVE</x:v>
      </x:c>
      <x:c r="B4" s="16" t="n">
        <x:v>46256</x:v>
      </x:c>
      <x:c r="C4" s="6" t="str">
        <x:v>Removed invalid overlapping HANDOFF merge definitions; preserved all V1.0.1 governance logic and full-range portfolio controls.</x:v>
      </x:c>
      <x:c r="D4" s="6" t="str">
        <x:v>Desktop Excel repair-message closure</x:v>
      </x:c>
      <x:c r="E4" s="6" t="str">
        <x:v>PENDING</x:v>
      </x:c>
      <x:c r="F4" s="6" t="str">
        <x:v>NOT INSTALLED</x:v>
      </x:c>
    </x:row>
    <x:row r="5">
      <x:c r="A5" s="6" t="str">
        <x:v>1.0.1 PRE_NATIVE</x:v>
      </x:c>
      <x:c r="B5" s="16" t="n">
        <x:v>46256</x:v>
      </x:c>
      <x:c r="C5" s="6" t="str">
        <x:v>Decision Contract completeness, required As-of freshness, full 4:100 Portfolio, full-row Handoff and browser parity closure.</x:v>
      </x:c>
      <x:c r="D5" s="6" t="str">
        <x:v>Independent adversarial evaluation closure</x:v>
      </x:c>
      <x:c r="E5" s="6" t="str">
        <x:v>SUPERSEDED</x:v>
      </x:c>
      <x:c r="F5" s="6" t="str">
        <x:v>NOT INSTALLED</x:v>
      </x:c>
    </x:row>
    <x:row r="6">
      <x:c r="A6" s="6" t="str">
        <x:v>1.0.0 PRE_NATIVE</x:v>
      </x:c>
      <x:c r="B6" s="16" t="n">
        <x:v>46256</x:v>
      </x:c>
      <x:c r="C6" s="6" t="str">
        <x:v>Initial governed Opportunity Matrix Interpreter.</x:v>
      </x:c>
      <x:c r="D6" s="6" t="str">
        <x:v>Prior candidate</x:v>
      </x:c>
      <x:c r="E6" s="6" t="str">
        <x:v>SUPERSEDED</x:v>
      </x:c>
      <x:c r="F6" s="6" t="str">
        <x:v>NOT INSTALLED</x:v>
      </x:c>
    </x:row>
    <x:row r="7">
      <x:c r="A7" s="6" t="str">
        <x:v>Baseline</x:v>
      </x:c>
      <x:c r="B7" s="16" t="n">
        <x:v>46256</x:v>
      </x:c>
      <x:c r="C7" s="6" t="str">
        <x:v>Protected A66 source identity: 32628 bytes / 54BE937B...7B170.</x:v>
      </x:c>
      <x:c r="D7" s="6" t="str">
        <x:v>Governance</x:v>
      </x:c>
      <x:c r="E7" s="6" t="str">
        <x:v>N/A</x:v>
      </x:c>
      <x:c r="F7" s="6" t="str">
        <x:v>UNCHANGED</x:v>
      </x:c>
    </x:row>
    <x:row r="8">
      <x:c r="A8" s="6"/>
      <x:c r="B8" s="6"/>
      <x:c r="C8" s="6"/>
      <x:c r="D8" s="6"/>
      <x:c r="E8" s="6"/>
      <x:c r="F8" s="6"/>
    </x:row>
    <x:row r="9">
      <x:c r="A9" s="6"/>
      <x:c r="B9" s="6"/>
      <x:c r="C9" s="6"/>
      <x:c r="D9" s="6"/>
      <x:c r="E9" s="6"/>
      <x:c r="F9" s="6"/>
    </x:row>
    <x:row r="10">
      <x:c r="A10" s="6"/>
      <x:c r="B10" s="6"/>
      <x:c r="C10" s="6"/>
      <x:c r="D10" s="6"/>
      <x:c r="E10" s="6"/>
      <x:c r="F10" s="6"/>
    </x:row>
    <x:row r="11">
      <x:c r="A11" s="6"/>
      <x:c r="B11" s="6"/>
      <x:c r="C11" s="6"/>
      <x:c r="D11" s="6"/>
      <x:c r="E11" s="6"/>
      <x:c r="F11" s="6"/>
    </x:row>
    <x:row r="12">
      <x:c r="A12" s="6"/>
      <x:c r="B12" s="6"/>
      <x:c r="C12" s="6"/>
      <x:c r="D12" s="6"/>
      <x:c r="E12" s="6"/>
      <x:c r="F12" s="6"/>
    </x:row>
    <x:row r="13">
      <x:c r="A13" s="6"/>
      <x:c r="B13" s="6"/>
      <x:c r="C13" s="6"/>
      <x:c r="D13" s="6"/>
      <x:c r="E13" s="6"/>
      <x:c r="F13" s="6"/>
    </x:row>
    <x:row r="14">
      <x:c r="A14" s="6"/>
      <x:c r="B14" s="6"/>
      <x:c r="C14" s="6"/>
      <x:c r="D14" s="6"/>
      <x:c r="E14" s="6"/>
      <x:c r="F14" s="6"/>
    </x:row>
    <x:row r="15">
      <x:c r="A15" s="6"/>
      <x:c r="B15" s="6"/>
      <x:c r="C15" s="6"/>
      <x:c r="D15" s="6"/>
      <x:c r="E15" s="6"/>
      <x:c r="F15" s="6"/>
    </x:row>
    <x:row r="16">
      <x:c r="A16" s="6"/>
      <x:c r="B16" s="6"/>
      <x:c r="C16" s="6"/>
      <x:c r="D16" s="6"/>
      <x:c r="E16" s="6"/>
      <x:c r="F16" s="6"/>
    </x:row>
    <x:row r="17">
      <x:c r="A17" s="6"/>
      <x:c r="B17" s="6"/>
      <x:c r="C17" s="6"/>
      <x:c r="D17" s="6"/>
      <x:c r="E17" s="6"/>
      <x:c r="F17" s="6"/>
    </x:row>
    <x:row r="18">
      <x:c r="A18" s="6"/>
      <x:c r="B18" s="6"/>
      <x:c r="C18" s="6"/>
      <x:c r="D18" s="6"/>
      <x:c r="E18" s="6"/>
      <x:c r="F18" s="6"/>
    </x:row>
    <x:row r="19">
      <x:c r="A19" s="6"/>
      <x:c r="B19" s="6"/>
      <x:c r="C19" s="6"/>
      <x:c r="D19" s="6"/>
      <x:c r="E19" s="6"/>
      <x:c r="F19" s="6"/>
    </x:row>
    <x:row r="20">
      <x:c r="A20" s="6"/>
      <x:c r="B20" s="6"/>
      <x:c r="C20" s="6"/>
      <x:c r="D20" s="6"/>
      <x:c r="E20" s="6"/>
      <x:c r="F20" s="6"/>
    </x:row>
    <x:row r="21">
      <x:c r="A21" s="6"/>
      <x:c r="B21" s="6"/>
      <x:c r="C21" s="6"/>
      <x:c r="D21" s="6"/>
      <x:c r="E21" s="6"/>
      <x:c r="F21" s="6"/>
    </x:row>
    <x:row r="22">
      <x:c r="A22" s="6"/>
      <x:c r="B22" s="6"/>
      <x:c r="C22" s="6"/>
      <x:c r="D22" s="6"/>
      <x:c r="E22" s="6"/>
      <x:c r="F22" s="6"/>
    </x:row>
    <x:row r="23">
      <x:c r="A23" s="6"/>
      <x:c r="B23" s="6"/>
      <x:c r="C23" s="6"/>
      <x:c r="D23" s="6"/>
      <x:c r="E23" s="6"/>
      <x:c r="F23" s="6"/>
    </x:row>
    <x:row r="24">
      <x:c r="A24" s="6"/>
      <x:c r="B24" s="6"/>
      <x:c r="C24" s="6"/>
      <x:c r="D24" s="6"/>
      <x:c r="E24" s="6"/>
      <x:c r="F24" s="6"/>
    </x:row>
    <x:row r="25">
      <x:c r="A25" s="6"/>
      <x:c r="B25" s="6"/>
      <x:c r="C25" s="6"/>
      <x:c r="D25" s="6"/>
      <x:c r="E25" s="6"/>
      <x:c r="F25" s="6"/>
    </x:row>
    <x:row r="26">
      <x:c r="A26" s="6"/>
      <x:c r="B26" s="6"/>
      <x:c r="C26" s="6"/>
      <x:c r="D26" s="6"/>
      <x:c r="E26" s="6"/>
      <x:c r="F26" s="6"/>
    </x:row>
    <x:row r="27">
      <x:c r="A27" s="6"/>
      <x:c r="B27" s="6"/>
      <x:c r="C27" s="6"/>
      <x:c r="D27" s="6"/>
      <x:c r="E27" s="6"/>
      <x:c r="F27" s="6"/>
    </x:row>
    <x:row r="28">
      <x:c r="A28" s="6"/>
      <x:c r="B28" s="6"/>
      <x:c r="C28" s="6"/>
      <x:c r="D28" s="6"/>
      <x:c r="E28" s="6"/>
      <x:c r="F28" s="6"/>
    </x:row>
    <x:row r="29">
      <x:c r="A29" s="6"/>
      <x:c r="B29" s="6"/>
      <x:c r="C29" s="6"/>
      <x:c r="D29" s="6"/>
      <x:c r="E29" s="6"/>
      <x:c r="F29" s="6"/>
    </x:row>
    <x:row r="30">
      <x:c r="A30" s="6"/>
      <x:c r="B30" s="6"/>
      <x:c r="C30" s="6"/>
      <x:c r="D30" s="6"/>
      <x:c r="E30" s="6"/>
      <x:c r="F30" s="6"/>
    </x:row>
    <x:row r="31">
      <x:c r="A31" s="6"/>
      <x:c r="B31" s="6"/>
      <x:c r="C31" s="6"/>
      <x:c r="D31" s="6"/>
      <x:c r="E31" s="6"/>
      <x:c r="F31" s="6"/>
    </x:row>
    <x:row r="32">
      <x:c r="A32" s="6"/>
      <x:c r="B32" s="6"/>
      <x:c r="C32" s="6"/>
      <x:c r="D32" s="6"/>
      <x:c r="E32" s="6"/>
      <x:c r="F32" s="6"/>
    </x:row>
    <x:row r="33">
      <x:c r="A33" s="6"/>
      <x:c r="B33" s="6"/>
      <x:c r="C33" s="6"/>
      <x:c r="D33" s="6"/>
      <x:c r="E33" s="6"/>
      <x:c r="F33" s="6"/>
    </x:row>
    <x:row r="34">
      <x:c r="A34" s="6"/>
      <x:c r="B34" s="6"/>
      <x:c r="C34" s="6"/>
      <x:c r="D34" s="6"/>
      <x:c r="E34" s="6"/>
      <x:c r="F34" s="6"/>
    </x:row>
    <x:row r="35">
      <x:c r="A35" s="6"/>
      <x:c r="B35" s="6"/>
      <x:c r="C35" s="6"/>
      <x:c r="D35" s="6"/>
      <x:c r="E35" s="6"/>
      <x:c r="F35" s="6"/>
    </x:row>
    <x:row r="36">
      <x:c r="A36" s="6"/>
      <x:c r="B36" s="6"/>
      <x:c r="C36" s="6"/>
      <x:c r="D36" s="6"/>
      <x:c r="E36" s="6"/>
      <x:c r="F36" s="6"/>
    </x:row>
    <x:row r="37">
      <x:c r="A37" s="6"/>
      <x:c r="B37" s="6"/>
      <x:c r="C37" s="6"/>
      <x:c r="D37" s="6"/>
      <x:c r="E37" s="6"/>
      <x:c r="F37" s="6"/>
    </x:row>
    <x:row r="38">
      <x:c r="A38" s="6"/>
      <x:c r="B38" s="6"/>
      <x:c r="C38" s="6"/>
      <x:c r="D38" s="6"/>
      <x:c r="E38" s="6"/>
      <x:c r="F38" s="6"/>
    </x:row>
    <x:row r="39">
      <x:c r="A39" s="6"/>
      <x:c r="B39" s="6"/>
      <x:c r="C39" s="6"/>
      <x:c r="D39" s="6"/>
      <x:c r="E39" s="6"/>
      <x:c r="F39" s="6"/>
    </x:row>
    <x:row r="40">
      <x:c r="A40" s="6"/>
      <x:c r="B40" s="6"/>
      <x:c r="C40" s="6"/>
      <x:c r="D40" s="6"/>
      <x:c r="E40" s="6"/>
      <x:c r="F40" s="6"/>
    </x:row>
    <x:row r="41">
      <x:c r="A41" s="6"/>
      <x:c r="B41" s="6"/>
      <x:c r="C41" s="6"/>
      <x:c r="D41" s="6"/>
      <x:c r="E41" s="6"/>
      <x:c r="F41" s="6"/>
    </x:row>
    <x:row r="42">
      <x:c r="A42" s="6"/>
      <x:c r="B42" s="6"/>
      <x:c r="C42" s="6"/>
      <x:c r="D42" s="6"/>
      <x:c r="E42" s="6"/>
      <x:c r="F42" s="6"/>
    </x:row>
    <x:row r="43">
      <x:c r="A43" s="6"/>
      <x:c r="B43" s="6"/>
      <x:c r="C43" s="6"/>
      <x:c r="D43" s="6"/>
      <x:c r="E43" s="6"/>
      <x:c r="F43" s="6"/>
    </x:row>
    <x:row r="44">
      <x:c r="A44" s="6"/>
      <x:c r="B44" s="6"/>
      <x:c r="C44" s="6"/>
      <x:c r="D44" s="6"/>
      <x:c r="E44" s="6"/>
      <x:c r="F44" s="6"/>
    </x:row>
    <x:row r="45">
      <x:c r="A45" s="6"/>
      <x:c r="B45" s="6"/>
      <x:c r="C45" s="6"/>
      <x:c r="D45" s="6"/>
      <x:c r="E45" s="6"/>
      <x:c r="F45" s="6"/>
    </x:row>
    <x:row r="46">
      <x:c r="A46" s="6"/>
      <x:c r="B46" s="6"/>
      <x:c r="C46" s="6"/>
      <x:c r="D46" s="6"/>
      <x:c r="E46" s="6"/>
      <x:c r="F46" s="6"/>
    </x:row>
    <x:row r="47">
      <x:c r="A47" s="6"/>
      <x:c r="B47" s="6"/>
      <x:c r="C47" s="6"/>
      <x:c r="D47" s="6"/>
      <x:c r="E47" s="6"/>
      <x:c r="F47" s="6"/>
    </x:row>
    <x:row r="48">
      <x:c r="A48" s="6"/>
      <x:c r="B48" s="6"/>
      <x:c r="C48" s="6"/>
      <x:c r="D48" s="6"/>
      <x:c r="E48" s="6"/>
      <x:c r="F48" s="6"/>
    </x:row>
    <x:row r="49">
      <x:c r="A49" s="6"/>
      <x:c r="B49" s="6"/>
      <x:c r="C49" s="6"/>
      <x:c r="D49" s="6"/>
      <x:c r="E49" s="6"/>
      <x:c r="F49" s="6"/>
    </x:row>
    <x:row r="50">
      <x:c r="A50" s="6"/>
      <x:c r="B50" s="6"/>
      <x:c r="C50" s="6"/>
      <x:c r="D50" s="6"/>
      <x:c r="E50" s="6"/>
      <x:c r="F50" s="6"/>
    </x:row>
    <x:row r="51">
      <x:c r="A51" s="6"/>
      <x:c r="B51" s="6"/>
      <x:c r="C51" s="6"/>
      <x:c r="D51" s="6"/>
      <x:c r="E51" s="6"/>
      <x:c r="F51" s="6"/>
    </x:row>
    <x:row r="52">
      <x:c r="A52" s="6"/>
      <x:c r="B52" s="6"/>
      <x:c r="C52" s="6"/>
      <x:c r="D52" s="6"/>
      <x:c r="E52" s="6"/>
      <x:c r="F52" s="6"/>
    </x:row>
    <x:row r="53">
      <x:c r="A53" s="6"/>
      <x:c r="B53" s="6"/>
      <x:c r="C53" s="6"/>
      <x:c r="D53" s="6"/>
      <x:c r="E53" s="6"/>
      <x:c r="F53" s="6"/>
    </x:row>
    <x:row r="54">
      <x:c r="A54" s="6"/>
      <x:c r="B54" s="6"/>
      <x:c r="C54" s="6"/>
      <x:c r="D54" s="6"/>
      <x:c r="E54" s="6"/>
      <x:c r="F54" s="6"/>
    </x:row>
    <x:row r="55">
      <x:c r="A55" s="6"/>
      <x:c r="B55" s="6"/>
      <x:c r="C55" s="6"/>
      <x:c r="D55" s="6"/>
      <x:c r="E55" s="6"/>
      <x:c r="F55" s="6"/>
    </x:row>
    <x:row r="56">
      <x:c r="A56" s="6"/>
      <x:c r="B56" s="6"/>
      <x:c r="C56" s="6"/>
      <x:c r="D56" s="6"/>
      <x:c r="E56" s="6"/>
      <x:c r="F56" s="6"/>
    </x:row>
    <x:row r="57">
      <x:c r="A57" s="6"/>
      <x:c r="B57" s="6"/>
      <x:c r="C57" s="6"/>
      <x:c r="D57" s="6"/>
      <x:c r="E57" s="6"/>
      <x:c r="F57" s="6"/>
    </x:row>
    <x:row r="58">
      <x:c r="A58" s="6"/>
      <x:c r="B58" s="6"/>
      <x:c r="C58" s="6"/>
      <x:c r="D58" s="6"/>
      <x:c r="E58" s="6"/>
      <x:c r="F58" s="6"/>
    </x:row>
    <x:row r="59">
      <x:c r="A59" s="6"/>
      <x:c r="B59" s="6"/>
      <x:c r="C59" s="6"/>
      <x:c r="D59" s="6"/>
      <x:c r="E59" s="6"/>
      <x:c r="F59" s="6"/>
    </x:row>
    <x:row r="60">
      <x:c r="A60" s="6"/>
      <x:c r="B60" s="6"/>
      <x:c r="C60" s="6"/>
      <x:c r="D60" s="6"/>
      <x:c r="E60" s="6"/>
      <x:c r="F60" s="6"/>
    </x:row>
    <x:row r="61">
      <x:c r="A61" s="6"/>
      <x:c r="B61" s="6"/>
      <x:c r="C61" s="6"/>
      <x:c r="D61" s="6"/>
      <x:c r="E61" s="6"/>
      <x:c r="F61" s="6"/>
    </x:row>
    <x:row r="62">
      <x:c r="A62" s="6"/>
      <x:c r="B62" s="6"/>
      <x:c r="C62" s="6"/>
      <x:c r="D62" s="6"/>
      <x:c r="E62" s="6"/>
      <x:c r="F62" s="6"/>
    </x:row>
    <x:row r="63">
      <x:c r="A63" s="6"/>
      <x:c r="B63" s="6"/>
      <x:c r="C63" s="6"/>
      <x:c r="D63" s="6"/>
      <x:c r="E63" s="6"/>
      <x:c r="F63" s="6"/>
    </x:row>
    <x:row r="64">
      <x:c r="A64" s="6"/>
      <x:c r="B64" s="6"/>
      <x:c r="C64" s="6"/>
      <x:c r="D64" s="6"/>
      <x:c r="E64" s="6"/>
      <x:c r="F64" s="6"/>
    </x:row>
    <x:row r="65">
      <x:c r="A65" s="6"/>
      <x:c r="B65" s="6"/>
      <x:c r="C65" s="6"/>
      <x:c r="D65" s="6"/>
      <x:c r="E65" s="6"/>
      <x:c r="F65" s="6"/>
    </x:row>
    <x:row r="66">
      <x:c r="A66" s="6"/>
      <x:c r="B66" s="6"/>
      <x:c r="C66" s="6"/>
      <x:c r="D66" s="6"/>
      <x:c r="E66" s="6"/>
      <x:c r="F66" s="6"/>
    </x:row>
    <x:row r="67">
      <x:c r="A67" s="6"/>
      <x:c r="B67" s="6"/>
      <x:c r="C67" s="6"/>
      <x:c r="D67" s="6"/>
      <x:c r="E67" s="6"/>
      <x:c r="F67" s="6"/>
    </x:row>
    <x:row r="68">
      <x:c r="A68" s="6"/>
      <x:c r="B68" s="6"/>
      <x:c r="C68" s="6"/>
      <x:c r="D68" s="6"/>
      <x:c r="E68" s="6"/>
      <x:c r="F68" s="6"/>
    </x:row>
    <x:row r="69">
      <x:c r="A69" s="6"/>
      <x:c r="B69" s="6"/>
      <x:c r="C69" s="6"/>
      <x:c r="D69" s="6"/>
      <x:c r="E69" s="6"/>
      <x:c r="F69" s="6"/>
    </x:row>
    <x:row r="70">
      <x:c r="A70" s="6"/>
      <x:c r="B70" s="6"/>
      <x:c r="C70" s="6"/>
      <x:c r="D70" s="6"/>
      <x:c r="E70" s="6"/>
      <x:c r="F70" s="6"/>
    </x:row>
    <x:row r="71">
      <x:c r="A71" s="6"/>
      <x:c r="B71" s="6"/>
      <x:c r="C71" s="6"/>
      <x:c r="D71" s="6"/>
      <x:c r="E71" s="6"/>
      <x:c r="F71" s="6"/>
    </x:row>
    <x:row r="72">
      <x:c r="A72" s="6"/>
      <x:c r="B72" s="6"/>
      <x:c r="C72" s="6"/>
      <x:c r="D72" s="6"/>
      <x:c r="E72" s="6"/>
      <x:c r="F72" s="6"/>
    </x:row>
    <x:row r="73">
      <x:c r="A73" s="6"/>
      <x:c r="B73" s="6"/>
      <x:c r="C73" s="6"/>
      <x:c r="D73" s="6"/>
      <x:c r="E73" s="6"/>
      <x:c r="F73" s="6"/>
    </x:row>
    <x:row r="74">
      <x:c r="A74" s="6"/>
      <x:c r="B74" s="6"/>
      <x:c r="C74" s="6"/>
      <x:c r="D74" s="6"/>
      <x:c r="E74" s="6"/>
      <x:c r="F74" s="6"/>
    </x:row>
    <x:row r="75">
      <x:c r="A75" s="6"/>
      <x:c r="B75" s="6"/>
      <x:c r="C75" s="6"/>
      <x:c r="D75" s="6"/>
      <x:c r="E75" s="6"/>
      <x:c r="F75" s="6"/>
    </x:row>
    <x:row r="76">
      <x:c r="A76" s="6"/>
      <x:c r="B76" s="6"/>
      <x:c r="C76" s="6"/>
      <x:c r="D76" s="6"/>
      <x:c r="E76" s="6"/>
      <x:c r="F76" s="6"/>
    </x:row>
    <x:row r="77">
      <x:c r="A77" s="6"/>
      <x:c r="B77" s="6"/>
      <x:c r="C77" s="6"/>
      <x:c r="D77" s="6"/>
      <x:c r="E77" s="6"/>
      <x:c r="F77" s="6"/>
    </x:row>
    <x:row r="78">
      <x:c r="A78" s="6"/>
      <x:c r="B78" s="6"/>
      <x:c r="C78" s="6"/>
      <x:c r="D78" s="6"/>
      <x:c r="E78" s="6"/>
      <x:c r="F78" s="6"/>
    </x:row>
    <x:row r="79">
      <x:c r="A79" s="6"/>
      <x:c r="B79" s="6"/>
      <x:c r="C79" s="6"/>
      <x:c r="D79" s="6"/>
      <x:c r="E79" s="6"/>
      <x:c r="F79" s="6"/>
    </x:row>
    <x:row r="80">
      <x:c r="A80" s="6"/>
      <x:c r="B80" s="6"/>
      <x:c r="C80" s="6"/>
      <x:c r="D80" s="6"/>
      <x:c r="E80" s="6"/>
      <x:c r="F80" s="6"/>
    </x:row>
    <x:row r="81">
      <x:c r="A81" s="6"/>
      <x:c r="B81" s="6"/>
      <x:c r="C81" s="6"/>
      <x:c r="D81" s="6"/>
      <x:c r="E81" s="6"/>
      <x:c r="F81" s="6"/>
    </x:row>
    <x:row r="82">
      <x:c r="A82" s="6"/>
      <x:c r="B82" s="6"/>
      <x:c r="C82" s="6"/>
      <x:c r="D82" s="6"/>
      <x:c r="E82" s="6"/>
      <x:c r="F82" s="6"/>
    </x:row>
    <x:row r="83">
      <x:c r="A83" s="6"/>
      <x:c r="B83" s="6"/>
      <x:c r="C83" s="6"/>
      <x:c r="D83" s="6"/>
      <x:c r="E83" s="6"/>
      <x:c r="F83" s="6"/>
    </x:row>
    <x:row r="84">
      <x:c r="A84" s="6"/>
      <x:c r="B84" s="6"/>
      <x:c r="C84" s="6"/>
      <x:c r="D84" s="6"/>
      <x:c r="E84" s="6"/>
      <x:c r="F84" s="6"/>
    </x:row>
    <x:row r="85">
      <x:c r="A85" s="6"/>
      <x:c r="B85" s="6"/>
      <x:c r="C85" s="6"/>
      <x:c r="D85" s="6"/>
      <x:c r="E85" s="6"/>
      <x:c r="F85" s="6"/>
    </x:row>
    <x:row r="86">
      <x:c r="A86" s="6"/>
      <x:c r="B86" s="6"/>
      <x:c r="C86" s="6"/>
      <x:c r="D86" s="6"/>
      <x:c r="E86" s="6"/>
      <x:c r="F86" s="6"/>
    </x:row>
    <x:row r="87">
      <x:c r="A87" s="6"/>
      <x:c r="B87" s="6"/>
      <x:c r="C87" s="6"/>
      <x:c r="D87" s="6"/>
      <x:c r="E87" s="6"/>
      <x:c r="F87" s="6"/>
    </x:row>
    <x:row r="88">
      <x:c r="A88" s="6"/>
      <x:c r="B88" s="6"/>
      <x:c r="C88" s="6"/>
      <x:c r="D88" s="6"/>
      <x:c r="E88" s="6"/>
      <x:c r="F88" s="6"/>
    </x:row>
    <x:row r="89">
      <x:c r="A89" s="6"/>
      <x:c r="B89" s="6"/>
      <x:c r="C89" s="6"/>
      <x:c r="D89" s="6"/>
      <x:c r="E89" s="6"/>
      <x:c r="F89" s="6"/>
    </x:row>
    <x:row r="90">
      <x:c r="A90" s="6"/>
      <x:c r="B90" s="6"/>
      <x:c r="C90" s="6"/>
      <x:c r="D90" s="6"/>
      <x:c r="E90" s="6"/>
      <x:c r="F90" s="6"/>
    </x:row>
    <x:row r="91">
      <x:c r="A91" s="6"/>
      <x:c r="B91" s="6"/>
      <x:c r="C91" s="6"/>
      <x:c r="D91" s="6"/>
      <x:c r="E91" s="6"/>
      <x:c r="F91" s="6"/>
    </x:row>
    <x:row r="92">
      <x:c r="A92" s="6"/>
      <x:c r="B92" s="6"/>
      <x:c r="C92" s="6"/>
      <x:c r="D92" s="6"/>
      <x:c r="E92" s="6"/>
      <x:c r="F92" s="6"/>
    </x:row>
    <x:row r="93">
      <x:c r="A93" s="6"/>
      <x:c r="B93" s="6"/>
      <x:c r="C93" s="6"/>
      <x:c r="D93" s="6"/>
      <x:c r="E93" s="6"/>
      <x:c r="F93" s="6"/>
    </x:row>
    <x:row r="94">
      <x:c r="A94" s="6"/>
      <x:c r="B94" s="6"/>
      <x:c r="C94" s="6"/>
      <x:c r="D94" s="6"/>
      <x:c r="E94" s="6"/>
      <x:c r="F94" s="6"/>
    </x:row>
    <x:row r="95">
      <x:c r="A95" s="6"/>
      <x:c r="B95" s="6"/>
      <x:c r="C95" s="6"/>
      <x:c r="D95" s="6"/>
      <x:c r="E95" s="6"/>
      <x:c r="F95" s="6"/>
    </x:row>
    <x:row r="96">
      <x:c r="A96" s="6"/>
      <x:c r="B96" s="6"/>
      <x:c r="C96" s="6"/>
      <x:c r="D96" s="6"/>
      <x:c r="E96" s="6"/>
      <x:c r="F96" s="6"/>
    </x:row>
    <x:row r="97">
      <x:c r="A97" s="6"/>
      <x:c r="B97" s="6"/>
      <x:c r="C97" s="6"/>
      <x:c r="D97" s="6"/>
      <x:c r="E97" s="6"/>
      <x:c r="F97" s="6"/>
    </x:row>
    <x:row r="98">
      <x:c r="A98" s="6"/>
      <x:c r="B98" s="6"/>
      <x:c r="C98" s="6"/>
      <x:c r="D98" s="6"/>
      <x:c r="E98" s="6"/>
      <x:c r="F98" s="6"/>
    </x:row>
    <x:row r="99">
      <x:c r="A99" s="6"/>
      <x:c r="B99" s="6"/>
      <x:c r="C99" s="6"/>
      <x:c r="D99" s="6"/>
      <x:c r="E99" s="6"/>
      <x:c r="F99" s="6"/>
    </x:row>
    <x:row r="100">
      <x:c r="A100" s="6"/>
      <x:c r="B100" s="6"/>
      <x:c r="C100" s="6"/>
      <x:c r="D100" s="6"/>
      <x:c r="E100" s="6"/>
      <x:c r="F100" s="6"/>
    </x:row>
    <x:row r="101">
      <x:c r="A101" s="6"/>
      <x:c r="B101" s="6"/>
      <x:c r="C101" s="6"/>
      <x:c r="D101" s="6"/>
      <x:c r="E101" s="6"/>
      <x:c r="F101" s="6"/>
    </x:row>
    <x:row r="102">
      <x:c r="A102" s="6"/>
      <x:c r="B102" s="6"/>
      <x:c r="C102" s="6"/>
      <x:c r="D102" s="6"/>
      <x:c r="E102" s="6"/>
      <x:c r="F102" s="6"/>
    </x:row>
    <x:row r="103">
      <x:c r="A103" s="6"/>
      <x:c r="B103" s="6"/>
      <x:c r="C103" s="6"/>
      <x:c r="D103" s="6"/>
      <x:c r="E103" s="6"/>
      <x:c r="F103" s="6"/>
    </x:row>
    <x:row r="104">
      <x:c r="A104" s="6"/>
      <x:c r="B104" s="6"/>
      <x:c r="C104" s="6"/>
      <x:c r="D104" s="6"/>
      <x:c r="E104" s="6"/>
      <x:c r="F104" s="6"/>
    </x:row>
    <x:row r="105">
      <x:c r="A105" s="6"/>
      <x:c r="B105" s="6"/>
      <x:c r="C105" s="6"/>
      <x:c r="D105" s="6"/>
      <x:c r="E105" s="6"/>
      <x:c r="F105" s="6"/>
    </x:row>
    <x:row r="106">
      <x:c r="A106" s="6"/>
      <x:c r="B106" s="6"/>
      <x:c r="C106" s="6"/>
      <x:c r="D106" s="6"/>
      <x:c r="E106" s="6"/>
      <x:c r="F106" s="6"/>
    </x:row>
    <x:row r="107">
      <x:c r="A107" s="6"/>
      <x:c r="B107" s="6"/>
      <x:c r="C107" s="6"/>
      <x:c r="D107" s="6"/>
      <x:c r="E107" s="6"/>
      <x:c r="F107" s="6"/>
    </x:row>
    <x:row r="108">
      <x:c r="A108" s="6"/>
      <x:c r="B108" s="6"/>
      <x:c r="C108" s="6"/>
      <x:c r="D108" s="6"/>
      <x:c r="E108" s="6"/>
      <x:c r="F108" s="6"/>
    </x:row>
    <x:row r="109">
      <x:c r="A109" s="6"/>
      <x:c r="B109" s="6"/>
      <x:c r="C109" s="6"/>
      <x:c r="D109" s="6"/>
      <x:c r="E109" s="6"/>
      <x:c r="F109" s="6"/>
    </x:row>
    <x:row r="110">
      <x:c r="A110" s="6"/>
      <x:c r="B110" s="6"/>
      <x:c r="C110" s="6"/>
      <x:c r="D110" s="6"/>
      <x:c r="E110" s="6"/>
      <x:c r="F110" s="6"/>
    </x:row>
    <x:row r="111">
      <x:c r="A111" s="6"/>
      <x:c r="B111" s="6"/>
      <x:c r="C111" s="6"/>
      <x:c r="D111" s="6"/>
      <x:c r="E111" s="6"/>
      <x:c r="F111" s="6"/>
    </x:row>
    <x:row r="112">
      <x:c r="A112" s="6"/>
      <x:c r="B112" s="6"/>
      <x:c r="C112" s="6"/>
      <x:c r="D112" s="6"/>
      <x:c r="E112" s="6"/>
      <x:c r="F112" s="6"/>
    </x:row>
    <x:row r="113">
      <x:c r="A113" s="6"/>
      <x:c r="B113" s="6"/>
      <x:c r="C113" s="6"/>
      <x:c r="D113" s="6"/>
      <x:c r="E113" s="6"/>
      <x:c r="F113" s="6"/>
    </x:row>
    <x:row r="114">
      <x:c r="A114" s="6"/>
      <x:c r="B114" s="6"/>
      <x:c r="C114" s="6"/>
      <x:c r="D114" s="6"/>
      <x:c r="E114" s="6"/>
      <x:c r="F114" s="6"/>
    </x:row>
    <x:row r="115">
      <x:c r="A115" s="6"/>
      <x:c r="B115" s="6"/>
      <x:c r="C115" s="6"/>
      <x:c r="D115" s="6"/>
      <x:c r="E115" s="6"/>
      <x:c r="F115" s="6"/>
    </x:row>
    <x:row r="116">
      <x:c r="A116" s="6"/>
      <x:c r="B116" s="6"/>
      <x:c r="C116" s="6"/>
      <x:c r="D116" s="6"/>
      <x:c r="E116" s="6"/>
      <x:c r="F116" s="6"/>
    </x:row>
    <x:row r="117">
      <x:c r="A117" s="6"/>
      <x:c r="B117" s="6"/>
      <x:c r="C117" s="6"/>
      <x:c r="D117" s="6"/>
      <x:c r="E117" s="6"/>
      <x:c r="F117" s="6"/>
    </x:row>
    <x:row r="118">
      <x:c r="A118" s="6"/>
      <x:c r="B118" s="6"/>
      <x:c r="C118" s="6"/>
      <x:c r="D118" s="6"/>
      <x:c r="E118" s="6"/>
      <x:c r="F118" s="6"/>
    </x:row>
    <x:row r="119">
      <x:c r="A119" s="6"/>
      <x:c r="B119" s="6"/>
      <x:c r="C119" s="6"/>
      <x:c r="D119" s="6"/>
      <x:c r="E119" s="6"/>
      <x:c r="F119" s="6"/>
    </x:row>
    <x:row r="120">
      <x:c r="A120" s="6"/>
      <x:c r="B120" s="6"/>
      <x:c r="C120" s="6"/>
      <x:c r="D120" s="6"/>
      <x:c r="E120" s="6"/>
      <x:c r="F120" s="6"/>
    </x:row>
    <x:row r="121">
      <x:c r="A121" s="6"/>
      <x:c r="B121" s="6"/>
      <x:c r="C121" s="6"/>
      <x:c r="D121" s="6"/>
      <x:c r="E121" s="6"/>
      <x:c r="F121" s="6"/>
    </x:row>
    <x:row r="122">
      <x:c r="A122" s="6"/>
      <x:c r="B122" s="6"/>
      <x:c r="C122" s="6"/>
      <x:c r="D122" s="6"/>
      <x:c r="E122" s="6"/>
      <x:c r="F122" s="6"/>
    </x:row>
    <x:row r="123">
      <x:c r="A123" s="6"/>
      <x:c r="B123" s="6"/>
      <x:c r="C123" s="6"/>
      <x:c r="D123" s="6"/>
      <x:c r="E123" s="6"/>
      <x:c r="F123" s="6"/>
    </x:row>
    <x:row r="124">
      <x:c r="A124" s="6"/>
      <x:c r="B124" s="6"/>
      <x:c r="C124" s="6"/>
      <x:c r="D124" s="6"/>
      <x:c r="E124" s="6"/>
      <x:c r="F124" s="6"/>
    </x:row>
    <x:row r="125">
      <x:c r="A125" s="6"/>
      <x:c r="B125" s="6"/>
      <x:c r="C125" s="6"/>
      <x:c r="D125" s="6"/>
      <x:c r="E125" s="6"/>
      <x:c r="F125" s="6"/>
    </x:row>
    <x:row r="126">
      <x:c r="A126" s="6"/>
      <x:c r="B126" s="6"/>
      <x:c r="C126" s="6"/>
      <x:c r="D126" s="6"/>
      <x:c r="E126" s="6"/>
      <x:c r="F126" s="6"/>
    </x:row>
    <x:row r="127">
      <x:c r="A127" s="6"/>
      <x:c r="B127" s="6"/>
      <x:c r="C127" s="6"/>
      <x:c r="D127" s="6"/>
      <x:c r="E127" s="6"/>
      <x:c r="F127" s="6"/>
    </x:row>
    <x:row r="128">
      <x:c r="A128" s="6"/>
      <x:c r="B128" s="6"/>
      <x:c r="C128" s="6"/>
      <x:c r="D128" s="6"/>
      <x:c r="E128" s="6"/>
      <x:c r="F128" s="6"/>
    </x:row>
    <x:row r="129">
      <x:c r="A129" s="6"/>
      <x:c r="B129" s="6"/>
      <x:c r="C129" s="6"/>
      <x:c r="D129" s="6"/>
      <x:c r="E129" s="6"/>
      <x:c r="F129" s="6"/>
    </x:row>
    <x:row r="130">
      <x:c r="A130" s="6"/>
      <x:c r="B130" s="6"/>
      <x:c r="C130" s="6"/>
      <x:c r="D130" s="6"/>
      <x:c r="E130" s="6"/>
      <x:c r="F130" s="6"/>
    </x:row>
    <x:row r="131">
      <x:c r="A131" s="6"/>
      <x:c r="B131" s="6"/>
      <x:c r="C131" s="6"/>
      <x:c r="D131" s="6"/>
      <x:c r="E131" s="6"/>
      <x:c r="F131" s="6"/>
    </x:row>
    <x:row r="132">
      <x:c r="A132" s="6"/>
      <x:c r="B132" s="6"/>
      <x:c r="C132" s="6"/>
      <x:c r="D132" s="6"/>
      <x:c r="E132" s="6"/>
      <x:c r="F132" s="6"/>
    </x:row>
    <x:row r="133">
      <x:c r="A133" s="6"/>
      <x:c r="B133" s="6"/>
      <x:c r="C133" s="6"/>
      <x:c r="D133" s="6"/>
      <x:c r="E133" s="6"/>
      <x:c r="F133" s="6"/>
    </x:row>
    <x:row r="134">
      <x:c r="A134" s="6"/>
      <x:c r="B134" s="6"/>
      <x:c r="C134" s="6"/>
      <x:c r="D134" s="6"/>
      <x:c r="E134" s="6"/>
      <x:c r="F134" s="6"/>
    </x:row>
    <x:row r="135">
      <x:c r="A135" s="6"/>
      <x:c r="B135" s="6"/>
      <x:c r="C135" s="6"/>
      <x:c r="D135" s="6"/>
      <x:c r="E135" s="6"/>
      <x:c r="F135" s="6"/>
    </x:row>
    <x:row r="136">
      <x:c r="A136" s="6"/>
      <x:c r="B136" s="6"/>
      <x:c r="C136" s="6"/>
      <x:c r="D136" s="6"/>
      <x:c r="E136" s="6"/>
      <x:c r="F136" s="6"/>
    </x:row>
    <x:row r="137">
      <x:c r="A137" s="6"/>
      <x:c r="B137" s="6"/>
      <x:c r="C137" s="6"/>
      <x:c r="D137" s="6"/>
      <x:c r="E137" s="6"/>
      <x:c r="F137" s="6"/>
    </x:row>
    <x:row r="138">
      <x:c r="A138" s="6"/>
      <x:c r="B138" s="6"/>
      <x:c r="C138" s="6"/>
      <x:c r="D138" s="6"/>
      <x:c r="E138" s="6"/>
      <x:c r="F138" s="6"/>
    </x:row>
    <x:row r="139">
      <x:c r="A139" s="6"/>
      <x:c r="B139" s="6"/>
      <x:c r="C139" s="6"/>
      <x:c r="D139" s="6"/>
      <x:c r="E139" s="6"/>
      <x:c r="F139" s="6"/>
    </x:row>
    <x:row r="140">
      <x:c r="A140" s="6"/>
      <x:c r="B140" s="6"/>
      <x:c r="C140" s="6"/>
      <x:c r="D140" s="6"/>
      <x:c r="E140" s="6"/>
      <x:c r="F140" s="6"/>
    </x:row>
    <x:row r="141">
      <x:c r="A141" s="6"/>
      <x:c r="B141" s="6"/>
      <x:c r="C141" s="6"/>
      <x:c r="D141" s="6"/>
      <x:c r="E141" s="6"/>
      <x:c r="F141" s="6"/>
    </x:row>
    <x:row r="142">
      <x:c r="A142" s="6"/>
      <x:c r="B142" s="6"/>
      <x:c r="C142" s="6"/>
      <x:c r="D142" s="6"/>
      <x:c r="E142" s="6"/>
      <x:c r="F142" s="6"/>
    </x:row>
    <x:row r="143">
      <x:c r="A143" s="6"/>
      <x:c r="B143" s="6"/>
      <x:c r="C143" s="6"/>
      <x:c r="D143" s="6"/>
      <x:c r="E143" s="6"/>
      <x:c r="F143" s="6"/>
    </x:row>
    <x:row r="144">
      <x:c r="A144" s="6"/>
      <x:c r="B144" s="6"/>
      <x:c r="C144" s="6"/>
      <x:c r="D144" s="6"/>
      <x:c r="E144" s="6"/>
      <x:c r="F144" s="6"/>
    </x:row>
    <x:row r="145">
      <x:c r="A145" s="6"/>
      <x:c r="B145" s="6"/>
      <x:c r="C145" s="6"/>
      <x:c r="D145" s="6"/>
      <x:c r="E145" s="6"/>
      <x:c r="F145" s="6"/>
    </x:row>
    <x:row r="146">
      <x:c r="A146" s="6"/>
      <x:c r="B146" s="6"/>
      <x:c r="C146" s="6"/>
      <x:c r="D146" s="6"/>
      <x:c r="E146" s="6"/>
      <x:c r="F146" s="6"/>
    </x:row>
    <x:row r="147">
      <x:c r="A147" s="6"/>
      <x:c r="B147" s="6"/>
      <x:c r="C147" s="6"/>
      <x:c r="D147" s="6"/>
      <x:c r="E147" s="6"/>
      <x:c r="F147" s="6"/>
    </x:row>
    <x:row r="148">
      <x:c r="A148" s="6"/>
      <x:c r="B148" s="6"/>
      <x:c r="C148" s="6"/>
      <x:c r="D148" s="6"/>
      <x:c r="E148" s="6"/>
      <x:c r="F148" s="6"/>
    </x:row>
    <x:row r="149">
      <x:c r="A149" s="6"/>
      <x:c r="B149" s="6"/>
      <x:c r="C149" s="6"/>
      <x:c r="D149" s="6"/>
      <x:c r="E149" s="6"/>
      <x:c r="F149" s="6"/>
    </x:row>
    <x:row r="150">
      <x:c r="A150" s="6"/>
      <x:c r="B150" s="6"/>
      <x:c r="C150" s="6"/>
      <x:c r="D150" s="6"/>
      <x:c r="E150" s="6"/>
      <x:c r="F150" s="6"/>
    </x:row>
    <x:row r="151">
      <x:c r="A151" s="6"/>
      <x:c r="B151" s="6"/>
      <x:c r="C151" s="6"/>
      <x:c r="D151" s="6"/>
      <x:c r="E151" s="6"/>
      <x:c r="F151" s="6"/>
    </x:row>
    <x:row r="152">
      <x:c r="A152" s="6"/>
      <x:c r="B152" s="6"/>
      <x:c r="C152" s="6"/>
      <x:c r="D152" s="6"/>
      <x:c r="E152" s="6"/>
      <x:c r="F152" s="6"/>
    </x:row>
    <x:row r="153">
      <x:c r="A153" s="6"/>
      <x:c r="B153" s="6"/>
      <x:c r="C153" s="6"/>
      <x:c r="D153" s="6"/>
      <x:c r="E153" s="6"/>
      <x:c r="F153" s="6"/>
    </x:row>
    <x:row r="154">
      <x:c r="A154" s="6"/>
      <x:c r="B154" s="6"/>
      <x:c r="C154" s="6"/>
      <x:c r="D154" s="6"/>
      <x:c r="E154" s="6"/>
      <x:c r="F154" s="6"/>
    </x:row>
    <x:row r="155">
      <x:c r="A155" s="6"/>
      <x:c r="B155" s="6"/>
      <x:c r="C155" s="6"/>
      <x:c r="D155" s="6"/>
      <x:c r="E155" s="6"/>
      <x:c r="F155" s="6"/>
    </x:row>
    <x:row r="156">
      <x:c r="A156" s="6"/>
      <x:c r="B156" s="6"/>
      <x:c r="C156" s="6"/>
      <x:c r="D156" s="6"/>
      <x:c r="E156" s="6"/>
      <x:c r="F156" s="6"/>
    </x:row>
    <x:row r="157">
      <x:c r="A157" s="6"/>
      <x:c r="B157" s="6"/>
      <x:c r="C157" s="6"/>
      <x:c r="D157" s="6"/>
      <x:c r="E157" s="6"/>
      <x:c r="F157" s="6"/>
    </x:row>
    <x:row r="158">
      <x:c r="A158" s="6"/>
      <x:c r="B158" s="6"/>
      <x:c r="C158" s="6"/>
      <x:c r="D158" s="6"/>
      <x:c r="E158" s="6"/>
      <x:c r="F158" s="6"/>
    </x:row>
    <x:row r="159">
      <x:c r="A159" s="6"/>
      <x:c r="B159" s="6"/>
      <x:c r="C159" s="6"/>
      <x:c r="D159" s="6"/>
      <x:c r="E159" s="6"/>
      <x:c r="F159" s="6"/>
    </x:row>
    <x:row r="160">
      <x:c r="A160" s="6"/>
      <x:c r="B160" s="6"/>
      <x:c r="C160" s="6"/>
      <x:c r="D160" s="6"/>
      <x:c r="E160" s="6"/>
      <x:c r="F160" s="6"/>
    </x:row>
    <x:row r="161">
      <x:c r="A161" s="6"/>
      <x:c r="B161" s="6"/>
      <x:c r="C161" s="6"/>
      <x:c r="D161" s="6"/>
      <x:c r="E161" s="6"/>
      <x:c r="F161" s="6"/>
    </x:row>
    <x:row r="162">
      <x:c r="A162" s="6"/>
      <x:c r="B162" s="6"/>
      <x:c r="C162" s="6"/>
      <x:c r="D162" s="6"/>
      <x:c r="E162" s="6"/>
      <x:c r="F162" s="6"/>
    </x:row>
    <x:row r="163">
      <x:c r="A163" s="6"/>
      <x:c r="B163" s="6"/>
      <x:c r="C163" s="6"/>
      <x:c r="D163" s="6"/>
      <x:c r="E163" s="6"/>
      <x:c r="F163" s="6"/>
    </x:row>
    <x:row r="164">
      <x:c r="A164" s="6"/>
      <x:c r="B164" s="6"/>
      <x:c r="C164" s="6"/>
      <x:c r="D164" s="6"/>
      <x:c r="E164" s="6"/>
      <x:c r="F164" s="6"/>
    </x:row>
    <x:row r="165">
      <x:c r="A165" s="6"/>
      <x:c r="B165" s="6"/>
      <x:c r="C165" s="6"/>
      <x:c r="D165" s="6"/>
      <x:c r="E165" s="6"/>
      <x:c r="F165" s="6"/>
    </x:row>
    <x:row r="166">
      <x:c r="A166" s="6"/>
      <x:c r="B166" s="6"/>
      <x:c r="C166" s="6"/>
      <x:c r="D166" s="6"/>
      <x:c r="E166" s="6"/>
      <x:c r="F166" s="6"/>
    </x:row>
    <x:row r="167">
      <x:c r="A167" s="6"/>
      <x:c r="B167" s="6"/>
      <x:c r="C167" s="6"/>
      <x:c r="D167" s="6"/>
      <x:c r="E167" s="6"/>
      <x:c r="F167" s="6"/>
    </x:row>
    <x:row r="168">
      <x:c r="A168" s="6"/>
      <x:c r="B168" s="6"/>
      <x:c r="C168" s="6"/>
      <x:c r="D168" s="6"/>
      <x:c r="E168" s="6"/>
      <x:c r="F168" s="6"/>
    </x:row>
    <x:row r="169">
      <x:c r="A169" s="6"/>
      <x:c r="B169" s="6"/>
      <x:c r="C169" s="6"/>
      <x:c r="D169" s="6"/>
      <x:c r="E169" s="6"/>
      <x:c r="F169" s="6"/>
    </x:row>
    <x:row r="170">
      <x:c r="A170" s="6"/>
      <x:c r="B170" s="6"/>
      <x:c r="C170" s="6"/>
      <x:c r="D170" s="6"/>
      <x:c r="E170" s="6"/>
      <x:c r="F170" s="6"/>
    </x:row>
    <x:row r="171">
      <x:c r="A171" s="6"/>
      <x:c r="B171" s="6"/>
      <x:c r="C171" s="6"/>
      <x:c r="D171" s="6"/>
      <x:c r="E171" s="6"/>
      <x:c r="F171" s="6"/>
    </x:row>
    <x:row r="172">
      <x:c r="A172" s="6"/>
      <x:c r="B172" s="6"/>
      <x:c r="C172" s="6"/>
      <x:c r="D172" s="6"/>
      <x:c r="E172" s="6"/>
      <x:c r="F172" s="6"/>
    </x:row>
    <x:row r="173">
      <x:c r="A173" s="6"/>
      <x:c r="B173" s="6"/>
      <x:c r="C173" s="6"/>
      <x:c r="D173" s="6"/>
      <x:c r="E173" s="6"/>
      <x:c r="F173" s="6"/>
    </x:row>
    <x:row r="174">
      <x:c r="A174" s="6"/>
      <x:c r="B174" s="6"/>
      <x:c r="C174" s="6"/>
      <x:c r="D174" s="6"/>
      <x:c r="E174" s="6"/>
      <x:c r="F174" s="6"/>
    </x:row>
    <x:row r="175">
      <x:c r="A175" s="6"/>
      <x:c r="B175" s="6"/>
      <x:c r="C175" s="6"/>
      <x:c r="D175" s="6"/>
      <x:c r="E175" s="6"/>
      <x:c r="F175" s="6"/>
    </x:row>
    <x:row r="176">
      <x:c r="A176" s="6"/>
      <x:c r="B176" s="6"/>
      <x:c r="C176" s="6"/>
      <x:c r="D176" s="6"/>
      <x:c r="E176" s="6"/>
      <x:c r="F176" s="6"/>
    </x:row>
    <x:row r="177">
      <x:c r="A177" s="6"/>
      <x:c r="B177" s="6"/>
      <x:c r="C177" s="6"/>
      <x:c r="D177" s="6"/>
      <x:c r="E177" s="6"/>
      <x:c r="F177" s="6"/>
    </x:row>
    <x:row r="178">
      <x:c r="A178" s="6"/>
      <x:c r="B178" s="6"/>
      <x:c r="C178" s="6"/>
      <x:c r="D178" s="6"/>
      <x:c r="E178" s="6"/>
      <x:c r="F178" s="6"/>
    </x:row>
    <x:row r="179">
      <x:c r="A179" s="6"/>
      <x:c r="B179" s="6"/>
      <x:c r="C179" s="6"/>
      <x:c r="D179" s="6"/>
      <x:c r="E179" s="6"/>
      <x:c r="F179" s="6"/>
    </x:row>
    <x:row r="180">
      <x:c r="A180" s="6"/>
      <x:c r="B180" s="6"/>
      <x:c r="C180" s="6"/>
      <x:c r="D180" s="6"/>
      <x:c r="E180" s="6"/>
      <x:c r="F180" s="6"/>
    </x:row>
    <x:row r="181">
      <x:c r="A181" s="6"/>
      <x:c r="B181" s="6"/>
      <x:c r="C181" s="6"/>
      <x:c r="D181" s="6"/>
      <x:c r="E181" s="6"/>
      <x:c r="F181" s="6"/>
    </x:row>
    <x:row r="182">
      <x:c r="A182" s="6"/>
      <x:c r="B182" s="6"/>
      <x:c r="C182" s="6"/>
      <x:c r="D182" s="6"/>
      <x:c r="E182" s="6"/>
      <x:c r="F182" s="6"/>
    </x:row>
    <x:row r="183">
      <x:c r="A183" s="6"/>
      <x:c r="B183" s="6"/>
      <x:c r="C183" s="6"/>
      <x:c r="D183" s="6"/>
      <x:c r="E183" s="6"/>
      <x:c r="F183" s="6"/>
    </x:row>
    <x:row r="184">
      <x:c r="A184" s="6"/>
      <x:c r="B184" s="6"/>
      <x:c r="C184" s="6"/>
      <x:c r="D184" s="6"/>
      <x:c r="E184" s="6"/>
      <x:c r="F184" s="6"/>
    </x:row>
    <x:row r="185">
      <x:c r="A185" s="6"/>
      <x:c r="B185" s="6"/>
      <x:c r="C185" s="6"/>
      <x:c r="D185" s="6"/>
      <x:c r="E185" s="6"/>
      <x:c r="F185" s="6"/>
    </x:row>
    <x:row r="186">
      <x:c r="A186" s="6"/>
      <x:c r="B186" s="6"/>
      <x:c r="C186" s="6"/>
      <x:c r="D186" s="6"/>
      <x:c r="E186" s="6"/>
      <x:c r="F186" s="6"/>
    </x:row>
    <x:row r="187">
      <x:c r="A187" s="6"/>
      <x:c r="B187" s="6"/>
      <x:c r="C187" s="6"/>
      <x:c r="D187" s="6"/>
      <x:c r="E187" s="6"/>
      <x:c r="F187" s="6"/>
    </x:row>
    <x:row r="188">
      <x:c r="A188" s="6"/>
      <x:c r="B188" s="6"/>
      <x:c r="C188" s="6"/>
      <x:c r="D188" s="6"/>
      <x:c r="E188" s="6"/>
      <x:c r="F188" s="6"/>
    </x:row>
    <x:row r="189">
      <x:c r="A189" s="6"/>
      <x:c r="B189" s="6"/>
      <x:c r="C189" s="6"/>
      <x:c r="D189" s="6"/>
      <x:c r="E189" s="6"/>
      <x:c r="F189" s="6"/>
    </x:row>
    <x:row r="190">
      <x:c r="A190" s="6"/>
      <x:c r="B190" s="6"/>
      <x:c r="C190" s="6"/>
      <x:c r="D190" s="6"/>
      <x:c r="E190" s="6"/>
      <x:c r="F190" s="6"/>
    </x:row>
    <x:row r="191">
      <x:c r="A191" s="6"/>
      <x:c r="B191" s="6"/>
      <x:c r="C191" s="6"/>
      <x:c r="D191" s="6"/>
      <x:c r="E191" s="6"/>
      <x:c r="F191" s="6"/>
    </x:row>
    <x:row r="192">
      <x:c r="A192" s="6"/>
      <x:c r="B192" s="6"/>
      <x:c r="C192" s="6"/>
      <x:c r="D192" s="6"/>
      <x:c r="E192" s="6"/>
      <x:c r="F192" s="6"/>
    </x:row>
    <x:row r="193">
      <x:c r="A193" s="6"/>
      <x:c r="B193" s="6"/>
      <x:c r="C193" s="6"/>
      <x:c r="D193" s="6"/>
      <x:c r="E193" s="6"/>
      <x:c r="F193" s="6"/>
    </x:row>
    <x:row r="194">
      <x:c r="A194" s="6"/>
      <x:c r="B194" s="6"/>
      <x:c r="C194" s="6"/>
      <x:c r="D194" s="6"/>
      <x:c r="E194" s="6"/>
      <x:c r="F194" s="6"/>
    </x:row>
    <x:row r="195">
      <x:c r="A195" s="6"/>
      <x:c r="B195" s="6"/>
      <x:c r="C195" s="6"/>
      <x:c r="D195" s="6"/>
      <x:c r="E195" s="6"/>
      <x:c r="F195" s="6"/>
    </x:row>
    <x:row r="196">
      <x:c r="A196" s="6"/>
      <x:c r="B196" s="6"/>
      <x:c r="C196" s="6"/>
      <x:c r="D196" s="6"/>
      <x:c r="E196" s="6"/>
      <x:c r="F196" s="6"/>
    </x:row>
    <x:row r="197">
      <x:c r="A197" s="6"/>
      <x:c r="B197" s="6"/>
      <x:c r="C197" s="6"/>
      <x:c r="D197" s="6"/>
      <x:c r="E197" s="6"/>
      <x:c r="F197" s="6"/>
    </x:row>
    <x:row r="198">
      <x:c r="A198" s="6"/>
      <x:c r="B198" s="6"/>
      <x:c r="C198" s="6"/>
      <x:c r="D198" s="6"/>
      <x:c r="E198" s="6"/>
      <x:c r="F198" s="6"/>
    </x:row>
    <x:row r="199">
      <x:c r="A199" s="6"/>
      <x:c r="B199" s="6"/>
      <x:c r="C199" s="6"/>
      <x:c r="D199" s="6"/>
      <x:c r="E199" s="6"/>
      <x:c r="F199" s="6"/>
    </x:row>
    <x:row r="200">
      <x:c r="A200" s="6"/>
      <x:c r="B200" s="6"/>
      <x:c r="C200" s="6"/>
      <x:c r="D200" s="6"/>
      <x:c r="E200" s="6"/>
      <x:c r="F200" s="6"/>
    </x:row>
    <x:row r="201">
      <x:c r="A201" s="6"/>
      <x:c r="B201" s="6"/>
      <x:c r="C201" s="6"/>
      <x:c r="D201" s="6"/>
      <x:c r="E201" s="6"/>
      <x:c r="F201" s="6"/>
    </x:row>
    <x:row r="202">
      <x:c r="A202" s="6"/>
      <x:c r="B202" s="6"/>
      <x:c r="C202" s="6"/>
      <x:c r="D202" s="6"/>
      <x:c r="E202" s="6"/>
      <x:c r="F202" s="6"/>
    </x:row>
    <x:row r="203">
      <x:c r="A203" s="6"/>
      <x:c r="B203" s="6"/>
      <x:c r="C203" s="6"/>
      <x:c r="D203" s="6"/>
      <x:c r="E203" s="6"/>
      <x:c r="F203" s="6"/>
    </x:row>
    <x:row r="204">
      <x:c r="A204" s="6"/>
      <x:c r="B204" s="6"/>
      <x:c r="C204" s="6"/>
      <x:c r="D204" s="6"/>
      <x:c r="E204" s="6"/>
      <x:c r="F204" s="6"/>
    </x:row>
    <x:row r="205">
      <x:c r="A205" s="6"/>
      <x:c r="B205" s="6"/>
      <x:c r="C205" s="6"/>
      <x:c r="D205" s="6"/>
      <x:c r="E205" s="6"/>
      <x:c r="F205" s="6"/>
    </x:row>
    <x:row r="206">
      <x:c r="A206" s="6"/>
      <x:c r="B206" s="6"/>
      <x:c r="C206" s="6"/>
      <x:c r="D206" s="6"/>
      <x:c r="E206" s="6"/>
      <x:c r="F206" s="6"/>
    </x:row>
    <x:row r="207">
      <x:c r="A207" s="6"/>
      <x:c r="B207" s="6"/>
      <x:c r="C207" s="6"/>
      <x:c r="D207" s="6"/>
      <x:c r="E207" s="6"/>
      <x:c r="F207" s="6"/>
    </x:row>
    <x:row r="208">
      <x:c r="A208" s="6"/>
      <x:c r="B208" s="6"/>
      <x:c r="C208" s="6"/>
      <x:c r="D208" s="6"/>
      <x:c r="E208" s="6"/>
      <x:c r="F208" s="6"/>
    </x:row>
    <x:row r="209">
      <x:c r="A209" s="6"/>
      <x:c r="B209" s="6"/>
      <x:c r="C209" s="6"/>
      <x:c r="D209" s="6"/>
      <x:c r="E209" s="6"/>
      <x:c r="F209" s="6"/>
    </x:row>
    <x:row r="210">
      <x:c r="A210" s="6"/>
      <x:c r="B210" s="6"/>
      <x:c r="C210" s="6"/>
      <x:c r="D210" s="6"/>
      <x:c r="E210" s="6"/>
      <x:c r="F210" s="6"/>
    </x:row>
    <x:row r="211">
      <x:c r="A211" s="6"/>
      <x:c r="B211" s="6"/>
      <x:c r="C211" s="6"/>
      <x:c r="D211" s="6"/>
      <x:c r="E211" s="6"/>
      <x:c r="F211" s="6"/>
    </x:row>
    <x:row r="212">
      <x:c r="A212" s="6"/>
      <x:c r="B212" s="6"/>
      <x:c r="C212" s="6"/>
      <x:c r="D212" s="6"/>
      <x:c r="E212" s="6"/>
      <x:c r="F212" s="6"/>
    </x:row>
    <x:row r="213">
      <x:c r="A213" s="6"/>
      <x:c r="B213" s="6"/>
      <x:c r="C213" s="6"/>
      <x:c r="D213" s="6"/>
      <x:c r="E213" s="6"/>
      <x:c r="F213" s="6"/>
    </x:row>
    <x:row r="214">
      <x:c r="A214" s="6"/>
      <x:c r="B214" s="6"/>
      <x:c r="C214" s="6"/>
      <x:c r="D214" s="6"/>
      <x:c r="E214" s="6"/>
      <x:c r="F214" s="6"/>
    </x:row>
    <x:row r="215">
      <x:c r="A215" s="6"/>
      <x:c r="B215" s="6"/>
      <x:c r="C215" s="6"/>
      <x:c r="D215" s="6"/>
      <x:c r="E215" s="6"/>
      <x:c r="F215" s="6"/>
    </x:row>
    <x:row r="216">
      <x:c r="A216" s="6"/>
      <x:c r="B216" s="6"/>
      <x:c r="C216" s="6"/>
      <x:c r="D216" s="6"/>
      <x:c r="E216" s="6"/>
      <x:c r="F216" s="6"/>
    </x:row>
    <x:row r="217">
      <x:c r="A217" s="6"/>
      <x:c r="B217" s="6"/>
      <x:c r="C217" s="6"/>
      <x:c r="D217" s="6"/>
      <x:c r="E217" s="6"/>
      <x:c r="F217" s="6"/>
    </x:row>
    <x:row r="218">
      <x:c r="A218" s="6"/>
      <x:c r="B218" s="6"/>
      <x:c r="C218" s="6"/>
      <x:c r="D218" s="6"/>
      <x:c r="E218" s="6"/>
      <x:c r="F218" s="6"/>
    </x:row>
    <x:row r="219">
      <x:c r="A219" s="6"/>
      <x:c r="B219" s="6"/>
      <x:c r="C219" s="6"/>
      <x:c r="D219" s="6"/>
      <x:c r="E219" s="6"/>
      <x:c r="F219" s="6"/>
    </x:row>
    <x:row r="220">
      <x:c r="A220" s="6"/>
      <x:c r="B220" s="6"/>
      <x:c r="C220" s="6"/>
      <x:c r="D220" s="6"/>
      <x:c r="E220" s="6"/>
      <x:c r="F220" s="6"/>
    </x:row>
  </x:sheetData>
  <x:mergeCells>
    <x:mergeCell ref="A1:F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0" hidden="0" customWidth="1"/>
    <x:col min="3" max="3" width="54" hidden="0" customWidth="1"/>
    <x:col min="4" max="4" width="42" hidden="0" customWidth="1"/>
  </x:cols>
  <x:sheetData>
    <x:row r="1">
      <x:c r="A1" s="10" t="str">
        <x:v>Controlled Tokens</x:v>
      </x:c>
      <x:c r="B1" s="10"/>
      <x:c r="C1" s="10"/>
      <x:c r="D1" s="10"/>
    </x:row>
    <x:row r="2">
      <x:c r="A2" s="6"/>
      <x:c r="B2" s="6"/>
      <x:c r="C2" s="6"/>
      <x:c r="D2" s="6"/>
    </x:row>
    <x:row r="3">
      <x:c r="A3" s="14" t="str">
        <x:v>Category</x:v>
      </x:c>
      <x:c r="B3" s="14" t="str">
        <x:v>Allowed token</x:v>
      </x:c>
      <x:c r="C3" s="14" t="str">
        <x:v>Meaning</x:v>
      </x:c>
      <x:c r="D3" s="14" t="str">
        <x:v>Fail-closed behavior</x:v>
      </x:c>
    </x:row>
    <x:row r="4">
      <x:c r="A4" s="6" t="str">
        <x:v>Decision state</x:v>
      </x:c>
      <x:c r="B4" s="6" t="str">
        <x:v>FROZEN FOR EXAMPLE</x:v>
      </x:c>
      <x:c r="C4" s="6" t="str">
        <x:v>Downstream interpretation permitted</x:v>
      </x:c>
      <x:c r="D4" s="6" t="str">
        <x:v>Anything else blocks/repairs</x:v>
      </x:c>
    </x:row>
    <x:row r="5">
      <x:c r="A5" s="6" t="str">
        <x:v>Decision state</x:v>
      </x:c>
      <x:c r="B5" s="6" t="str">
        <x:v>REOPEN REQUIRED</x:v>
      </x:c>
      <x:c r="C5" s="6" t="str">
        <x:v>Decision lifecycle reopened</x:v>
      </x:c>
      <x:c r="D5" s="6" t="str">
        <x:v>Blocks downstream</x:v>
      </x:c>
    </x:row>
    <x:row r="6">
      <x:c r="A6" s="6" t="str">
        <x:v>Scope</x:v>
      </x:c>
      <x:c r="B6" s="6" t="str">
        <x:v>IN SCOPE</x:v>
      </x:c>
      <x:c r="C6" s="6" t="str">
        <x:v>Eligible for matrix interpretation</x:v>
      </x:c>
      <x:c r="D6" s="6" t="str">
        <x:v>Continue</x:v>
      </x:c>
    </x:row>
    <x:row r="7">
      <x:c r="A7" s="6" t="str">
        <x:v>Scope</x:v>
      </x:c>
      <x:c r="B7" s="6" t="str">
        <x:v>OUTSIDE DECISION</x:v>
      </x:c>
      <x:c r="C7" s="6" t="str">
        <x:v>Not eligible under current contract</x:v>
      </x:c>
      <x:c r="D7" s="6" t="str">
        <x:v>REFUSE</x:v>
      </x:c>
    </x:row>
    <x:row r="8">
      <x:c r="A8" s="6" t="str">
        <x:v>Scope</x:v>
      </x:c>
      <x:c r="B8" s="6" t="str">
        <x:v>UNKNOWN / VERIFY</x:v>
      </x:c>
      <x:c r="C8" s="6" t="str">
        <x:v>Scope unresolved</x:v>
      </x:c>
      <x:c r="D8" s="6" t="str">
        <x:v>VERIFY</x:v>
      </x:c>
    </x:row>
    <x:row r="9">
      <x:c r="A9" s="6" t="str">
        <x:v>Opportunity</x:v>
      </x:c>
      <x:c r="B9" s="6" t="str">
        <x:v>HIGH</x:v>
      </x:c>
      <x:c r="C9" s="6" t="str">
        <x:v>High commercial opportunity</x:v>
      </x:c>
      <x:c r="D9" s="6" t="str">
        <x:v>Quadrant input</x:v>
      </x:c>
    </x:row>
    <x:row r="10">
      <x:c r="A10" s="6" t="str">
        <x:v>Opportunity</x:v>
      </x:c>
      <x:c r="B10" s="6" t="str">
        <x:v>LOW</x:v>
      </x:c>
      <x:c r="C10" s="6" t="str">
        <x:v>Lower commercial opportunity</x:v>
      </x:c>
      <x:c r="D10" s="6" t="str">
        <x:v>Quadrant input</x:v>
      </x:c>
    </x:row>
    <x:row r="11">
      <x:c r="A11" s="6" t="str">
        <x:v>Readiness</x:v>
      </x:c>
      <x:c r="B11" s="6" t="str">
        <x:v>HIGH</x:v>
      </x:c>
      <x:c r="C11" s="6" t="str">
        <x:v>Execution-ready enough for current horizon</x:v>
      </x:c>
      <x:c r="D11" s="6" t="str">
        <x:v>Quadrant input</x:v>
      </x:c>
    </x:row>
    <x:row r="12">
      <x:c r="A12" s="6" t="str">
        <x:v>Readiness</x:v>
      </x:c>
      <x:c r="B12" s="6" t="str">
        <x:v>LOW</x:v>
      </x:c>
      <x:c r="C12" s="6" t="str">
        <x:v>Dependencies remain</x:v>
      </x:c>
      <x:c r="D12" s="6" t="str">
        <x:v>Quadrant input</x:v>
      </x:c>
    </x:row>
    <x:row r="13">
      <x:c r="A13" s="6" t="str">
        <x:v>Evidence</x:v>
      </x:c>
      <x:c r="B13" s="6" t="str">
        <x:v>SUFFICIENT</x:v>
      </x:c>
      <x:c r="C13" s="6" t="str">
        <x:v>Enough support for current bounded claim</x:v>
      </x:c>
      <x:c r="D13" s="6" t="str">
        <x:v>Continue</x:v>
      </x:c>
    </x:row>
    <x:row r="14">
      <x:c r="A14" s="6" t="str">
        <x:v>Evidence</x:v>
      </x:c>
      <x:c r="B14" s="6" t="str">
        <x:v>LIMITED</x:v>
      </x:c>
      <x:c r="C14" s="6" t="str">
        <x:v>Support exists but is not enough for immediate FUND</x:v>
      </x:c>
      <x:c r="D14" s="6" t="str">
        <x:v>PREPARE/DEFER/IGNORE</x:v>
      </x:c>
    </x:row>
    <x:row r="15">
      <x:c r="A15" s="6" t="str">
        <x:v>Evidence</x:v>
      </x:c>
      <x:c r="B15" s="6" t="str">
        <x:v>CONTRADICTORY</x:v>
      </x:c>
      <x:c r="C15" s="6" t="str">
        <x:v>Material conflict</x:v>
      </x:c>
      <x:c r="D15" s="6" t="str">
        <x:v>VERIFY</x:v>
      </x:c>
    </x:row>
    <x:row r="16">
      <x:c r="A16" s="6" t="str">
        <x:v>Defensibility</x:v>
      </x:c>
      <x:c r="B16" s="6" t="str">
        <x:v>STRONG</x:v>
      </x:c>
      <x:c r="C16" s="6" t="str">
        <x:v>Position can plausibly be sustained in fixture</x:v>
      </x:c>
      <x:c r="D16" s="6" t="str">
        <x:v>Continue</x:v>
      </x:c>
    </x:row>
    <x:row r="17">
      <x:c r="A17" s="6" t="str">
        <x:v>Defensibility</x:v>
      </x:c>
      <x:c r="B17" s="6" t="str">
        <x:v>MODERATE</x:v>
      </x:c>
      <x:c r="C17" s="6" t="str">
        <x:v>Usable with monitoring</x:v>
      </x:c>
      <x:c r="D17" s="6" t="str">
        <x:v>Continue</x:v>
      </x:c>
    </x:row>
    <x:row r="18">
      <x:c r="A18" s="6" t="str">
        <x:v>Defensibility</x:v>
      </x:c>
      <x:c r="B18" s="6" t="str">
        <x:v>WEAK</x:v>
      </x:c>
      <x:c r="C18" s="6" t="str">
        <x:v>Weak strategic durability</x:v>
      </x:c>
      <x:c r="D18" s="6" t="str">
        <x:v>PREPARE/DEFER/IGNORE</x:v>
      </x:c>
    </x:row>
    <x:row r="19">
      <x:c r="A19" s="6" t="str">
        <x:v>Measurement</x:v>
      </x:c>
      <x:c r="B19" s="6" t="str">
        <x:v>FAST</x:v>
      </x:c>
      <x:c r="C19" s="6" t="str">
        <x:v>Leading signal can arrive in useful time</x:v>
      </x:c>
      <x:c r="D19" s="6" t="str">
        <x:v>Continue</x:v>
      </x:c>
    </x:row>
    <x:row r="20">
      <x:c r="A20" s="6" t="str">
        <x:v>Measurement</x:v>
      </x:c>
      <x:c r="B20" s="6" t="str">
        <x:v>SLOW</x:v>
      </x:c>
      <x:c r="C20" s="6" t="str">
        <x:v>Learning is delayed</x:v>
      </x:c>
      <x:c r="D20" s="6" t="str">
        <x:v>Consider risk</x:v>
      </x:c>
    </x:row>
    <x:row r="21">
      <x:c r="A21" s="6" t="str">
        <x:v>Measurement</x:v>
      </x:c>
      <x:c r="B21" s="6" t="str">
        <x:v>UNMEASURABLE</x:v>
      </x:c>
      <x:c r="C21" s="6" t="str">
        <x:v>No governed learning signal</x:v>
      </x:c>
      <x:c r="D21" s="6" t="str">
        <x:v>VERIFY</x:v>
      </x:c>
    </x:row>
    <x:row r="22">
      <x:c r="A22" s="6" t="str">
        <x:v>Reversibility</x:v>
      </x:c>
      <x:c r="B22" s="6" t="str">
        <x:v>HIGH</x:v>
      </x:c>
      <x:c r="C22" s="6" t="str">
        <x:v>Easy to stop/adapt</x:v>
      </x:c>
      <x:c r="D22" s="6" t="str">
        <x:v>Lower commitment risk</x:v>
      </x:c>
    </x:row>
    <x:row r="23">
      <x:c r="A23" s="6" t="str">
        <x:v>Reversibility</x:v>
      </x:c>
      <x:c r="B23" s="6" t="str">
        <x:v>MEDIUM</x:v>
      </x:c>
      <x:c r="C23" s="6" t="str">
        <x:v>Some cost to unwind</x:v>
      </x:c>
      <x:c r="D23" s="6" t="str">
        <x:v>Moderate risk</x:v>
      </x:c>
    </x:row>
    <x:row r="24">
      <x:c r="A24" s="6" t="str">
        <x:v>Reversibility</x:v>
      </x:c>
      <x:c r="B24" s="6" t="str">
        <x:v>LOW</x:v>
      </x:c>
      <x:c r="C24" s="6" t="str">
        <x:v>Hard/expensive to reverse</x:v>
      </x:c>
      <x:c r="D24" s="6" t="str">
        <x:v>Can trigger DEFER with slow learning</x:v>
      </x:c>
    </x:row>
    <x:row r="25">
      <x:c r="A25" s="6" t="str">
        <x:v>Final state</x:v>
      </x:c>
      <x:c r="B25" s="6" t="str">
        <x:v>FUND | PREPARE | DEFER | IGNORE</x:v>
      </x:c>
      <x:c r="C25" s="6" t="str">
        <x:v>Governed portfolio actions</x:v>
      </x:c>
      <x:c r="D25" s="6" t="str">
        <x:v>Not approval</x:v>
      </x:c>
    </x:row>
    <x:row r="26">
      <x:c r="A26" s="6"/>
      <x:c r="B26" s="6"/>
      <x:c r="C26" s="6"/>
      <x:c r="D26" s="6"/>
    </x:row>
    <x:row r="27">
      <x:c r="A27" s="6"/>
      <x:c r="B27" s="6"/>
      <x:c r="C27" s="6"/>
      <x:c r="D27" s="6"/>
    </x:row>
    <x:row r="28">
      <x:c r="A28" s="6"/>
      <x:c r="B28" s="6"/>
      <x:c r="C28" s="6"/>
      <x:c r="D28" s="6"/>
    </x:row>
    <x:row r="29">
      <x:c r="A29" s="6"/>
      <x:c r="B29" s="6"/>
      <x:c r="C29" s="6"/>
      <x:c r="D29" s="6"/>
    </x:row>
    <x:row r="30">
      <x:c r="A30" s="6"/>
      <x:c r="B30" s="6"/>
      <x:c r="C30" s="6"/>
      <x:c r="D30" s="6"/>
    </x:row>
    <x:row r="31">
      <x:c r="A31" s="6"/>
      <x:c r="B31" s="6"/>
      <x:c r="C31" s="6"/>
      <x:c r="D31" s="6"/>
    </x:row>
    <x:row r="32">
      <x:c r="A32" s="6"/>
      <x:c r="B32" s="6"/>
      <x:c r="C32" s="6"/>
      <x:c r="D32" s="6"/>
    </x:row>
    <x:row r="33">
      <x:c r="A33" s="6"/>
      <x:c r="B33" s="6"/>
      <x:c r="C33" s="6"/>
      <x:c r="D33" s="6"/>
    </x:row>
    <x:row r="34">
      <x:c r="A34" s="6"/>
      <x:c r="B34" s="6"/>
      <x:c r="C34" s="6"/>
      <x:c r="D34" s="6"/>
    </x:row>
    <x:row r="35">
      <x:c r="A35" s="6"/>
      <x:c r="B35" s="6"/>
      <x:c r="C35" s="6"/>
      <x:c r="D35" s="6"/>
    </x:row>
    <x:row r="36">
      <x:c r="A36" s="6"/>
      <x:c r="B36" s="6"/>
      <x:c r="C36" s="6"/>
      <x:c r="D36" s="6"/>
    </x:row>
    <x:row r="37">
      <x:c r="A37" s="6"/>
      <x:c r="B37" s="6"/>
      <x:c r="C37" s="6"/>
      <x:c r="D37" s="6"/>
    </x:row>
    <x:row r="38">
      <x:c r="A38" s="6"/>
      <x:c r="B38" s="6"/>
      <x:c r="C38" s="6"/>
      <x:c r="D38" s="6"/>
    </x:row>
    <x:row r="39">
      <x:c r="A39" s="6"/>
      <x:c r="B39" s="6"/>
      <x:c r="C39" s="6"/>
      <x:c r="D39" s="6"/>
    </x:row>
    <x:row r="40">
      <x:c r="A40" s="6"/>
      <x:c r="B40" s="6"/>
      <x:c r="C40" s="6"/>
      <x:c r="D40" s="6"/>
    </x:row>
    <x:row r="41">
      <x:c r="A41" s="6"/>
      <x:c r="B41" s="6"/>
      <x:c r="C41" s="6"/>
      <x:c r="D41" s="6"/>
    </x:row>
    <x:row r="42">
      <x:c r="A42" s="6"/>
      <x:c r="B42" s="6"/>
      <x:c r="C42" s="6"/>
      <x:c r="D42" s="6"/>
    </x:row>
    <x:row r="43">
      <x:c r="A43" s="6"/>
      <x:c r="B43" s="6"/>
      <x:c r="C43" s="6"/>
      <x:c r="D43" s="6"/>
    </x:row>
    <x:row r="44">
      <x:c r="A44" s="6"/>
      <x:c r="B44" s="6"/>
      <x:c r="C44" s="6"/>
      <x:c r="D44" s="6"/>
    </x:row>
    <x:row r="45">
      <x:c r="A45" s="6"/>
      <x:c r="B45" s="6"/>
      <x:c r="C45" s="6"/>
      <x:c r="D45" s="6"/>
    </x:row>
    <x:row r="46">
      <x:c r="A46" s="6"/>
      <x:c r="B46" s="6"/>
      <x:c r="C46" s="6"/>
      <x:c r="D46" s="6"/>
    </x:row>
    <x:row r="47">
      <x:c r="A47" s="6"/>
      <x:c r="B47" s="6"/>
      <x:c r="C47" s="6"/>
      <x:c r="D47" s="6"/>
    </x:row>
    <x:row r="48">
      <x:c r="A48" s="6"/>
      <x:c r="B48" s="6"/>
      <x:c r="C48" s="6"/>
      <x:c r="D48" s="6"/>
    </x:row>
    <x:row r="49">
      <x:c r="A49" s="6"/>
      <x:c r="B49" s="6"/>
      <x:c r="C49" s="6"/>
      <x:c r="D49" s="6"/>
    </x:row>
    <x:row r="50">
      <x:c r="A50" s="6"/>
      <x:c r="B50" s="6"/>
      <x:c r="C50" s="6"/>
      <x:c r="D50" s="6"/>
    </x:row>
    <x:row r="51">
      <x:c r="A51" s="6"/>
      <x:c r="B51" s="6"/>
      <x:c r="C51" s="6"/>
      <x:c r="D51" s="6"/>
    </x:row>
    <x:row r="52">
      <x:c r="A52" s="6"/>
      <x:c r="B52" s="6"/>
      <x:c r="C52" s="6"/>
      <x:c r="D52" s="6"/>
    </x:row>
    <x:row r="53">
      <x:c r="A53" s="6"/>
      <x:c r="B53" s="6"/>
      <x:c r="C53" s="6"/>
      <x:c r="D53" s="6"/>
    </x:row>
    <x:row r="54">
      <x:c r="A54" s="6"/>
      <x:c r="B54" s="6"/>
      <x:c r="C54" s="6"/>
      <x:c r="D54" s="6"/>
    </x:row>
    <x:row r="55">
      <x:c r="A55" s="6"/>
      <x:c r="B55" s="6"/>
      <x:c r="C55" s="6"/>
      <x:c r="D55" s="6"/>
    </x:row>
    <x:row r="56">
      <x:c r="A56" s="6"/>
      <x:c r="B56" s="6"/>
      <x:c r="C56" s="6"/>
      <x:c r="D56" s="6"/>
    </x:row>
    <x:row r="57">
      <x:c r="A57" s="6"/>
      <x:c r="B57" s="6"/>
      <x:c r="C57" s="6"/>
      <x:c r="D57" s="6"/>
    </x:row>
    <x:row r="58">
      <x:c r="A58" s="6"/>
      <x:c r="B58" s="6"/>
      <x:c r="C58" s="6"/>
      <x:c r="D58" s="6"/>
    </x:row>
    <x:row r="59">
      <x:c r="A59" s="6"/>
      <x:c r="B59" s="6"/>
      <x:c r="C59" s="6"/>
      <x:c r="D59" s="6"/>
    </x:row>
    <x:row r="60">
      <x:c r="A60" s="6"/>
      <x:c r="B60" s="6"/>
      <x:c r="C60" s="6"/>
      <x:c r="D60" s="6"/>
    </x:row>
    <x:row r="61">
      <x:c r="A61" s="6"/>
      <x:c r="B61" s="6"/>
      <x:c r="C61" s="6"/>
      <x:c r="D61" s="6"/>
    </x:row>
    <x:row r="62">
      <x:c r="A62" s="6"/>
      <x:c r="B62" s="6"/>
      <x:c r="C62" s="6"/>
      <x:c r="D62" s="6"/>
    </x:row>
    <x:row r="63">
      <x:c r="A63" s="6"/>
      <x:c r="B63" s="6"/>
      <x:c r="C63" s="6"/>
      <x:c r="D63" s="6"/>
    </x:row>
    <x:row r="64">
      <x:c r="A64" s="6"/>
      <x:c r="B64" s="6"/>
      <x:c r="C64" s="6"/>
      <x:c r="D64" s="6"/>
    </x:row>
    <x:row r="65">
      <x:c r="A65" s="6"/>
      <x:c r="B65" s="6"/>
      <x:c r="C65" s="6"/>
      <x:c r="D65" s="6"/>
    </x:row>
    <x:row r="66">
      <x:c r="A66" s="6"/>
      <x:c r="B66" s="6"/>
      <x:c r="C66" s="6"/>
      <x:c r="D66" s="6"/>
    </x:row>
    <x:row r="67">
      <x:c r="A67" s="6"/>
      <x:c r="B67" s="6"/>
      <x:c r="C67" s="6"/>
      <x:c r="D67" s="6"/>
    </x:row>
    <x:row r="68">
      <x:c r="A68" s="6"/>
      <x:c r="B68" s="6"/>
      <x:c r="C68" s="6"/>
      <x:c r="D68" s="6"/>
    </x:row>
    <x:row r="69">
      <x:c r="A69" s="6"/>
      <x:c r="B69" s="6"/>
      <x:c r="C69" s="6"/>
      <x:c r="D69" s="6"/>
    </x:row>
    <x:row r="70">
      <x:c r="A70" s="6"/>
      <x:c r="B70" s="6"/>
      <x:c r="C70" s="6"/>
      <x:c r="D70" s="6"/>
    </x:row>
    <x:row r="71">
      <x:c r="A71" s="6"/>
      <x:c r="B71" s="6"/>
      <x:c r="C71" s="6"/>
      <x:c r="D71" s="6"/>
    </x:row>
    <x:row r="72">
      <x:c r="A72" s="6"/>
      <x:c r="B72" s="6"/>
      <x:c r="C72" s="6"/>
      <x:c r="D72" s="6"/>
    </x:row>
    <x:row r="73">
      <x:c r="A73" s="6"/>
      <x:c r="B73" s="6"/>
      <x:c r="C73" s="6"/>
      <x:c r="D73" s="6"/>
    </x:row>
    <x:row r="74">
      <x:c r="A74" s="6"/>
      <x:c r="B74" s="6"/>
      <x:c r="C74" s="6"/>
      <x:c r="D74" s="6"/>
    </x:row>
    <x:row r="75">
      <x:c r="A75" s="6"/>
      <x:c r="B75" s="6"/>
      <x:c r="C75" s="6"/>
      <x:c r="D75" s="6"/>
    </x:row>
    <x:row r="76">
      <x:c r="A76" s="6"/>
      <x:c r="B76" s="6"/>
      <x:c r="C76" s="6"/>
      <x:c r="D76" s="6"/>
    </x:row>
    <x:row r="77">
      <x:c r="A77" s="6"/>
      <x:c r="B77" s="6"/>
      <x:c r="C77" s="6"/>
      <x:c r="D77" s="6"/>
    </x:row>
    <x:row r="78">
      <x:c r="A78" s="6"/>
      <x:c r="B78" s="6"/>
      <x:c r="C78" s="6"/>
      <x:c r="D78" s="6"/>
    </x:row>
    <x:row r="79">
      <x:c r="A79" s="6"/>
      <x:c r="B79" s="6"/>
      <x:c r="C79" s="6"/>
      <x:c r="D79" s="6"/>
    </x:row>
    <x:row r="80">
      <x:c r="A80" s="6"/>
      <x:c r="B80" s="6"/>
      <x:c r="C80" s="6"/>
      <x:c r="D80" s="6"/>
    </x:row>
    <x:row r="81">
      <x:c r="A81" s="6"/>
      <x:c r="B81" s="6"/>
      <x:c r="C81" s="6"/>
      <x:c r="D81" s="6"/>
    </x:row>
    <x:row r="82">
      <x:c r="A82" s="6"/>
      <x:c r="B82" s="6"/>
      <x:c r="C82" s="6"/>
      <x:c r="D82" s="6"/>
    </x:row>
    <x:row r="83">
      <x:c r="A83" s="6"/>
      <x:c r="B83" s="6"/>
      <x:c r="C83" s="6"/>
      <x:c r="D83" s="6"/>
    </x:row>
    <x:row r="84">
      <x:c r="A84" s="6"/>
      <x:c r="B84" s="6"/>
      <x:c r="C84" s="6"/>
      <x:c r="D84" s="6"/>
    </x:row>
    <x:row r="85">
      <x:c r="A85" s="6"/>
      <x:c r="B85" s="6"/>
      <x:c r="C85" s="6"/>
      <x:c r="D85" s="6"/>
    </x:row>
    <x:row r="86">
      <x:c r="A86" s="6"/>
      <x:c r="B86" s="6"/>
      <x:c r="C86" s="6"/>
      <x:c r="D86" s="6"/>
    </x:row>
    <x:row r="87">
      <x:c r="A87" s="6"/>
      <x:c r="B87" s="6"/>
      <x:c r="C87" s="6"/>
      <x:c r="D87" s="6"/>
    </x:row>
    <x:row r="88">
      <x:c r="A88" s="6"/>
      <x:c r="B88" s="6"/>
      <x:c r="C88" s="6"/>
      <x:c r="D88" s="6"/>
    </x:row>
    <x:row r="89">
      <x:c r="A89" s="6"/>
      <x:c r="B89" s="6"/>
      <x:c r="C89" s="6"/>
      <x:c r="D89" s="6"/>
    </x:row>
    <x:row r="90">
      <x:c r="A90" s="6"/>
      <x:c r="B90" s="6"/>
      <x:c r="C90" s="6"/>
      <x:c r="D90" s="6"/>
    </x:row>
    <x:row r="91">
      <x:c r="A91" s="6"/>
      <x:c r="B91" s="6"/>
      <x:c r="C91" s="6"/>
      <x:c r="D91" s="6"/>
    </x:row>
    <x:row r="92">
      <x:c r="A92" s="6"/>
      <x:c r="B92" s="6"/>
      <x:c r="C92" s="6"/>
      <x:c r="D92" s="6"/>
    </x:row>
    <x:row r="93">
      <x:c r="A93" s="6"/>
      <x:c r="B93" s="6"/>
      <x:c r="C93" s="6"/>
      <x:c r="D93" s="6"/>
    </x:row>
    <x:row r="94">
      <x:c r="A94" s="6"/>
      <x:c r="B94" s="6"/>
      <x:c r="C94" s="6"/>
      <x:c r="D94" s="6"/>
    </x:row>
    <x:row r="95">
      <x:c r="A95" s="6"/>
      <x:c r="B95" s="6"/>
      <x:c r="C95" s="6"/>
      <x:c r="D95" s="6"/>
    </x:row>
    <x:row r="96">
      <x:c r="A96" s="6"/>
      <x:c r="B96" s="6"/>
      <x:c r="C96" s="6"/>
      <x:c r="D96" s="6"/>
    </x:row>
    <x:row r="97">
      <x:c r="A97" s="6"/>
      <x:c r="B97" s="6"/>
      <x:c r="C97" s="6"/>
      <x:c r="D97" s="6"/>
    </x:row>
    <x:row r="98">
      <x:c r="A98" s="6"/>
      <x:c r="B98" s="6"/>
      <x:c r="C98" s="6"/>
      <x:c r="D98" s="6"/>
    </x:row>
    <x:row r="99">
      <x:c r="A99" s="6"/>
      <x:c r="B99" s="6"/>
      <x:c r="C99" s="6"/>
      <x:c r="D99" s="6"/>
    </x:row>
    <x:row r="100">
      <x:c r="A100" s="6"/>
      <x:c r="B100" s="6"/>
      <x:c r="C100" s="6"/>
      <x:c r="D100" s="6"/>
    </x:row>
    <x:row r="101">
      <x:c r="A101" s="6"/>
      <x:c r="B101" s="6"/>
      <x:c r="C101" s="6"/>
      <x:c r="D101" s="6"/>
    </x:row>
    <x:row r="102">
      <x:c r="A102" s="6"/>
      <x:c r="B102" s="6"/>
      <x:c r="C102" s="6"/>
      <x:c r="D102" s="6"/>
    </x:row>
    <x:row r="103">
      <x:c r="A103" s="6"/>
      <x:c r="B103" s="6"/>
      <x:c r="C103" s="6"/>
      <x:c r="D103" s="6"/>
    </x:row>
    <x:row r="104">
      <x:c r="A104" s="6"/>
      <x:c r="B104" s="6"/>
      <x:c r="C104" s="6"/>
      <x:c r="D104" s="6"/>
    </x:row>
    <x:row r="105">
      <x:c r="A105" s="6"/>
      <x:c r="B105" s="6"/>
      <x:c r="C105" s="6"/>
      <x:c r="D105" s="6"/>
    </x:row>
    <x:row r="106">
      <x:c r="A106" s="6"/>
      <x:c r="B106" s="6"/>
      <x:c r="C106" s="6"/>
      <x:c r="D106" s="6"/>
    </x:row>
    <x:row r="107">
      <x:c r="A107" s="6"/>
      <x:c r="B107" s="6"/>
      <x:c r="C107" s="6"/>
      <x:c r="D107" s="6"/>
    </x:row>
    <x:row r="108">
      <x:c r="A108" s="6"/>
      <x:c r="B108" s="6"/>
      <x:c r="C108" s="6"/>
      <x:c r="D108" s="6"/>
    </x:row>
    <x:row r="109">
      <x:c r="A109" s="6"/>
      <x:c r="B109" s="6"/>
      <x:c r="C109" s="6"/>
      <x:c r="D109" s="6"/>
    </x:row>
    <x:row r="110">
      <x:c r="A110" s="6"/>
      <x:c r="B110" s="6"/>
      <x:c r="C110" s="6"/>
      <x:c r="D110" s="6"/>
    </x:row>
    <x:row r="111">
      <x:c r="A111" s="6"/>
      <x:c r="B111" s="6"/>
      <x:c r="C111" s="6"/>
      <x:c r="D111" s="6"/>
    </x:row>
    <x:row r="112">
      <x:c r="A112" s="6"/>
      <x:c r="B112" s="6"/>
      <x:c r="C112" s="6"/>
      <x:c r="D112" s="6"/>
    </x:row>
    <x:row r="113">
      <x:c r="A113" s="6"/>
      <x:c r="B113" s="6"/>
      <x:c r="C113" s="6"/>
      <x:c r="D113" s="6"/>
    </x:row>
    <x:row r="114">
      <x:c r="A114" s="6"/>
      <x:c r="B114" s="6"/>
      <x:c r="C114" s="6"/>
      <x:c r="D114" s="6"/>
    </x:row>
    <x:row r="115">
      <x:c r="A115" s="6"/>
      <x:c r="B115" s="6"/>
      <x:c r="C115" s="6"/>
      <x:c r="D115" s="6"/>
    </x:row>
    <x:row r="116">
      <x:c r="A116" s="6"/>
      <x:c r="B116" s="6"/>
      <x:c r="C116" s="6"/>
      <x:c r="D116" s="6"/>
    </x:row>
    <x:row r="117">
      <x:c r="A117" s="6"/>
      <x:c r="B117" s="6"/>
      <x:c r="C117" s="6"/>
      <x:c r="D117" s="6"/>
    </x:row>
    <x:row r="118">
      <x:c r="A118" s="6"/>
      <x:c r="B118" s="6"/>
      <x:c r="C118" s="6"/>
      <x:c r="D118" s="6"/>
    </x:row>
    <x:row r="119">
      <x:c r="A119" s="6"/>
      <x:c r="B119" s="6"/>
      <x:c r="C119" s="6"/>
      <x:c r="D119" s="6"/>
    </x:row>
    <x:row r="120">
      <x:c r="A120" s="6"/>
      <x:c r="B120" s="6"/>
      <x:c r="C120" s="6"/>
      <x:c r="D120" s="6"/>
    </x:row>
    <x:row r="121">
      <x:c r="A121" s="6"/>
      <x:c r="B121" s="6"/>
      <x:c r="C121" s="6"/>
      <x:c r="D121" s="6"/>
    </x:row>
    <x:row r="122">
      <x:c r="A122" s="6"/>
      <x:c r="B122" s="6"/>
      <x:c r="C122" s="6"/>
      <x:c r="D122" s="6"/>
    </x:row>
    <x:row r="123">
      <x:c r="A123" s="6"/>
      <x:c r="B123" s="6"/>
      <x:c r="C123" s="6"/>
      <x:c r="D123" s="6"/>
    </x:row>
    <x:row r="124">
      <x:c r="A124" s="6"/>
      <x:c r="B124" s="6"/>
      <x:c r="C124" s="6"/>
      <x:c r="D124" s="6"/>
    </x:row>
    <x:row r="125">
      <x:c r="A125" s="6"/>
      <x:c r="B125" s="6"/>
      <x:c r="C125" s="6"/>
      <x:c r="D125" s="6"/>
    </x:row>
    <x:row r="126">
      <x:c r="A126" s="6"/>
      <x:c r="B126" s="6"/>
      <x:c r="C126" s="6"/>
      <x:c r="D126" s="6"/>
    </x:row>
    <x:row r="127">
      <x:c r="A127" s="6"/>
      <x:c r="B127" s="6"/>
      <x:c r="C127" s="6"/>
      <x:c r="D127" s="6"/>
    </x:row>
    <x:row r="128">
      <x:c r="A128" s="6"/>
      <x:c r="B128" s="6"/>
      <x:c r="C128" s="6"/>
      <x:c r="D128" s="6"/>
    </x:row>
    <x:row r="129">
      <x:c r="A129" s="6"/>
      <x:c r="B129" s="6"/>
      <x:c r="C129" s="6"/>
      <x:c r="D129" s="6"/>
    </x:row>
    <x:row r="130">
      <x:c r="A130" s="6"/>
      <x:c r="B130" s="6"/>
      <x:c r="C130" s="6"/>
      <x:c r="D130" s="6"/>
    </x:row>
    <x:row r="131">
      <x:c r="A131" s="6"/>
      <x:c r="B131" s="6"/>
      <x:c r="C131" s="6"/>
      <x:c r="D131" s="6"/>
    </x:row>
    <x:row r="132">
      <x:c r="A132" s="6"/>
      <x:c r="B132" s="6"/>
      <x:c r="C132" s="6"/>
      <x:c r="D132" s="6"/>
    </x:row>
    <x:row r="133">
      <x:c r="A133" s="6"/>
      <x:c r="B133" s="6"/>
      <x:c r="C133" s="6"/>
      <x:c r="D133" s="6"/>
    </x:row>
    <x:row r="134">
      <x:c r="A134" s="6"/>
      <x:c r="B134" s="6"/>
      <x:c r="C134" s="6"/>
      <x:c r="D134" s="6"/>
    </x:row>
    <x:row r="135">
      <x:c r="A135" s="6"/>
      <x:c r="B135" s="6"/>
      <x:c r="C135" s="6"/>
      <x:c r="D135" s="6"/>
    </x:row>
    <x:row r="136">
      <x:c r="A136" s="6"/>
      <x:c r="B136" s="6"/>
      <x:c r="C136" s="6"/>
      <x:c r="D136" s="6"/>
    </x:row>
    <x:row r="137">
      <x:c r="A137" s="6"/>
      <x:c r="B137" s="6"/>
      <x:c r="C137" s="6"/>
      <x:c r="D137" s="6"/>
    </x:row>
    <x:row r="138">
      <x:c r="A138" s="6"/>
      <x:c r="B138" s="6"/>
      <x:c r="C138" s="6"/>
      <x:c r="D138" s="6"/>
    </x:row>
    <x:row r="139">
      <x:c r="A139" s="6"/>
      <x:c r="B139" s="6"/>
      <x:c r="C139" s="6"/>
      <x:c r="D139" s="6"/>
    </x:row>
    <x:row r="140">
      <x:c r="A140" s="6"/>
      <x:c r="B140" s="6"/>
      <x:c r="C140" s="6"/>
      <x:c r="D140" s="6"/>
    </x:row>
    <x:row r="141">
      <x:c r="A141" s="6"/>
      <x:c r="B141" s="6"/>
      <x:c r="C141" s="6"/>
      <x:c r="D141" s="6"/>
    </x:row>
    <x:row r="142">
      <x:c r="A142" s="6"/>
      <x:c r="B142" s="6"/>
      <x:c r="C142" s="6"/>
      <x:c r="D142" s="6"/>
    </x:row>
    <x:row r="143">
      <x:c r="A143" s="6"/>
      <x:c r="B143" s="6"/>
      <x:c r="C143" s="6"/>
      <x:c r="D143" s="6"/>
    </x:row>
    <x:row r="144">
      <x:c r="A144" s="6"/>
      <x:c r="B144" s="6"/>
      <x:c r="C144" s="6"/>
      <x:c r="D144" s="6"/>
    </x:row>
    <x:row r="145">
      <x:c r="A145" s="6"/>
      <x:c r="B145" s="6"/>
      <x:c r="C145" s="6"/>
      <x:c r="D145" s="6"/>
    </x:row>
    <x:row r="146">
      <x:c r="A146" s="6"/>
      <x:c r="B146" s="6"/>
      <x:c r="C146" s="6"/>
      <x:c r="D146" s="6"/>
    </x:row>
    <x:row r="147">
      <x:c r="A147" s="6"/>
      <x:c r="B147" s="6"/>
      <x:c r="C147" s="6"/>
      <x:c r="D147" s="6"/>
    </x:row>
    <x:row r="148">
      <x:c r="A148" s="6"/>
      <x:c r="B148" s="6"/>
      <x:c r="C148" s="6"/>
      <x:c r="D148" s="6"/>
    </x:row>
    <x:row r="149">
      <x:c r="A149" s="6"/>
      <x:c r="B149" s="6"/>
      <x:c r="C149" s="6"/>
      <x:c r="D149" s="6"/>
    </x:row>
    <x:row r="150">
      <x:c r="A150" s="6"/>
      <x:c r="B150" s="6"/>
      <x:c r="C150" s="6"/>
      <x:c r="D150" s="6"/>
    </x:row>
    <x:row r="151">
      <x:c r="A151" s="6"/>
      <x:c r="B151" s="6"/>
      <x:c r="C151" s="6"/>
      <x:c r="D151" s="6"/>
    </x:row>
    <x:row r="152">
      <x:c r="A152" s="6"/>
      <x:c r="B152" s="6"/>
      <x:c r="C152" s="6"/>
      <x:c r="D152" s="6"/>
    </x:row>
    <x:row r="153">
      <x:c r="A153" s="6"/>
      <x:c r="B153" s="6"/>
      <x:c r="C153" s="6"/>
      <x:c r="D153" s="6"/>
    </x:row>
    <x:row r="154">
      <x:c r="A154" s="6"/>
      <x:c r="B154" s="6"/>
      <x:c r="C154" s="6"/>
      <x:c r="D154" s="6"/>
    </x:row>
    <x:row r="155">
      <x:c r="A155" s="6"/>
      <x:c r="B155" s="6"/>
      <x:c r="C155" s="6"/>
      <x:c r="D155" s="6"/>
    </x:row>
    <x:row r="156">
      <x:c r="A156" s="6"/>
      <x:c r="B156" s="6"/>
      <x:c r="C156" s="6"/>
      <x:c r="D156" s="6"/>
    </x:row>
    <x:row r="157">
      <x:c r="A157" s="6"/>
      <x:c r="B157" s="6"/>
      <x:c r="C157" s="6"/>
      <x:c r="D157" s="6"/>
    </x:row>
    <x:row r="158">
      <x:c r="A158" s="6"/>
      <x:c r="B158" s="6"/>
      <x:c r="C158" s="6"/>
      <x:c r="D158" s="6"/>
    </x:row>
    <x:row r="159">
      <x:c r="A159" s="6"/>
      <x:c r="B159" s="6"/>
      <x:c r="C159" s="6"/>
      <x:c r="D159" s="6"/>
    </x:row>
    <x:row r="160">
      <x:c r="A160" s="6"/>
      <x:c r="B160" s="6"/>
      <x:c r="C160" s="6"/>
      <x:c r="D160" s="6"/>
    </x:row>
    <x:row r="161">
      <x:c r="A161" s="6"/>
      <x:c r="B161" s="6"/>
      <x:c r="C161" s="6"/>
      <x:c r="D161" s="6"/>
    </x:row>
    <x:row r="162">
      <x:c r="A162" s="6"/>
      <x:c r="B162" s="6"/>
      <x:c r="C162" s="6"/>
      <x:c r="D162" s="6"/>
    </x:row>
    <x:row r="163">
      <x:c r="A163" s="6"/>
      <x:c r="B163" s="6"/>
      <x:c r="C163" s="6"/>
      <x:c r="D163" s="6"/>
    </x:row>
    <x:row r="164">
      <x:c r="A164" s="6"/>
      <x:c r="B164" s="6"/>
      <x:c r="C164" s="6"/>
      <x:c r="D164" s="6"/>
    </x:row>
    <x:row r="165">
      <x:c r="A165" s="6"/>
      <x:c r="B165" s="6"/>
      <x:c r="C165" s="6"/>
      <x:c r="D165" s="6"/>
    </x:row>
    <x:row r="166">
      <x:c r="A166" s="6"/>
      <x:c r="B166" s="6"/>
      <x:c r="C166" s="6"/>
      <x:c r="D166" s="6"/>
    </x:row>
    <x:row r="167">
      <x:c r="A167" s="6"/>
      <x:c r="B167" s="6"/>
      <x:c r="C167" s="6"/>
      <x:c r="D167" s="6"/>
    </x:row>
    <x:row r="168">
      <x:c r="A168" s="6"/>
      <x:c r="B168" s="6"/>
      <x:c r="C168" s="6"/>
      <x:c r="D168" s="6"/>
    </x:row>
    <x:row r="169">
      <x:c r="A169" s="6"/>
      <x:c r="B169" s="6"/>
      <x:c r="C169" s="6"/>
      <x:c r="D169" s="6"/>
    </x:row>
    <x:row r="170">
      <x:c r="A170" s="6"/>
      <x:c r="B170" s="6"/>
      <x:c r="C170" s="6"/>
      <x:c r="D170" s="6"/>
    </x:row>
    <x:row r="171">
      <x:c r="A171" s="6"/>
      <x:c r="B171" s="6"/>
      <x:c r="C171" s="6"/>
      <x:c r="D171" s="6"/>
    </x:row>
    <x:row r="172">
      <x:c r="A172" s="6"/>
      <x:c r="B172" s="6"/>
      <x:c r="C172" s="6"/>
      <x:c r="D172" s="6"/>
    </x:row>
    <x:row r="173">
      <x:c r="A173" s="6"/>
      <x:c r="B173" s="6"/>
      <x:c r="C173" s="6"/>
      <x:c r="D173" s="6"/>
    </x:row>
    <x:row r="174">
      <x:c r="A174" s="6"/>
      <x:c r="B174" s="6"/>
      <x:c r="C174" s="6"/>
      <x:c r="D174" s="6"/>
    </x:row>
    <x:row r="175">
      <x:c r="A175" s="6"/>
      <x:c r="B175" s="6"/>
      <x:c r="C175" s="6"/>
      <x:c r="D175" s="6"/>
    </x:row>
    <x:row r="176">
      <x:c r="A176" s="6"/>
      <x:c r="B176" s="6"/>
      <x:c r="C176" s="6"/>
      <x:c r="D176" s="6"/>
    </x:row>
    <x:row r="177">
      <x:c r="A177" s="6"/>
      <x:c r="B177" s="6"/>
      <x:c r="C177" s="6"/>
      <x:c r="D177" s="6"/>
    </x:row>
    <x:row r="178">
      <x:c r="A178" s="6"/>
      <x:c r="B178" s="6"/>
      <x:c r="C178" s="6"/>
      <x:c r="D178" s="6"/>
    </x:row>
    <x:row r="179">
      <x:c r="A179" s="6"/>
      <x:c r="B179" s="6"/>
      <x:c r="C179" s="6"/>
      <x:c r="D179" s="6"/>
    </x:row>
    <x:row r="180">
      <x:c r="A180" s="6"/>
      <x:c r="B180" s="6"/>
      <x:c r="C180" s="6"/>
      <x:c r="D180" s="6"/>
    </x:row>
    <x:row r="181">
      <x:c r="A181" s="6"/>
      <x:c r="B181" s="6"/>
      <x:c r="C181" s="6"/>
      <x:c r="D181" s="6"/>
    </x:row>
    <x:row r="182">
      <x:c r="A182" s="6"/>
      <x:c r="B182" s="6"/>
      <x:c r="C182" s="6"/>
      <x:c r="D182" s="6"/>
    </x:row>
    <x:row r="183">
      <x:c r="A183" s="6"/>
      <x:c r="B183" s="6"/>
      <x:c r="C183" s="6"/>
      <x:c r="D183" s="6"/>
    </x:row>
    <x:row r="184">
      <x:c r="A184" s="6"/>
      <x:c r="B184" s="6"/>
      <x:c r="C184" s="6"/>
      <x:c r="D184" s="6"/>
    </x:row>
    <x:row r="185">
      <x:c r="A185" s="6"/>
      <x:c r="B185" s="6"/>
      <x:c r="C185" s="6"/>
      <x:c r="D185" s="6"/>
    </x:row>
    <x:row r="186">
      <x:c r="A186" s="6"/>
      <x:c r="B186" s="6"/>
      <x:c r="C186" s="6"/>
      <x:c r="D186" s="6"/>
    </x:row>
    <x:row r="187">
      <x:c r="A187" s="6"/>
      <x:c r="B187" s="6"/>
      <x:c r="C187" s="6"/>
      <x:c r="D187" s="6"/>
    </x:row>
    <x:row r="188">
      <x:c r="A188" s="6"/>
      <x:c r="B188" s="6"/>
      <x:c r="C188" s="6"/>
      <x:c r="D188" s="6"/>
    </x:row>
    <x:row r="189">
      <x:c r="A189" s="6"/>
      <x:c r="B189" s="6"/>
      <x:c r="C189" s="6"/>
      <x:c r="D189" s="6"/>
    </x:row>
    <x:row r="190">
      <x:c r="A190" s="6"/>
      <x:c r="B190" s="6"/>
      <x:c r="C190" s="6"/>
      <x:c r="D190" s="6"/>
    </x:row>
    <x:row r="191">
      <x:c r="A191" s="6"/>
      <x:c r="B191" s="6"/>
      <x:c r="C191" s="6"/>
      <x:c r="D191" s="6"/>
    </x:row>
    <x:row r="192">
      <x:c r="A192" s="6"/>
      <x:c r="B192" s="6"/>
      <x:c r="C192" s="6"/>
      <x:c r="D192" s="6"/>
    </x:row>
    <x:row r="193">
      <x:c r="A193" s="6"/>
      <x:c r="B193" s="6"/>
      <x:c r="C193" s="6"/>
      <x:c r="D193" s="6"/>
    </x:row>
    <x:row r="194">
      <x:c r="A194" s="6"/>
      <x:c r="B194" s="6"/>
      <x:c r="C194" s="6"/>
      <x:c r="D194" s="6"/>
    </x:row>
    <x:row r="195">
      <x:c r="A195" s="6"/>
      <x:c r="B195" s="6"/>
      <x:c r="C195" s="6"/>
      <x:c r="D195" s="6"/>
    </x:row>
    <x:row r="196">
      <x:c r="A196" s="6"/>
      <x:c r="B196" s="6"/>
      <x:c r="C196" s="6"/>
      <x:c r="D196" s="6"/>
    </x:row>
    <x:row r="197">
      <x:c r="A197" s="6"/>
      <x:c r="B197" s="6"/>
      <x:c r="C197" s="6"/>
      <x:c r="D197" s="6"/>
    </x:row>
    <x:row r="198">
      <x:c r="A198" s="6"/>
      <x:c r="B198" s="6"/>
      <x:c r="C198" s="6"/>
      <x:c r="D198" s="6"/>
    </x:row>
    <x:row r="199">
      <x:c r="A199" s="6"/>
      <x:c r="B199" s="6"/>
      <x:c r="C199" s="6"/>
      <x:c r="D199" s="6"/>
    </x:row>
    <x:row r="200">
      <x:c r="A200" s="6"/>
      <x:c r="B200" s="6"/>
      <x:c r="C200" s="6"/>
      <x:c r="D200" s="6"/>
    </x:row>
    <x:row r="201">
      <x:c r="A201" s="6"/>
      <x:c r="B201" s="6"/>
      <x:c r="C201" s="6"/>
      <x:c r="D201" s="6"/>
    </x:row>
    <x:row r="202">
      <x:c r="A202" s="6"/>
      <x:c r="B202" s="6"/>
      <x:c r="C202" s="6"/>
      <x:c r="D202" s="6"/>
    </x:row>
    <x:row r="203">
      <x:c r="A203" s="6"/>
      <x:c r="B203" s="6"/>
      <x:c r="C203" s="6"/>
      <x:c r="D203" s="6"/>
    </x:row>
    <x:row r="204">
      <x:c r="A204" s="6"/>
      <x:c r="B204" s="6"/>
      <x:c r="C204" s="6"/>
      <x:c r="D204" s="6"/>
    </x:row>
    <x:row r="205">
      <x:c r="A205" s="6"/>
      <x:c r="B205" s="6"/>
      <x:c r="C205" s="6"/>
      <x:c r="D205" s="6"/>
    </x:row>
    <x:row r="206">
      <x:c r="A206" s="6"/>
      <x:c r="B206" s="6"/>
      <x:c r="C206" s="6"/>
      <x:c r="D206" s="6"/>
    </x:row>
    <x:row r="207">
      <x:c r="A207" s="6"/>
      <x:c r="B207" s="6"/>
      <x:c r="C207" s="6"/>
      <x:c r="D207" s="6"/>
    </x:row>
    <x:row r="208">
      <x:c r="A208" s="6"/>
      <x:c r="B208" s="6"/>
      <x:c r="C208" s="6"/>
      <x:c r="D208" s="6"/>
    </x:row>
    <x:row r="209">
      <x:c r="A209" s="6"/>
      <x:c r="B209" s="6"/>
      <x:c r="C209" s="6"/>
      <x:c r="D209" s="6"/>
    </x:row>
    <x:row r="210">
      <x:c r="A210" s="6"/>
      <x:c r="B210" s="6"/>
      <x:c r="C210" s="6"/>
      <x:c r="D210" s="6"/>
    </x:row>
    <x:row r="211">
      <x:c r="A211" s="6"/>
      <x:c r="B211" s="6"/>
      <x:c r="C211" s="6"/>
      <x:c r="D211" s="6"/>
    </x:row>
    <x:row r="212">
      <x:c r="A212" s="6"/>
      <x:c r="B212" s="6"/>
      <x:c r="C212" s="6"/>
      <x:c r="D212" s="6"/>
    </x:row>
    <x:row r="213">
      <x:c r="A213" s="6"/>
      <x:c r="B213" s="6"/>
      <x:c r="C213" s="6"/>
      <x:c r="D213" s="6"/>
    </x:row>
    <x:row r="214">
      <x:c r="A214" s="6"/>
      <x:c r="B214" s="6"/>
      <x:c r="C214" s="6"/>
      <x:c r="D214" s="6"/>
    </x:row>
    <x:row r="215">
      <x:c r="A215" s="6"/>
      <x:c r="B215" s="6"/>
      <x:c r="C215" s="6"/>
      <x:c r="D215" s="6"/>
    </x:row>
    <x:row r="216">
      <x:c r="A216" s="6"/>
      <x:c r="B216" s="6"/>
      <x:c r="C216" s="6"/>
      <x:c r="D216" s="6"/>
    </x:row>
    <x:row r="217">
      <x:c r="A217" s="6"/>
      <x:c r="B217" s="6"/>
      <x:c r="C217" s="6"/>
      <x:c r="D217" s="6"/>
    </x:row>
    <x:row r="218">
      <x:c r="A218" s="6"/>
      <x:c r="B218" s="6"/>
      <x:c r="C218" s="6"/>
      <x:c r="D218" s="6"/>
    </x:row>
    <x:row r="219">
      <x:c r="A219" s="6"/>
      <x:c r="B219" s="6"/>
      <x:c r="C219" s="6"/>
      <x:c r="D219" s="6"/>
    </x:row>
    <x:row r="220">
      <x:c r="A220" s="6"/>
      <x:c r="B220" s="6"/>
      <x:c r="C220" s="6"/>
      <x:c r="D220" s="6"/>
    </x:row>
  </x:sheetData>
  <x:mergeCells>
    <x:mergeCell ref="A1:D1"/>
  </x:mergeCells>
  <x:pageMargins left="0.7" right="0.7" top="0.75" bottom="0.75" header="0.3" footer="0.3"/>
</x:worksheet>
</file>