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fcfbf561b74698" /></Relationships>
</file>

<file path=xl/workbook.xml><?xml version="1.0" encoding="utf-8"?>
<x:workbook xmlns:x="http://schemas.openxmlformats.org/spreadsheetml/2006/main">
  <x:sheets>
    <x:sheet xmlns:r="http://schemas.openxmlformats.org/officeDocument/2006/relationships" name="START" sheetId="1" r:id="R5fca192be2cb4b15"/>
    <x:sheet xmlns:r="http://schemas.openxmlformats.org/officeDocument/2006/relationships" name="SCOPE" sheetId="2" r:id="Rc4c8d017b2d24082"/>
    <x:sheet xmlns:r="http://schemas.openxmlformats.org/officeDocument/2006/relationships" name="CANDIDATES" sheetId="3" r:id="R598d9291c2024a5f"/>
    <x:sheet xmlns:r="http://schemas.openxmlformats.org/officeDocument/2006/relationships" name="OPERATING_COMPARE" sheetId="4" r:id="R348e7fb3a04c480b"/>
    <x:sheet xmlns:r="http://schemas.openxmlformats.org/officeDocument/2006/relationships" name="QUERY_MAP" sheetId="5" r:id="Rc0bc58bcfaeb4523"/>
    <x:sheet xmlns:r="http://schemas.openxmlformats.org/officeDocument/2006/relationships" name="DECISION_SET" sheetId="6" r:id="R8b4f6b57f6bd47aa"/>
    <x:sheet xmlns:r="http://schemas.openxmlformats.org/officeDocument/2006/relationships" name="CHANGE_LOG" sheetId="7" r:id="Rf1a9b28c277c4e61"/>
    <x:sheet xmlns:r="http://schemas.openxmlformats.org/officeDocument/2006/relationships" name="HANDOFF" sheetId="8" r:id="R83bc54457f7d4ee7"/>
    <x:sheet xmlns:r="http://schemas.openxmlformats.org/officeDocument/2006/relationships" name="LISTS" sheetId="9" r:id="Rcc7d919807924f0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8">
    <x:font>
      <x:sz val="11"/>
      <x:name val="Carlito"/>
    </x:font>
    <x:font>
      <x:b/>
      <x:sz val="10"/>
      <x:color rgb="FFFFFFFF"/>
      <x:name val="Carlito"/>
    </x:font>
    <x:font>
      <x:b/>
      <x:sz val="16"/>
      <x:color rgb="FFFFFFFF"/>
      <x:name val="Carlito"/>
    </x:font>
    <x:font>
      <x:sz val="11"/>
      <x:color rgb="FF17324A"/>
      <x:name val="Carlito"/>
    </x:font>
    <x:font>
      <x:b/>
      <x:sz val="11"/>
      <x:color rgb="FF123E63"/>
      <x:name val="Carlito"/>
    </x:font>
    <x:font>
      <x:i/>
      <x:sz val="10"/>
      <x:color rgb="FF526B7E"/>
      <x:name val="Carlito"/>
    </x:font>
    <x:font>
      <x:b/>
      <x:sz val="10"/>
      <x:color rgb="FF17324A"/>
      <x:name val="Carlito"/>
    </x:font>
    <x:font>
      <x:sz val="10"/>
      <x:color rgb="FF17324A"/>
      <x:name val="Carlito"/>
    </x:font>
  </x:fonts>
  <x:fills count="12">
    <x:fill>
      <x:patternFill patternType="none"/>
    </x:fill>
    <x:fill>
      <x:patternFill patternType="gray125"/>
    </x:fill>
    <x:fill>
      <x:patternFill patternType="solid">
        <x:fgColor rgb="FF194E76"/>
      </x:patternFill>
    </x:fill>
    <x:fill>
      <x:patternFill patternType="solid">
        <x:fgColor rgb="FF123E63"/>
      </x:patternFill>
    </x:fill>
    <x:fill>
      <x:patternFill patternType="solid">
        <x:fgColor rgb="FFE9F3FA"/>
      </x:patternFill>
    </x:fill>
    <x:fill>
      <x:patternFill patternType="solid">
        <x:fgColor rgb="FFD8EAF6"/>
      </x:patternFill>
    </x:fill>
    <x:fill>
      <x:patternFill patternType="solid">
        <x:fgColor rgb="FFF4F8FB"/>
      </x:patternFill>
    </x:fill>
    <x:fill>
      <x:patternFill patternType="solid">
        <x:fgColor rgb="FFEDF2F7"/>
      </x:patternFill>
    </x:fill>
    <x:fill>
      <x:patternFill patternType="solid">
        <x:fgColor rgb="FFFFF8DB"/>
      </x:patternFill>
    </x:fill>
    <x:fill>
      <x:patternFill patternType="solid">
        <x:fgColor rgb="FF194E76"/>
      </x:patternFill>
    </x:fill>
    <x:fill>
      <x:patternFill patternType="solid">
        <x:fgColor rgb="FFEDF2F7"/>
      </x:patternFill>
    </x:fill>
    <x:fill>
      <x:patternFill patternType="solid">
        <x:fgColor rgb="FFFFF8DB"/>
      </x:patternFill>
    </x:fill>
  </x:fills>
  <x:borders count="2">
    <x:border/>
    <x:border/>
  </x:borders>
  <x:cellStyleXfs count="1">
    <x:xf numFmtId="0" fontId="0" fillId="0" borderId="0"/>
  </x:cellStyleXfs>
  <x:cellXfs count="7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0" fillId="6" borderId="0" xfId="0" applyNumberFormat="1" applyFont="1" applyFill="1" applyBorder="1" applyAlignment="1">
      <x:alignment wrapText="1"/>
    </x:xf>
    <x:xf numFmtId="0" fontId="5" fillId="6" borderId="0" xfId="0" applyNumberFormat="1" applyFont="1" applyFill="1" applyBorder="1" applyAlignment="1">
      <x:alignment wrapText="1"/>
    </x:xf>
    <x:xf numFmtId="0" fontId="5" fillId="6" borderId="0" xfId="0" applyNumberFormat="1" applyFont="1" applyFill="1" applyBorder="1" applyAlignment="1">
      <x:alignment vertical="center" wrapText="1"/>
    </x:xf>
    <x:xf numFmtId="0" fontId="0" fillId="6" borderId="1" xfId="0" applyNumberFormat="1" applyFont="1" applyFill="1" applyBorder="1" applyAlignment="1">
      <x:alignment wrapText="1"/>
    </x:xf>
    <x:xf numFmtId="0" fontId="5" fillId="6" borderId="1" xfId="0" applyNumberFormat="1" applyFont="1" applyFill="1" applyBorder="1" applyAlignment="1">
      <x:alignment wrapText="1"/>
    </x:xf>
    <x:xf numFmtId="0" fontId="5" fillId="6" borderId="1" xfId="0" applyNumberFormat="1" applyFont="1" applyFill="1" applyBorder="1" applyAlignment="1">
      <x:alignment vertical="center" wrapText="1"/>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0" fontId="6" fillId="7" borderId="0" xfId="0" applyNumberFormat="1" applyFont="1" applyFill="1" applyBorder="1" applyAlignment="1">
      <x:alignment vertical="center" wrapText="1"/>
    </x:xf>
    <x:xf numFmtId="0" fontId="0" fillId="7" borderId="1" xfId="0" applyNumberFormat="1" applyFont="1" applyFill="1" applyBorder="1"/>
    <x:xf numFmtId="0" fontId="6" fillId="7" borderId="1" xfId="0" applyNumberFormat="1" applyFont="1" applyFill="1" applyBorder="1"/>
    <x:xf numFmtId="0" fontId="6" fillId="7" borderId="1" xfId="0" applyNumberFormat="1" applyFont="1" applyFill="1" applyBorder="1" applyAlignment="1">
      <x:alignment wrapText="1"/>
    </x:xf>
    <x:xf numFmtId="0" fontId="6" fillId="7" borderId="1" xfId="0" applyNumberFormat="1" applyFont="1" applyFill="1" applyBorder="1" applyAlignment="1">
      <x:alignment vertical="center" wrapText="1"/>
    </x:xf>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wrapText="1"/>
    </x:xf>
    <x:xf numFmtId="0" fontId="7" fillId="8" borderId="0" xfId="0" applyNumberFormat="1" applyFont="1" applyFill="1" applyBorder="1" applyAlignment="1">
      <x:alignment vertical="center" wrapText="1"/>
    </x:xf>
    <x:xf numFmtId="0" fontId="0" fillId="8" borderId="1" xfId="0" applyNumberFormat="1" applyFont="1" applyFill="1" applyBorder="1"/>
    <x:xf numFmtId="0" fontId="7" fillId="8" borderId="1" xfId="0" applyNumberFormat="1" applyFont="1" applyFill="1" applyBorder="1"/>
    <x:xf numFmtId="0" fontId="7" fillId="8" borderId="1" xfId="0" applyNumberFormat="1" applyFont="1" applyFill="1" applyBorder="1" applyAlignment="1">
      <x:alignment wrapText="1"/>
    </x:xf>
    <x:xf numFmtId="0" fontId="7" fillId="8" borderId="1" xfId="0" applyNumberFormat="1" applyFont="1" applyFill="1" applyBorder="1" applyAlignment="1">
      <x:alignment vertical="center" wrapText="1"/>
    </x:xf>
    <x:xf numFmtId="200" fontId="7" fillId="8" borderId="0" xfId="0" applyNumberFormat="1" applyFont="1" applyFill="1" applyBorder="1" applyAlignment="1">
      <x:alignment vertical="center" wrapText="1"/>
    </x:xf>
    <x:xf numFmtId="200" fontId="7" fillId="8" borderId="1" xfId="0" applyNumberFormat="1" applyFont="1" applyFill="1" applyBorder="1" applyAlignment="1">
      <x:alignment vertical="center" wrapText="1"/>
    </x:xf>
    <x:xf numFmtId="0" fontId="0" fillId="0" borderId="0" xfId="0" applyNumberFormat="1" applyFont="1" applyFill="1" applyBorder="1"/>
    <x:xf numFmtId="0" fontId="0" fillId="9" borderId="0" xfId="0" applyNumberFormat="1" applyFont="1" applyFill="1" applyBorder="1"/>
    <x:xf numFmtId="0" fontId="1" fillId="9" borderId="0" xfId="0" applyNumberFormat="1" applyFont="1" applyFill="1" applyBorder="1"/>
    <x:xf numFmtId="0" fontId="1" fillId="9" borderId="0" xfId="0" applyNumberFormat="1" applyFont="1" applyFill="1" applyBorder="1" applyAlignment="1">
      <x:alignment wrapText="1"/>
    </x:xf>
    <x:xf numFmtId="0" fontId="1" fillId="9" borderId="0" xfId="0" applyNumberFormat="1" applyFont="1" applyFill="1" applyBorder="1" applyAlignment="1">
      <x:alignment horizontal="center" wrapText="1"/>
    </x:xf>
    <x:xf numFmtId="0" fontId="1" fillId="9" borderId="0" xfId="0" applyNumberFormat="1" applyFont="1" applyFill="1" applyBorder="1" applyAlignment="1">
      <x:alignment horizontal="center" vertical="center" wrapText="1"/>
    </x:xf>
    <x:xf numFmtId="0" fontId="0" fillId="10" borderId="0" xfId="0" applyNumberFormat="1" applyFont="1" applyFill="1" applyBorder="1"/>
    <x:xf numFmtId="0" fontId="6" fillId="10" borderId="0" xfId="0" applyNumberFormat="1" applyFont="1" applyFill="1" applyBorder="1"/>
    <x:xf numFmtId="0" fontId="6" fillId="10" borderId="0" xfId="0" applyNumberFormat="1" applyFont="1" applyFill="1" applyBorder="1" applyAlignment="1">
      <x:alignment wrapText="1"/>
    </x:xf>
    <x:xf numFmtId="0" fontId="6" fillId="10" borderId="0" xfId="0" applyNumberFormat="1" applyFont="1" applyFill="1" applyBorder="1" applyAlignment="1">
      <x:alignment vertical="center" wrapText="1"/>
    </x:xf>
    <x:xf numFmtId="0" fontId="7" fillId="10" borderId="0" xfId="0" applyNumberFormat="1" applyFont="1" applyFill="1" applyBorder="1" applyAlignment="1">
      <x:alignment vertical="center" wrapText="1"/>
    </x:xf>
    <x:xf numFmtId="0" fontId="7" fillId="11" borderId="0" xfId="0" applyNumberFormat="1" applyFont="1" applyFill="1" applyBorder="1" applyAlignment="1">
      <x:alignment vertical="center" wrapText="1"/>
    </x:xf>
  </x:cellXfs>
  <x:cellStyles count="1">
    <x:cellStyle name="Normal" xfId="0"/>
  </x:cellStyles>
  <x:dxfs count="10">
    <x:dxf>
      <x:font>
        <x:b/>
        <x:color rgb="FF166534"/>
      </x:font>
      <x:fill>
        <x:patternFill>
          <x:bgColor rgb="FFDCFCE7"/>
        </x:patternFill>
      </x:fill>
    </x:dxf>
    <x:dxf>
      <x:font>
        <x:b/>
        <x:color rgb="FF991B1B"/>
      </x:font>
      <x:fill>
        <x:patternFill>
          <x:bgColor rgb="FFFDECEC"/>
        </x:patternFill>
      </x:fill>
    </x:dxf>
    <x:dxf>
      <x:font>
        <x:b/>
        <x:color rgb="FF166534"/>
      </x:font>
      <x:fill>
        <x:patternFill>
          <x:bgColor rgb="FFDCFCE7"/>
        </x:patternFill>
      </x:fill>
    </x:dxf>
    <x:dxf>
      <x:font>
        <x:b/>
        <x:color rgb="FF991B1B"/>
      </x:font>
      <x:fill>
        <x:patternFill>
          <x:bgColor rgb="FFFDECEC"/>
        </x:patternFill>
      </x:fill>
    </x:dxf>
    <x:dxf>
      <x:font>
        <x:b/>
        <x:color rgb="FF166534"/>
      </x:font>
      <x:fill>
        <x:patternFill>
          <x:bgColor rgb="FFDCFCE7"/>
        </x:patternFill>
      </x:fill>
    </x:dxf>
    <x:dxf>
      <x:font>
        <x:b/>
        <x:color rgb="FF991B1B"/>
      </x:font>
      <x:fill>
        <x:patternFill>
          <x:bgColor rgb="FFFDECEC"/>
        </x:patternFill>
      </x:fill>
    </x:dxf>
    <x:dxf>
      <x:font>
        <x:b/>
        <x:color rgb="FF166534"/>
      </x:font>
      <x:fill>
        <x:patternFill>
          <x:bgColor rgb="FFDCFCE7"/>
        </x:patternFill>
      </x:fill>
    </x:dxf>
    <x:dxf>
      <x:font>
        <x:b/>
        <x:color rgb="FF991B1B"/>
      </x:font>
      <x:fill>
        <x:patternFill>
          <x:bgColor rgb="FFFDECEC"/>
        </x:patternFill>
      </x:fill>
    </x:dxf>
    <x:dxf>
      <x:font>
        <x:b/>
        <x:color rgb="FF166534"/>
      </x:font>
      <x:fill>
        <x:patternFill>
          <x:bgColor rgb="FFDCFCE7"/>
        </x:patternFill>
      </x:fill>
    </x:dxf>
    <x:dxf>
      <x:font>
        <x:b/>
        <x:color rgb="FF991B1B"/>
      </x:font>
      <x:fill>
        <x:patternFill>
          <x:bgColor rgb="FFFDEC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cd46399b8e94599" /><Relationship Type="http://schemas.openxmlformats.org/officeDocument/2006/relationships/theme" Target="/xl/theme/theme1.xml" Id="R7cb9e015706c4afc" /><Relationship Type="http://schemas.openxmlformats.org/officeDocument/2006/relationships/sharedStrings" Target="/xl/sharedStrings.xml" Id="Reac5977018a641b3" /><Relationship Type="http://schemas.openxmlformats.org/officeDocument/2006/relationships/worksheet" Target="/xl/worksheets/sheet1.xml" Id="R5fca192be2cb4b15" /><Relationship Type="http://schemas.openxmlformats.org/officeDocument/2006/relationships/worksheet" Target="/xl/worksheets/sheet2.xml" Id="Rc4c8d017b2d24082" /><Relationship Type="http://schemas.openxmlformats.org/officeDocument/2006/relationships/worksheet" Target="/xl/worksheets/sheet3.xml" Id="R598d9291c2024a5f" /><Relationship Type="http://schemas.openxmlformats.org/officeDocument/2006/relationships/worksheet" Target="/xl/worksheets/sheet4.xml" Id="R348e7fb3a04c480b" /><Relationship Type="http://schemas.openxmlformats.org/officeDocument/2006/relationships/worksheet" Target="/xl/worksheets/sheet5.xml" Id="Rc0bc58bcfaeb4523" /><Relationship Type="http://schemas.openxmlformats.org/officeDocument/2006/relationships/worksheet" Target="/xl/worksheets/sheet6.xml" Id="R8b4f6b57f6bd47aa" /><Relationship Type="http://schemas.openxmlformats.org/officeDocument/2006/relationships/worksheet" Target="/xl/worksheets/sheet7.xml" Id="Rf1a9b28c277c4e61" /><Relationship Type="http://schemas.openxmlformats.org/officeDocument/2006/relationships/worksheet" Target="/xl/worksheets/sheet8.xml" Id="R83bc54457f7d4ee7" /><Relationship Type="http://schemas.openxmlformats.org/officeDocument/2006/relationships/worksheet" Target="/xl/worksheets/sheet9.xml" Id="Rcc7d919807924f0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4" hidden="0" customWidth="1"/>
    <x:col min="2" max="2" width="34" hidden="0" customWidth="1"/>
    <x:col min="3" max="3" width="48" hidden="0" customWidth="1"/>
    <x:col min="4" max="4" width="18" hidden="0" customWidth="1"/>
    <x:col min="5" max="5" width="18" hidden="0" customWidth="1"/>
    <x:col min="6" max="6" width="18" hidden="0" customWidth="1"/>
    <x:col min="7" max="7" width="18" hidden="0" customWidth="1"/>
    <x:col min="8" max="8" width="18" hidden="0" customWidth="1"/>
  </x:cols>
  <x:sheetData>
    <x:row r="1" ht="30" customHeight="1">
      <x:c r="A1" s="17" t="str">
        <x:v>SERPIFAI Ecommerce Competitor-Set Workbook</x:v>
      </x:c>
      <x:c r="B1" s="17"/>
      <x:c r="C1" s="17"/>
      <x:c r="D1" s="17"/>
      <x:c r="E1" s="17"/>
      <x:c r="F1" s="17"/>
      <x:c r="G1" s="17"/>
      <x:c r="H1" s="17"/>
    </x:row>
    <x:row r="2" ht="48" customHeight="1">
      <x:c r="A2" s="25" t="str">
        <x:v>A shopping street can contain sellers, marketplaces, publishers, manufacturers and substitutes without making them the same kind of competitor. This workbook keeps role, operating comparability, query visibility and final set decisions separate so visibility cannot silently become commercial equivalence.</x:v>
      </x:c>
      <x:c r="B2" s="25"/>
      <x:c r="C2" s="25"/>
      <x:c r="D2" s="25"/>
      <x:c r="E2" s="25"/>
      <x:c r="F2" s="25"/>
      <x:c r="G2" s="25"/>
      <x:c r="H2" s="25"/>
    </x:row>
    <x:row r="4">
      <x:c r="A4" s="6" t="str">
        <x:v>Fast path</x:v>
      </x:c>
      <x:c r="B4" s="6" t="str">
        <x:v>What to do</x:v>
      </x:c>
      <x:c r="C4" s="6" t="str">
        <x:v>Why it matters</x:v>
      </x:c>
      <x:c r="D4" s="6"/>
      <x:c r="E4" s="6"/>
      <x:c r="F4" s="6"/>
      <x:c r="G4" s="6"/>
      <x:c r="H4" s="6"/>
    </x:row>
    <x:row r="5">
      <x:c r="A5" s="32" t="str">
        <x:v>1</x:v>
      </x:c>
      <x:c r="B5" s="12" t="str">
        <x:v>Complete SCOPE first. Think like a shopper entering one aisle: one need, one category, one geography, one value frame, one decision.</x:v>
      </x:c>
      <x:c r="C5" s="12" t="str">
        <x:v>A candidate is only meaningful inside one buyer task, category, geography, price/value frame and decision objective.</x:v>
      </x:c>
      <x:c r="D5" s="12"/>
      <x:c r="E5" s="12"/>
      <x:c r="F5" s="12"/>
      <x:c r="G5" s="12"/>
      <x:c r="H5" s="12"/>
    </x:row>
    <x:row r="6">
      <x:c r="A6" s="32" t="str">
        <x:v>2</x:v>
      </x:c>
      <x:c r="B6" s="12" t="str">
        <x:v>Log plausible domains/channels in CANDIDATES. Discovery is not approval. Stale evidence, contradictory type/transaction combinations and unsupported tokens must remain unresolved.</x:v>
      </x:c>
      <x:c r="C6" s="12" t="str">
        <x:v>Discovery is not approval. The role formula can return direct, substitute, marketplace, publisher, reference, visibility-only, unresolved or out-of-scope.</x:v>
      </x:c>
      <x:c r="D6" s="12"/>
      <x:c r="E6" s="12"/>
      <x:c r="F6" s="12"/>
      <x:c r="G6" s="12"/>
      <x:c r="H6" s="12"/>
    </x:row>
    <x:row r="7">
      <x:c r="A7" s="32" t="str">
        <x:v>3</x:v>
      </x:c>
      <x:c r="B7" s="12" t="str">
        <x:v>Use OPERATING_COMPARE only for a real governed Candidate ID. Full COMPARABLE requires the core offer identity, landed price, availability, fulfilment, returns, warranty, assortment and transaction-owner checks to be genuinely comparable.</x:v>
      </x:c>
      <x:c r="C7" s="12" t="str">
        <x:v>Compare the offer the buyer receives: product parity, pack/bundle, landed price, stock, fulfilment, returns, warranty and transaction ownership.</x:v>
      </x:c>
      <x:c r="D7" s="12"/>
      <x:c r="E7" s="12"/>
      <x:c r="F7" s="12"/>
      <x:c r="G7" s="12"/>
      <x:c r="H7" s="12"/>
    </x:row>
    <x:row r="8">
      <x:c r="A8" s="32" t="str">
        <x:v>4</x:v>
      </x:c>
      <x:c r="B8" s="12" t="str">
        <x:v>Use QUERY_MAP only after the candidate exists in the governed ledger. Visibility shows who appears on the shopping street; it does not decide who can win the same purchase.</x:v>
      </x:c>
      <x:c r="C8" s="12" t="str">
        <x:v>A publisher can dominate research queries without competing for the transaction.</x:v>
      </x:c>
      <x:c r="D8" s="12"/>
      <x:c r="E8" s="12"/>
      <x:c r="F8" s="12"/>
      <x:c r="G8" s="12"/>
      <x:c r="H8" s="12"/>
    </x:row>
    <x:row r="9">
      <x:c r="A9" s="32" t="str">
        <x:v>5</x:v>
      </x:c>
      <x:c r="B9" s="12" t="str">
        <x:v>Use DECISION_SET to convert role into strategy. INCLUDE DIRECT and INCLUDE INDIRECT are role-checked; marketplaces, publishers and other references cannot be silently promoted into a direct set.</x:v>
      </x:c>
      <x:c r="C9" s="12" t="str">
        <x:v>Record what enters the direct set, indirect set, reference set, monitor list or exclusion list - and why.</x:v>
      </x:c>
      <x:c r="D9" s="12"/>
      <x:c r="E9" s="12"/>
      <x:c r="F9" s="12"/>
      <x:c r="G9" s="12"/>
      <x:c r="H9" s="12"/>
    </x:row>
    <x:row r="10">
      <x:c r="A10" s="32" t="str">
        <x:v>6</x:v>
      </x:c>
      <x:c r="B10" s="12" t="str">
        <x:v>Use HANDOFF when another person should be able to reconstruct the set tomorrow. Direct, indirect, reference/monitor and excluded summaries are bound to DECISION_SET.</x:v>
      </x:c>
      <x:c r="C10" s="12" t="str">
        <x:v>READY TO SHARE means the record is complete enough to hand over. It is not a promise that the chosen competitors are permanently correct.</x:v>
      </x:c>
      <x:c r="D10" s="12"/>
      <x:c r="E10" s="12"/>
      <x:c r="F10" s="12"/>
      <x:c r="G10" s="12"/>
      <x:c r="H10" s="12"/>
    </x:row>
    <x:row r="11">
      <x:c r="A11" s="32" t="str">
        <x:v>Guardrail</x:v>
      </x:c>
      <x:c r="B11" s="12" t="str">
        <x:v>Yellow cells are inputs. Blue/grey cells are derived controls.</x:v>
      </x:c>
      <x:c r="C11" s="12" t="str">
        <x:v>Do not paste around a dropdown: formulas independently validate controlled tokens and fail closed.</x:v>
      </x:c>
      <x:c r="D11" s="12"/>
      <x:c r="E11" s="12"/>
      <x:c r="F11" s="12"/>
      <x:c r="G11" s="12"/>
      <x:c r="H11" s="12"/>
    </x:row>
    <x:row r="12">
      <x:c r="A12" s="32" t="str">
        <x:v>Native Excel gate</x:v>
      </x:c>
      <x:c r="B12" s="38" t="str">
        <x:v>Open -&gt; recalc -&gt; adversarial rows -&gt; save -&gt; close all Excel windows -&gt; reopen fresh.</x:v>
      </x:c>
      <x:c r="C12" s="38" t="str">
        <x:v>The workbook is not accepted if Excel shows repair, recovered records, unreadable content, circular references, broken links or formula errors.</x:v>
      </x:c>
      <x:c r="D12" s="38"/>
      <x:c r="E12" s="38"/>
      <x:c r="F12" s="38"/>
      <x:c r="G12" s="38"/>
      <x:c r="H12" s="38"/>
    </x:row>
    <x:row r="14">
      <x:c r="A14" s="6" t="str">
        <x:v>Release dashboard</x:v>
      </x:c>
      <x:c r="B14" s="6" t="str">
        <x:v>State</x:v>
      </x:c>
      <x:c r="C14" s="6" t="str">
        <x:v>Meaning</x:v>
      </x:c>
      <x:c r="D14" s="6"/>
      <x:c r="E14" s="6"/>
      <x:c r="F14" s="6"/>
    </x:row>
    <x:row r="15">
      <x:c r="A15" s="32" t="str">
        <x:v>Scope</x:v>
      </x:c>
      <x:c r="B15" s="45" t="str">
        <x:f>SCOPE!B19</x:f>
        <x:v>SCOPE INCOMPLETE</x:v>
      </x:c>
      <x:c r="C15" s="12" t="str">
        <x:v>The decision boundary must be complete.</x:v>
      </x:c>
      <x:c r="D15" s="12"/>
      <x:c r="E15" s="12"/>
      <x:c r="F15" s="12"/>
    </x:row>
    <x:row r="16">
      <x:c r="A16" s="32" t="str">
        <x:v>Candidates</x:v>
      </x:c>
      <x:c r="B16" s="45" t="str">
        <x:f>IF(COUNTIF(CANDIDATES!$A$6:$A$205,"&lt;&gt;")=0,"NO CANDIDATES",IF(COUNTIFS(CANDIDATES!$A$6:$A$205,"&lt;&gt;",CANDIDATES!$R$6:$R$205,"&lt;&gt;READY")&gt;0,"CANDIDATES NOT READY","CANDIDATES READY"))</x:f>
        <x:v>NO CANDIDATES</x:v>
      </x:c>
      <x:c r="C16" s="12" t="str">
        <x:v>Every recorded candidate must be valid and reconstructable.</x:v>
      </x:c>
      <x:c r="D16" s="12"/>
      <x:c r="E16" s="12"/>
      <x:c r="F16" s="12"/>
    </x:row>
    <x:row r="17">
      <x:c r="A17" s="32" t="str">
        <x:v>Operating compare</x:v>
      </x:c>
      <x:c r="B17" s="45" t="str">
        <x:f>IF(COUNTIF(OPERATING_COMPARE!$A$6:$A$205,"&lt;&gt;")=0,"NO OPERATING RECORDS",IF(COUNTIFS(OPERATING_COMPARE!$A$6:$A$205,"&lt;&gt;",OPERATING_COMPARE!$S$6:$S$205,"&lt;&gt;READY")&gt;0,"OPERATING NOT READY","OPERATING READY"))</x:f>
        <x:v>NO OPERATING RECORDS</x:v>
      </x:c>
      <x:c r="C17" s="12" t="str">
        <x:v>At least one operating comparison is required, and every recorded row must be ready.</x:v>
      </x:c>
      <x:c r="D17" s="12"/>
      <x:c r="E17" s="12"/>
      <x:c r="F17" s="12"/>
    </x:row>
    <x:row r="18">
      <x:c r="A18" s="32" t="str">
        <x:v>Query map</x:v>
      </x:c>
      <x:c r="B18" s="45" t="str">
        <x:f>IF(COUNTIF(QUERY_MAP!$A$6:$A$205,"&lt;&gt;")=0,"NO QUERY RECORDS",IF(COUNTIFS(QUERY_MAP!$A$6:$A$205,"&lt;&gt;",QUERY_MAP!$N$6:$N$205,"&lt;&gt;READY")&gt;0,"QUERY MAP NOT READY","QUERY MAP READY"))</x:f>
        <x:v>NO QUERY RECORDS</x:v>
      </x:c>
      <x:c r="C18" s="12" t="str">
        <x:v>At least one query/surface observation is required, and every recorded row must be ready.</x:v>
      </x:c>
      <x:c r="D18" s="12"/>
      <x:c r="E18" s="12"/>
      <x:c r="F18" s="12"/>
    </x:row>
    <x:row r="19">
      <x:c r="A19" s="32" t="str">
        <x:v>Decision set</x:v>
      </x:c>
      <x:c r="B19" s="45" t="str">
        <x:f>IF(COUNTIF(DECISION_SET!$A$6:$A$205,"&lt;&gt;")=0,"NO SET DECISIONS",IF(COUNTIFS(DECISION_SET!$A$6:$A$205,"&lt;&gt;",DECISION_SET!$L$6:$L$205,"&lt;&gt;READY")&gt;0,"DECISION SET NOT READY","DECISION SET READY"))</x:f>
        <x:v>NO SET DECISIONS</x:v>
      </x:c>
      <x:c r="C19" s="12" t="str">
        <x:v>At least one disposition is required and every row must be ready.</x:v>
      </x:c>
      <x:c r="D19" s="12"/>
      <x:c r="E19" s="12"/>
      <x:c r="F19" s="12"/>
    </x:row>
    <x:row r="20">
      <x:c r="A20" s="32" t="str">
        <x:v>Handoff</x:v>
      </x:c>
      <x:c r="B20" s="45" t="str">
        <x:f>HANDOFF!B23</x:f>
        <x:v>NOT READY - COMPLETE SCOPE</x:v>
      </x:c>
      <x:c r="C20" s="12" t="str">
        <x:v>A portable summary can only become READY TO SHARE after upstream controls pass.</x:v>
      </x:c>
      <x:c r="D20" s="12"/>
      <x:c r="E20" s="12"/>
      <x:c r="F20" s="12"/>
    </x:row>
    <x:row r="21">
      <x:c r="A21" s="32" t="str">
        <x:v>No fake score</x:v>
      </x:c>
      <x:c r="B21" s="45" t="str">
        <x:v>STATE-BASED</x:v>
      </x:c>
      <x:c r="C21" s="12" t="str">
        <x:v>The workbook returns governed states and decisions, not a synthetic competitor score.</x:v>
      </x:c>
      <x:c r="D21" s="12"/>
      <x:c r="E21" s="12"/>
      <x:c r="F21" s="12"/>
    </x:row>
  </x:sheetData>
  <x:mergeCells>
    <x:mergeCell ref="A1:H1"/>
    <x:mergeCell ref="A2:H2"/>
  </x:mergeCells>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62" hidden="0" customWidth="1"/>
  </x:cols>
  <x:sheetData>
    <x:row r="1">
      <x:c r="A1" s="17" t="str">
        <x:v>SCOPE - define the ecommerce decision before collecting competitors</x:v>
      </x:c>
      <x:c r="B1" s="17"/>
      <x:c r="C1" s="17"/>
      <x:c r="D1" s="17"/>
      <x:c r="E1" s="17"/>
      <x:c r="F1" s="17"/>
    </x:row>
    <x:row r="2">
      <x:c r="A2" s="25" t="str">
        <x:v>Think like a shopper entering one specific aisle, not an analyst staring at an entire internet domain. Fix what is being bought, by whom, where, under what value frame, and for which decision.</x:v>
      </x:c>
      <x:c r="B2" s="25"/>
      <x:c r="C2" s="25"/>
      <x:c r="D2" s="25"/>
      <x:c r="E2" s="25"/>
      <x:c r="F2" s="25"/>
    </x:row>
    <x:row r="4">
      <x:c r="A4" s="6" t="str">
        <x:v>Scope field</x:v>
      </x:c>
      <x:c r="B4" s="6" t="str">
        <x:v>Value</x:v>
      </x:c>
    </x:row>
    <x:row r="5">
      <x:c r="A5" s="32" t="str">
        <x:v>Decision ID</x:v>
      </x:c>
      <x:c r="B5" s="53"/>
    </x:row>
    <x:row r="6">
      <x:c r="A6" s="32" t="str">
        <x:v>Decision question</x:v>
      </x:c>
      <x:c r="B6" s="53"/>
    </x:row>
    <x:row r="7">
      <x:c r="A7" s="32" t="str">
        <x:v>Buyer / segment</x:v>
      </x:c>
      <x:c r="B7" s="53"/>
    </x:row>
    <x:row r="8">
      <x:c r="A8" s="32" t="str">
        <x:v>Buyer task / need</x:v>
      </x:c>
      <x:c r="B8" s="53"/>
    </x:row>
    <x:row r="9">
      <x:c r="A9" s="32" t="str">
        <x:v>Product category</x:v>
      </x:c>
      <x:c r="B9" s="53"/>
    </x:row>
    <x:row r="10">
      <x:c r="A10" s="32" t="str">
        <x:v>Excluded adjacent categories</x:v>
      </x:c>
      <x:c r="B10" s="53"/>
    </x:row>
    <x:row r="11">
      <x:c r="A11" s="32" t="str">
        <x:v>Geography / delivery market</x:v>
      </x:c>
      <x:c r="B11" s="53"/>
    </x:row>
    <x:row r="12">
      <x:c r="A12" s="32" t="str">
        <x:v>Price / value frame</x:v>
      </x:c>
      <x:c r="B12" s="53"/>
    </x:row>
    <x:row r="13">
      <x:c r="A13" s="32" t="str">
        <x:v>Channel boundary</x:v>
      </x:c>
      <x:c r="B13" s="53"/>
    </x:row>
    <x:row r="14">
      <x:c r="A14" s="32" t="str">
        <x:v>Commercial objective</x:v>
      </x:c>
      <x:c r="B14" s="53"/>
    </x:row>
    <x:row r="15">
      <x:c r="A15" s="32" t="str">
        <x:v>Observation window / as-of date</x:v>
      </x:c>
      <x:c r="B15" s="53"/>
    </x:row>
    <x:row r="16">
      <x:c r="A16" s="32" t="str">
        <x:v>Decision owner</x:v>
      </x:c>
      <x:c r="B16" s="58"/>
    </x:row>
    <x:row r="17">
      <x:c r="A17" s="12"/>
      <x:c r="B17" s="12"/>
    </x:row>
    <x:row r="18">
      <x:c r="A18" s="6" t="str">
        <x:v>Scope control</x:v>
      </x:c>
      <x:c r="B18" s="6" t="str">
        <x:v>State</x:v>
      </x:c>
    </x:row>
    <x:row r="19">
      <x:c r="A19" s="32" t="str">
        <x:v>Scope state</x:v>
      </x:c>
      <x:c r="B19" s="45" t="str">
        <x:f>IF(OR(B5="",B6="",B7="",B8="",B9="",B10="",B11="",B12="",B13="",B14="",B15="",B16=""),"SCOPE INCOMPLETE","SCOPE READY")</x:f>
        <x:v>SCOPE INCOMPLETE</x:v>
      </x:c>
    </x:row>
  </x:sheetData>
  <x:mergeCells>
    <x:mergeCell ref="A1:F1"/>
    <x:mergeCell ref="A2:F2"/>
  </x:mergeCells>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30" hidden="0" customWidth="1"/>
    <x:col min="3" max="3" width="22" hidden="0" customWidth="1"/>
    <x:col min="4" max="4" width="18" hidden="0" customWidth="1"/>
    <x:col min="5" max="5" width="28" hidden="0" customWidth="1"/>
    <x:col min="6" max="6" width="24" hidden="0" customWidth="1"/>
    <x:col min="7" max="7" width="18" hidden="0" customWidth="1"/>
    <x:col min="8" max="8" width="18" hidden="0" customWidth="1"/>
    <x:col min="9" max="9" width="24" hidden="0" customWidth="1"/>
    <x:col min="10" max="10" width="24" hidden="0" customWidth="1"/>
    <x:col min="11" max="11" width="18" hidden="0" customWidth="1"/>
    <x:col min="12" max="12" width="36" hidden="0" customWidth="1"/>
    <x:col min="13" max="13" width="14" hidden="0" customWidth="1"/>
    <x:col min="14" max="14" width="30" hidden="0" customWidth="1"/>
    <x:col min="15" max="15" width="30" hidden="0" customWidth="1"/>
    <x:col min="16" max="16" width="30" hidden="0" customWidth="1"/>
    <x:col min="17" max="17" width="34" hidden="0" customWidth="1"/>
    <x:col min="18" max="18" width="16" hidden="0" customWidth="1"/>
    <x:col min="19" max="19" width="20" hidden="0" customWidth="1"/>
  </x:cols>
  <x:sheetData>
    <x:row r="1">
      <x:c r="A1" s="17" t="str">
        <x:v>CANDIDATES - discovery is not approval</x:v>
      </x:c>
      <x:c r="B1" s="17"/>
      <x:c r="C1" s="17"/>
      <x:c r="D1" s="17"/>
      <x:c r="E1" s="17"/>
      <x:c r="F1" s="17"/>
      <x:c r="G1" s="17"/>
      <x:c r="H1" s="17"/>
      <x:c r="I1" s="17"/>
      <x:c r="J1" s="17"/>
      <x:c r="K1" s="17"/>
      <x:c r="L1" s="17"/>
      <x:c r="M1" s="17"/>
      <x:c r="N1" s="17"/>
      <x:c r="O1" s="17"/>
      <x:c r="P1" s="17"/>
      <x:c r="Q1" s="17"/>
      <x:c r="R1" s="17"/>
    </x:row>
    <x:row r="2">
      <x:c r="A2" s="25" t="str">
        <x:v>One row = one candidate. Use observable ecommerce evidence before assigning a commercial role. A marketplace, publisher or manufacturer can be strategically important without being a direct competitor.</x:v>
      </x:c>
      <x:c r="B2" s="25"/>
      <x:c r="C2" s="25"/>
      <x:c r="D2" s="25"/>
      <x:c r="E2" s="25"/>
      <x:c r="F2" s="25"/>
      <x:c r="G2" s="25"/>
      <x:c r="H2" s="25"/>
      <x:c r="I2" s="25"/>
      <x:c r="J2" s="25"/>
      <x:c r="K2" s="25"/>
      <x:c r="L2" s="25"/>
      <x:c r="M2" s="25"/>
      <x:c r="N2" s="25"/>
      <x:c r="O2" s="25"/>
      <x:c r="P2" s="25"/>
      <x:c r="Q2" s="25"/>
      <x:c r="R2" s="25"/>
    </x:row>
    <x:row r="5">
      <x:c r="A5" s="6" t="str">
        <x:v>Candidate ID</x:v>
      </x:c>
      <x:c r="B5" s="6" t="str">
        <x:v>Candidate / domain</x:v>
      </x:c>
      <x:c r="C5" s="6" t="str">
        <x:v>Candidate type</x:v>
      </x:c>
      <x:c r="D5" s="6" t="str">
        <x:v>Buyer task match</x:v>
      </x:c>
      <x:c r="E5" s="6" t="str">
        <x:v>Product / substitute fit</x:v>
      </x:c>
      <x:c r="F5" s="6" t="str">
        <x:v>Transaction role</x:v>
      </x:c>
      <x:c r="G5" s="6" t="str">
        <x:v>Serves target geography?</x:v>
      </x:c>
      <x:c r="H5" s="6" t="str">
        <x:v>Availability evidence</x:v>
      </x:c>
      <x:c r="I5" s="6" t="str">
        <x:v>Price / value comparability</x:v>
      </x:c>
      <x:c r="J5" s="6" t="str">
        <x:v>Fulfilment comparability</x:v>
      </x:c>
      <x:c r="K5" s="6" t="str">
        <x:v>Discovery role</x:v>
      </x:c>
      <x:c r="L5" s="6" t="str">
        <x:v>Evidence locator</x:v>
      </x:c>
      <x:c r="M5" s="6" t="str">
        <x:v>Observed date</x:v>
      </x:c>
      <x:c r="N5" s="6" t="str">
        <x:v>Notes</x:v>
      </x:c>
      <x:c r="O5" s="6" t="str">
        <x:v>Token validity</x:v>
      </x:c>
      <x:c r="P5" s="6" t="str">
        <x:v>Evidence completeness</x:v>
      </x:c>
      <x:c r="Q5" s="6" t="str">
        <x:v>Assigned role</x:v>
      </x:c>
      <x:c r="R5" s="6" t="str">
        <x:v>Record readiness</x:v>
      </x:c>
      <x:c r="S5" s="65" t="str">
        <x:v>Role path</x:v>
      </x:c>
    </x:row>
    <x:row r="6">
      <x:c r="A6" s="53"/>
      <x:c r="B6" s="53"/>
      <x:c r="C6" s="53"/>
      <x:c r="D6" s="53"/>
      <x:c r="E6" s="53"/>
      <x:c r="F6" s="53"/>
      <x:c r="G6" s="53"/>
      <x:c r="H6" s="53"/>
      <x:c r="I6" s="53"/>
      <x:c r="J6" s="53"/>
      <x:c r="K6" s="53"/>
      <x:c r="L6" s="53"/>
      <x:c r="M6" s="58"/>
      <x:c r="N6" s="53"/>
      <x:c r="O6" s="45" t="str">
        <x:f>IF(A6="","",IF(NOT(OR(EXACT(C6,"DIRECT SELLER"),EXACT(C6,"RETAILER"),EXACT(C6,"MARKETPLACE"),EXACT(C6,"MANUFACTURER"),EXACT(C6,"PUBLISHER"),EXACT(C6,"SUBSTITUTE"),EXACT(C6,"OTHER"))),"INVALID - CANDIDATE TYPE",IF(NOT(OR(EXACT(D6,"YES"),EXACT(D6,"NO"),EXACT(D6,"UNCLEAR"))),"INVALID - BUYER TASK TOKEN",IF(NOT(OR(EXACT(E6,"SAME PRODUCT"),EXACT(E6,"SAME NEED - DIFFERENT PRODUCT"),EXACT(E6,"ADJACENT"),EXACT(E6,"NO MATCH"),EXACT(E6,"UNCLEAR"))),"INVALID - PRODUCT FIT TOKEN",IF(NOT(OR(EXACT(F6,"SELLER OF RECORD"),EXACT(F6,"MARKETPLACE"),EXACT(F6,"MANUFACTURER DIRECT"),EXACT(F6,"INFORMATION ONLY"),EXACT(F6,"SECONDARY MARKET"),EXACT(F6,"UNCLEAR"))),"INVALID - TRANSACTION TOKEN",IF(NOT(OR(EXACT(G6,"YES"),EXACT(G6,"NO"),EXACT(G6,"UNCLEAR"))),"INVALID - GEOGRAPHY TOKEN",IF(NOT(OR(EXACT(H6,"CURRENT"),EXACT(H6,"STALE"),EXACT(H6,"NOT CHECKED"))),"INVALID - FRESHNESS TOKEN",IF(NOT(OR(EXACT(I6,"COMPARABLE"),EXACT(I6,"NOT COMPARABLE"),EXACT(I6,"UNCLEAR"))),"INVALID - PRICE TOKEN",IF(NOT(OR(EXACT(J6,"COMPARABLE"),EXACT(J6,"NOT COMPARABLE"),EXACT(J6,"UNCLEAR"))),"INVALID - FULFILMENT TOKEN",IF(NOT(OR(EXACT(K6,"PURCHASE"),EXACT(K6,"DISCOVERY"),EXACT(K6,"RESEARCH"),EXACT(K6,"MIXED"),EXACT(K6,"UNCLEAR"))),"INVALID - DISCOVERY TOKEN",IF(COUNTIF($A$6:$A$205,A6)&gt;1,"INVALID - DUPLICATE ID","VALID")))))))))))</x:f>
      </x:c>
      <x:c r="P6" s="45" t="str">
        <x:f>IF(A6="","",IF(OR(B6="",C6="",D6="",E6="",F6="",G6="",H6="",I6="",J6="",K6="",L6="",M6=""),"EVIDENCE INSUFFICIENT - REQUIRED FIELD",IF(H6="STALE","EVIDENCE STALE - REFRESH",IF(H6="NOT CHECKED","EVIDENCE INSUFFICIENT - FRESHNESS",IF(OR(D6="UNCLEAR",E6="UNCLEAR",F6="UNCLEAR",G6="UNCLEAR",I6="UNCLEAR",J6="UNCLEAR",K6="UNCLEAR"),"EVIDENCE INSUFFICIENT - ROLE",IF(OR(AND(C6="PUBLISHER",F6&lt;&gt;"INFORMATION ONLY"),AND(C6="MARKETPLACE",F6&lt;&gt;"MARKETPLACE"),AND(C6="MANUFACTURER",NOT(OR(F6="MANUFACTURER DIRECT",F6="INFORMATION ONLY"))),AND(OR(C6="DIRECT SELLER",C6="RETAILER"),F6&lt;&gt;"SELLER OF RECORD"),AND(C6="SUBSTITUTE",NOT(OR(F6="SELLER OF RECORD",F6="SECONDARY MARKET")))),"EVIDENCE CONTRADICTION - TYPE / TRANSACTION","COMPLETE"))))))</x:f>
      </x:c>
      <x:c r="Q6" s="45" t="str">
        <x:f>IF(A6="","",IF(G6="NO","OUT OF SCOPE",IF(E6="NO MATCH","OUT OF SCOPE",IF(S6="UNRESOLVED","UNRESOLVED",IF(C6="MARKETPLACE","MARKETPLACE / INTERMEDIARY",IF(C6="PUBLISHER","PUBLISHER / INFORMATION COMPETITOR",IF(C6="MANUFACTURER",IF(S6="DIRECT PATH","DIRECT COMMERCIAL COMPETITOR",IF(S6="SUBSTITUTE PATH","INDIRECT / SUBSTITUTE COMPETITOR","MANUFACTURER / FIRST-PARTY REFERENCE")),IF(C6="SUBSTITUTE","INDIRECT / SUBSTITUTE COMPETITOR",IF(S6="DIRECT PATH","DIRECT COMMERCIAL COMPETITOR",IF(S6="SUBSTITUTE PATH","INDIRECT / SUBSTITUTE COMPETITOR",IF(AND(K6="RESEARCH",F6="INFORMATION ONLY"),"VISIBILITY-ONLY COMPETITOR","RETAIL / CHANNEL COMPETITOR")))))))))))</x:f>
      </x:c>
      <x:c r="R6" s="45" t="str">
        <x:f>IF(A6="","",IF(O6&lt;&gt;"VALID","NOT READY",IF(P6&lt;&gt;"COMPLETE","NOT READY",IF(Q6="UNRESOLVED","NOT READY","READY"))))</x:f>
      </x:c>
      <x:c r="S6" s="69" t="str">
        <x:f>IF(A6="","",IF(OR(P6&lt;&gt;"COMPLETE",O6&lt;&gt;"VALID"),"UNRESOLVED",IF(AND(D6="YES",E6="SAME PRODUCT",OR(F6="SELLER OF RECORD",F6="MANUFACTURER DIRECT")),"DIRECT PATH",IF(AND(D6="YES",E6="SAME NEED - DIFFERENT PRODUCT",OR(F6="SELLER OF RECORD",F6="SECONDARY MARKET",F6="MANUFACTURER DIRECT")),"SUBSTITUTE PATH","OTHER PATH"))))</x:f>
      </x:c>
    </x:row>
    <x:row r="7">
      <x:c r="A7" s="53"/>
      <x:c r="B7" s="53"/>
      <x:c r="C7" s="53"/>
      <x:c r="D7" s="53"/>
      <x:c r="E7" s="53"/>
      <x:c r="F7" s="53"/>
      <x:c r="G7" s="53"/>
      <x:c r="H7" s="53"/>
      <x:c r="I7" s="53"/>
      <x:c r="J7" s="53"/>
      <x:c r="K7" s="53"/>
      <x:c r="L7" s="53"/>
      <x:c r="M7" s="58"/>
      <x:c r="N7" s="53"/>
      <x:c r="O7" s="45" t="str">
        <x:f>IF(A7="","",IF(NOT(OR(EXACT(C7,"DIRECT SELLER"),EXACT(C7,"RETAILER"),EXACT(C7,"MARKETPLACE"),EXACT(C7,"MANUFACTURER"),EXACT(C7,"PUBLISHER"),EXACT(C7,"SUBSTITUTE"),EXACT(C7,"OTHER"))),"INVALID - CANDIDATE TYPE",IF(NOT(OR(EXACT(D7,"YES"),EXACT(D7,"NO"),EXACT(D7,"UNCLEAR"))),"INVALID - BUYER TASK TOKEN",IF(NOT(OR(EXACT(E7,"SAME PRODUCT"),EXACT(E7,"SAME NEED - DIFFERENT PRODUCT"),EXACT(E7,"ADJACENT"),EXACT(E7,"NO MATCH"),EXACT(E7,"UNCLEAR"))),"INVALID - PRODUCT FIT TOKEN",IF(NOT(OR(EXACT(F7,"SELLER OF RECORD"),EXACT(F7,"MARKETPLACE"),EXACT(F7,"MANUFACTURER DIRECT"),EXACT(F7,"INFORMATION ONLY"),EXACT(F7,"SECONDARY MARKET"),EXACT(F7,"UNCLEAR"))),"INVALID - TRANSACTION TOKEN",IF(NOT(OR(EXACT(G7,"YES"),EXACT(G7,"NO"),EXACT(G7,"UNCLEAR"))),"INVALID - GEOGRAPHY TOKEN",IF(NOT(OR(EXACT(H7,"CURRENT"),EXACT(H7,"STALE"),EXACT(H7,"NOT CHECKED"))),"INVALID - FRESHNESS TOKEN",IF(NOT(OR(EXACT(I7,"COMPARABLE"),EXACT(I7,"NOT COMPARABLE"),EXACT(I7,"UNCLEAR"))),"INVALID - PRICE TOKEN",IF(NOT(OR(EXACT(J7,"COMPARABLE"),EXACT(J7,"NOT COMPARABLE"),EXACT(J7,"UNCLEAR"))),"INVALID - FULFILMENT TOKEN",IF(NOT(OR(EXACT(K7,"PURCHASE"),EXACT(K7,"DISCOVERY"),EXACT(K7,"RESEARCH"),EXACT(K7,"MIXED"),EXACT(K7,"UNCLEAR"))),"INVALID - DISCOVERY TOKEN",IF(COUNTIF($A$6:$A$205,A7)&gt;1,"INVALID - DUPLICATE ID","VALID")))))))))))</x:f>
      </x:c>
      <x:c r="P7" s="45" t="str">
        <x:f>IF(A7="","",IF(OR(B7="",C7="",D7="",E7="",F7="",G7="",H7="",I7="",J7="",K7="",L7="",M7=""),"EVIDENCE INSUFFICIENT - REQUIRED FIELD",IF(H7="STALE","EVIDENCE STALE - REFRESH",IF(H7="NOT CHECKED","EVIDENCE INSUFFICIENT - FRESHNESS",IF(OR(D7="UNCLEAR",E7="UNCLEAR",F7="UNCLEAR",G7="UNCLEAR",I7="UNCLEAR",J7="UNCLEAR",K7="UNCLEAR"),"EVIDENCE INSUFFICIENT - ROLE",IF(OR(AND(C7="PUBLISHER",F7&lt;&gt;"INFORMATION ONLY"),AND(C7="MARKETPLACE",F7&lt;&gt;"MARKETPLACE"),AND(C7="MANUFACTURER",NOT(OR(F7="MANUFACTURER DIRECT",F7="INFORMATION ONLY"))),AND(OR(C7="DIRECT SELLER",C7="RETAILER"),F7&lt;&gt;"SELLER OF RECORD"),AND(C7="SUBSTITUTE",NOT(OR(F7="SELLER OF RECORD",F7="SECONDARY MARKET")))),"EVIDENCE CONTRADICTION - TYPE / TRANSACTION","COMPLETE"))))))</x:f>
      </x:c>
      <x:c r="Q7" s="45" t="str">
        <x:f>IF(A7="","",IF(G7="NO","OUT OF SCOPE",IF(E7="NO MATCH","OUT OF SCOPE",IF(S7="UNRESOLVED","UNRESOLVED",IF(C7="MARKETPLACE","MARKETPLACE / INTERMEDIARY",IF(C7="PUBLISHER","PUBLISHER / INFORMATION COMPETITOR",IF(C7="MANUFACTURER",IF(S7="DIRECT PATH","DIRECT COMMERCIAL COMPETITOR",IF(S7="SUBSTITUTE PATH","INDIRECT / SUBSTITUTE COMPETITOR","MANUFACTURER / FIRST-PARTY REFERENCE")),IF(C7="SUBSTITUTE","INDIRECT / SUBSTITUTE COMPETITOR",IF(S7="DIRECT PATH","DIRECT COMMERCIAL COMPETITOR",IF(S7="SUBSTITUTE PATH","INDIRECT / SUBSTITUTE COMPETITOR",IF(AND(K7="RESEARCH",F7="INFORMATION ONLY"),"VISIBILITY-ONLY COMPETITOR","RETAIL / CHANNEL COMPETITOR")))))))))))</x:f>
      </x:c>
      <x:c r="R7" s="45" t="str">
        <x:f>IF(A7="","",IF(O7&lt;&gt;"VALID","NOT READY",IF(P7&lt;&gt;"COMPLETE","NOT READY",IF(Q7="UNRESOLVED","NOT READY","READY"))))</x:f>
      </x:c>
      <x:c r="S7" s="69" t="str">
        <x:f>IF(A7="","",IF(OR(P7&lt;&gt;"COMPLETE",O7&lt;&gt;"VALID"),"UNRESOLVED",IF(AND(D7="YES",E7="SAME PRODUCT",OR(F7="SELLER OF RECORD",F7="MANUFACTURER DIRECT")),"DIRECT PATH",IF(AND(D7="YES",E7="SAME NEED - DIFFERENT PRODUCT",OR(F7="SELLER OF RECORD",F7="SECONDARY MARKET",F7="MANUFACTURER DIRECT")),"SUBSTITUTE PATH","OTHER PATH"))))</x:f>
      </x:c>
    </x:row>
    <x:row r="8">
      <x:c r="A8" s="53"/>
      <x:c r="B8" s="53"/>
      <x:c r="C8" s="53"/>
      <x:c r="D8" s="53"/>
      <x:c r="E8" s="53"/>
      <x:c r="F8" s="53"/>
      <x:c r="G8" s="53"/>
      <x:c r="H8" s="53"/>
      <x:c r="I8" s="53"/>
      <x:c r="J8" s="53"/>
      <x:c r="K8" s="53"/>
      <x:c r="L8" s="53"/>
      <x:c r="M8" s="58"/>
      <x:c r="N8" s="53"/>
      <x:c r="O8" s="45" t="str">
        <x:f>IF(A8="","",IF(NOT(OR(EXACT(C8,"DIRECT SELLER"),EXACT(C8,"RETAILER"),EXACT(C8,"MARKETPLACE"),EXACT(C8,"MANUFACTURER"),EXACT(C8,"PUBLISHER"),EXACT(C8,"SUBSTITUTE"),EXACT(C8,"OTHER"))),"INVALID - CANDIDATE TYPE",IF(NOT(OR(EXACT(D8,"YES"),EXACT(D8,"NO"),EXACT(D8,"UNCLEAR"))),"INVALID - BUYER TASK TOKEN",IF(NOT(OR(EXACT(E8,"SAME PRODUCT"),EXACT(E8,"SAME NEED - DIFFERENT PRODUCT"),EXACT(E8,"ADJACENT"),EXACT(E8,"NO MATCH"),EXACT(E8,"UNCLEAR"))),"INVALID - PRODUCT FIT TOKEN",IF(NOT(OR(EXACT(F8,"SELLER OF RECORD"),EXACT(F8,"MARKETPLACE"),EXACT(F8,"MANUFACTURER DIRECT"),EXACT(F8,"INFORMATION ONLY"),EXACT(F8,"SECONDARY MARKET"),EXACT(F8,"UNCLEAR"))),"INVALID - TRANSACTION TOKEN",IF(NOT(OR(EXACT(G8,"YES"),EXACT(G8,"NO"),EXACT(G8,"UNCLEAR"))),"INVALID - GEOGRAPHY TOKEN",IF(NOT(OR(EXACT(H8,"CURRENT"),EXACT(H8,"STALE"),EXACT(H8,"NOT CHECKED"))),"INVALID - FRESHNESS TOKEN",IF(NOT(OR(EXACT(I8,"COMPARABLE"),EXACT(I8,"NOT COMPARABLE"),EXACT(I8,"UNCLEAR"))),"INVALID - PRICE TOKEN",IF(NOT(OR(EXACT(J8,"COMPARABLE"),EXACT(J8,"NOT COMPARABLE"),EXACT(J8,"UNCLEAR"))),"INVALID - FULFILMENT TOKEN",IF(NOT(OR(EXACT(K8,"PURCHASE"),EXACT(K8,"DISCOVERY"),EXACT(K8,"RESEARCH"),EXACT(K8,"MIXED"),EXACT(K8,"UNCLEAR"))),"INVALID - DISCOVERY TOKEN",IF(COUNTIF($A$6:$A$205,A8)&gt;1,"INVALID - DUPLICATE ID","VALID")))))))))))</x:f>
      </x:c>
      <x:c r="P8" s="45" t="str">
        <x:f>IF(A8="","",IF(OR(B8="",C8="",D8="",E8="",F8="",G8="",H8="",I8="",J8="",K8="",L8="",M8=""),"EVIDENCE INSUFFICIENT - REQUIRED FIELD",IF(H8="STALE","EVIDENCE STALE - REFRESH",IF(H8="NOT CHECKED","EVIDENCE INSUFFICIENT - FRESHNESS",IF(OR(D8="UNCLEAR",E8="UNCLEAR",F8="UNCLEAR",G8="UNCLEAR",I8="UNCLEAR",J8="UNCLEAR",K8="UNCLEAR"),"EVIDENCE INSUFFICIENT - ROLE",IF(OR(AND(C8="PUBLISHER",F8&lt;&gt;"INFORMATION ONLY"),AND(C8="MARKETPLACE",F8&lt;&gt;"MARKETPLACE"),AND(C8="MANUFACTURER",NOT(OR(F8="MANUFACTURER DIRECT",F8="INFORMATION ONLY"))),AND(OR(C8="DIRECT SELLER",C8="RETAILER"),F8&lt;&gt;"SELLER OF RECORD"),AND(C8="SUBSTITUTE",NOT(OR(F8="SELLER OF RECORD",F8="SECONDARY MARKET")))),"EVIDENCE CONTRADICTION - TYPE / TRANSACTION","COMPLETE"))))))</x:f>
      </x:c>
      <x:c r="Q8" s="45" t="str">
        <x:f>IF(A8="","",IF(G8="NO","OUT OF SCOPE",IF(E8="NO MATCH","OUT OF SCOPE",IF(S8="UNRESOLVED","UNRESOLVED",IF(C8="MARKETPLACE","MARKETPLACE / INTERMEDIARY",IF(C8="PUBLISHER","PUBLISHER / INFORMATION COMPETITOR",IF(C8="MANUFACTURER",IF(S8="DIRECT PATH","DIRECT COMMERCIAL COMPETITOR",IF(S8="SUBSTITUTE PATH","INDIRECT / SUBSTITUTE COMPETITOR","MANUFACTURER / FIRST-PARTY REFERENCE")),IF(C8="SUBSTITUTE","INDIRECT / SUBSTITUTE COMPETITOR",IF(S8="DIRECT PATH","DIRECT COMMERCIAL COMPETITOR",IF(S8="SUBSTITUTE PATH","INDIRECT / SUBSTITUTE COMPETITOR",IF(AND(K8="RESEARCH",F8="INFORMATION ONLY"),"VISIBILITY-ONLY COMPETITOR","RETAIL / CHANNEL COMPETITOR")))))))))))</x:f>
      </x:c>
      <x:c r="R8" s="45" t="str">
        <x:f>IF(A8="","",IF(O8&lt;&gt;"VALID","NOT READY",IF(P8&lt;&gt;"COMPLETE","NOT READY",IF(Q8="UNRESOLVED","NOT READY","READY"))))</x:f>
      </x:c>
      <x:c r="S8" s="69" t="str">
        <x:f>IF(A8="","",IF(OR(P8&lt;&gt;"COMPLETE",O8&lt;&gt;"VALID"),"UNRESOLVED",IF(AND(D8="YES",E8="SAME PRODUCT",OR(F8="SELLER OF RECORD",F8="MANUFACTURER DIRECT")),"DIRECT PATH",IF(AND(D8="YES",E8="SAME NEED - DIFFERENT PRODUCT",OR(F8="SELLER OF RECORD",F8="SECONDARY MARKET",F8="MANUFACTURER DIRECT")),"SUBSTITUTE PATH","OTHER PATH"))))</x:f>
      </x:c>
    </x:row>
    <x:row r="9">
      <x:c r="A9" s="53"/>
      <x:c r="B9" s="53"/>
      <x:c r="C9" s="53"/>
      <x:c r="D9" s="53"/>
      <x:c r="E9" s="53"/>
      <x:c r="F9" s="53"/>
      <x:c r="G9" s="53"/>
      <x:c r="H9" s="53"/>
      <x:c r="I9" s="53"/>
      <x:c r="J9" s="53"/>
      <x:c r="K9" s="53"/>
      <x:c r="L9" s="53"/>
      <x:c r="M9" s="58"/>
      <x:c r="N9" s="53"/>
      <x:c r="O9" s="45" t="str">
        <x:f>IF(A9="","",IF(NOT(OR(EXACT(C9,"DIRECT SELLER"),EXACT(C9,"RETAILER"),EXACT(C9,"MARKETPLACE"),EXACT(C9,"MANUFACTURER"),EXACT(C9,"PUBLISHER"),EXACT(C9,"SUBSTITUTE"),EXACT(C9,"OTHER"))),"INVALID - CANDIDATE TYPE",IF(NOT(OR(EXACT(D9,"YES"),EXACT(D9,"NO"),EXACT(D9,"UNCLEAR"))),"INVALID - BUYER TASK TOKEN",IF(NOT(OR(EXACT(E9,"SAME PRODUCT"),EXACT(E9,"SAME NEED - DIFFERENT PRODUCT"),EXACT(E9,"ADJACENT"),EXACT(E9,"NO MATCH"),EXACT(E9,"UNCLEAR"))),"INVALID - PRODUCT FIT TOKEN",IF(NOT(OR(EXACT(F9,"SELLER OF RECORD"),EXACT(F9,"MARKETPLACE"),EXACT(F9,"MANUFACTURER DIRECT"),EXACT(F9,"INFORMATION ONLY"),EXACT(F9,"SECONDARY MARKET"),EXACT(F9,"UNCLEAR"))),"INVALID - TRANSACTION TOKEN",IF(NOT(OR(EXACT(G9,"YES"),EXACT(G9,"NO"),EXACT(G9,"UNCLEAR"))),"INVALID - GEOGRAPHY TOKEN",IF(NOT(OR(EXACT(H9,"CURRENT"),EXACT(H9,"STALE"),EXACT(H9,"NOT CHECKED"))),"INVALID - FRESHNESS TOKEN",IF(NOT(OR(EXACT(I9,"COMPARABLE"),EXACT(I9,"NOT COMPARABLE"),EXACT(I9,"UNCLEAR"))),"INVALID - PRICE TOKEN",IF(NOT(OR(EXACT(J9,"COMPARABLE"),EXACT(J9,"NOT COMPARABLE"),EXACT(J9,"UNCLEAR"))),"INVALID - FULFILMENT TOKEN",IF(NOT(OR(EXACT(K9,"PURCHASE"),EXACT(K9,"DISCOVERY"),EXACT(K9,"RESEARCH"),EXACT(K9,"MIXED"),EXACT(K9,"UNCLEAR"))),"INVALID - DISCOVERY TOKEN",IF(COUNTIF($A$6:$A$205,A9)&gt;1,"INVALID - DUPLICATE ID","VALID")))))))))))</x:f>
      </x:c>
      <x:c r="P9" s="45" t="str">
        <x:f>IF(A9="","",IF(OR(B9="",C9="",D9="",E9="",F9="",G9="",H9="",I9="",J9="",K9="",L9="",M9=""),"EVIDENCE INSUFFICIENT - REQUIRED FIELD",IF(H9="STALE","EVIDENCE STALE - REFRESH",IF(H9="NOT CHECKED","EVIDENCE INSUFFICIENT - FRESHNESS",IF(OR(D9="UNCLEAR",E9="UNCLEAR",F9="UNCLEAR",G9="UNCLEAR",I9="UNCLEAR",J9="UNCLEAR",K9="UNCLEAR"),"EVIDENCE INSUFFICIENT - ROLE",IF(OR(AND(C9="PUBLISHER",F9&lt;&gt;"INFORMATION ONLY"),AND(C9="MARKETPLACE",F9&lt;&gt;"MARKETPLACE"),AND(C9="MANUFACTURER",NOT(OR(F9="MANUFACTURER DIRECT",F9="INFORMATION ONLY"))),AND(OR(C9="DIRECT SELLER",C9="RETAILER"),F9&lt;&gt;"SELLER OF RECORD"),AND(C9="SUBSTITUTE",NOT(OR(F9="SELLER OF RECORD",F9="SECONDARY MARKET")))),"EVIDENCE CONTRADICTION - TYPE / TRANSACTION","COMPLETE"))))))</x:f>
      </x:c>
      <x:c r="Q9" s="45" t="str">
        <x:f>IF(A9="","",IF(G9="NO","OUT OF SCOPE",IF(E9="NO MATCH","OUT OF SCOPE",IF(S9="UNRESOLVED","UNRESOLVED",IF(C9="MARKETPLACE","MARKETPLACE / INTERMEDIARY",IF(C9="PUBLISHER","PUBLISHER / INFORMATION COMPETITOR",IF(C9="MANUFACTURER",IF(S9="DIRECT PATH","DIRECT COMMERCIAL COMPETITOR",IF(S9="SUBSTITUTE PATH","INDIRECT / SUBSTITUTE COMPETITOR","MANUFACTURER / FIRST-PARTY REFERENCE")),IF(C9="SUBSTITUTE","INDIRECT / SUBSTITUTE COMPETITOR",IF(S9="DIRECT PATH","DIRECT COMMERCIAL COMPETITOR",IF(S9="SUBSTITUTE PATH","INDIRECT / SUBSTITUTE COMPETITOR",IF(AND(K9="RESEARCH",F9="INFORMATION ONLY"),"VISIBILITY-ONLY COMPETITOR","RETAIL / CHANNEL COMPETITOR")))))))))))</x:f>
      </x:c>
      <x:c r="R9" s="45" t="str">
        <x:f>IF(A9="","",IF(O9&lt;&gt;"VALID","NOT READY",IF(P9&lt;&gt;"COMPLETE","NOT READY",IF(Q9="UNRESOLVED","NOT READY","READY"))))</x:f>
      </x:c>
      <x:c r="S9" s="69" t="str">
        <x:f>IF(A9="","",IF(OR(P9&lt;&gt;"COMPLETE",O9&lt;&gt;"VALID"),"UNRESOLVED",IF(AND(D9="YES",E9="SAME PRODUCT",OR(F9="SELLER OF RECORD",F9="MANUFACTURER DIRECT")),"DIRECT PATH",IF(AND(D9="YES",E9="SAME NEED - DIFFERENT PRODUCT",OR(F9="SELLER OF RECORD",F9="SECONDARY MARKET",F9="MANUFACTURER DIRECT")),"SUBSTITUTE PATH","OTHER PATH"))))</x:f>
      </x:c>
    </x:row>
    <x:row r="10">
      <x:c r="A10" s="53"/>
      <x:c r="B10" s="53"/>
      <x:c r="C10" s="53"/>
      <x:c r="D10" s="53"/>
      <x:c r="E10" s="53"/>
      <x:c r="F10" s="53"/>
      <x:c r="G10" s="53"/>
      <x:c r="H10" s="53"/>
      <x:c r="I10" s="53"/>
      <x:c r="J10" s="53"/>
      <x:c r="K10" s="53"/>
      <x:c r="L10" s="53"/>
      <x:c r="M10" s="58"/>
      <x:c r="N10" s="53"/>
      <x:c r="O10" s="45" t="str">
        <x:f>IF(A10="","",IF(NOT(OR(EXACT(C10,"DIRECT SELLER"),EXACT(C10,"RETAILER"),EXACT(C10,"MARKETPLACE"),EXACT(C10,"MANUFACTURER"),EXACT(C10,"PUBLISHER"),EXACT(C10,"SUBSTITUTE"),EXACT(C10,"OTHER"))),"INVALID - CANDIDATE TYPE",IF(NOT(OR(EXACT(D10,"YES"),EXACT(D10,"NO"),EXACT(D10,"UNCLEAR"))),"INVALID - BUYER TASK TOKEN",IF(NOT(OR(EXACT(E10,"SAME PRODUCT"),EXACT(E10,"SAME NEED - DIFFERENT PRODUCT"),EXACT(E10,"ADJACENT"),EXACT(E10,"NO MATCH"),EXACT(E10,"UNCLEAR"))),"INVALID - PRODUCT FIT TOKEN",IF(NOT(OR(EXACT(F10,"SELLER OF RECORD"),EXACT(F10,"MARKETPLACE"),EXACT(F10,"MANUFACTURER DIRECT"),EXACT(F10,"INFORMATION ONLY"),EXACT(F10,"SECONDARY MARKET"),EXACT(F10,"UNCLEAR"))),"INVALID - TRANSACTION TOKEN",IF(NOT(OR(EXACT(G10,"YES"),EXACT(G10,"NO"),EXACT(G10,"UNCLEAR"))),"INVALID - GEOGRAPHY TOKEN",IF(NOT(OR(EXACT(H10,"CURRENT"),EXACT(H10,"STALE"),EXACT(H10,"NOT CHECKED"))),"INVALID - FRESHNESS TOKEN",IF(NOT(OR(EXACT(I10,"COMPARABLE"),EXACT(I10,"NOT COMPARABLE"),EXACT(I10,"UNCLEAR"))),"INVALID - PRICE TOKEN",IF(NOT(OR(EXACT(J10,"COMPARABLE"),EXACT(J10,"NOT COMPARABLE"),EXACT(J10,"UNCLEAR"))),"INVALID - FULFILMENT TOKEN",IF(NOT(OR(EXACT(K10,"PURCHASE"),EXACT(K10,"DISCOVERY"),EXACT(K10,"RESEARCH"),EXACT(K10,"MIXED"),EXACT(K10,"UNCLEAR"))),"INVALID - DISCOVERY TOKEN",IF(COUNTIF($A$6:$A$205,A10)&gt;1,"INVALID - DUPLICATE ID","VALID")))))))))))</x:f>
      </x:c>
      <x:c r="P10" s="45" t="str">
        <x:f>IF(A10="","",IF(OR(B10="",C10="",D10="",E10="",F10="",G10="",H10="",I10="",J10="",K10="",L10="",M10=""),"EVIDENCE INSUFFICIENT - REQUIRED FIELD",IF(H10="STALE","EVIDENCE STALE - REFRESH",IF(H10="NOT CHECKED","EVIDENCE INSUFFICIENT - FRESHNESS",IF(OR(D10="UNCLEAR",E10="UNCLEAR",F10="UNCLEAR",G10="UNCLEAR",I10="UNCLEAR",J10="UNCLEAR",K10="UNCLEAR"),"EVIDENCE INSUFFICIENT - ROLE",IF(OR(AND(C10="PUBLISHER",F10&lt;&gt;"INFORMATION ONLY"),AND(C10="MARKETPLACE",F10&lt;&gt;"MARKETPLACE"),AND(C10="MANUFACTURER",NOT(OR(F10="MANUFACTURER DIRECT",F10="INFORMATION ONLY"))),AND(OR(C10="DIRECT SELLER",C10="RETAILER"),F10&lt;&gt;"SELLER OF RECORD"),AND(C10="SUBSTITUTE",NOT(OR(F10="SELLER OF RECORD",F10="SECONDARY MARKET")))),"EVIDENCE CONTRADICTION - TYPE / TRANSACTION","COMPLETE"))))))</x:f>
      </x:c>
      <x:c r="Q10" s="45" t="str">
        <x:f>IF(A10="","",IF(G10="NO","OUT OF SCOPE",IF(E10="NO MATCH","OUT OF SCOPE",IF(S10="UNRESOLVED","UNRESOLVED",IF(C10="MARKETPLACE","MARKETPLACE / INTERMEDIARY",IF(C10="PUBLISHER","PUBLISHER / INFORMATION COMPETITOR",IF(C10="MANUFACTURER",IF(S10="DIRECT PATH","DIRECT COMMERCIAL COMPETITOR",IF(S10="SUBSTITUTE PATH","INDIRECT / SUBSTITUTE COMPETITOR","MANUFACTURER / FIRST-PARTY REFERENCE")),IF(C10="SUBSTITUTE","INDIRECT / SUBSTITUTE COMPETITOR",IF(S10="DIRECT PATH","DIRECT COMMERCIAL COMPETITOR",IF(S10="SUBSTITUTE PATH","INDIRECT / SUBSTITUTE COMPETITOR",IF(AND(K10="RESEARCH",F10="INFORMATION ONLY"),"VISIBILITY-ONLY COMPETITOR","RETAIL / CHANNEL COMPETITOR")))))))))))</x:f>
      </x:c>
      <x:c r="R10" s="45" t="str">
        <x:f>IF(A10="","",IF(O10&lt;&gt;"VALID","NOT READY",IF(P10&lt;&gt;"COMPLETE","NOT READY",IF(Q10="UNRESOLVED","NOT READY","READY"))))</x:f>
      </x:c>
      <x:c r="S10" s="69" t="str">
        <x:f>IF(A10="","",IF(OR(P10&lt;&gt;"COMPLETE",O10&lt;&gt;"VALID"),"UNRESOLVED",IF(AND(D10="YES",E10="SAME PRODUCT",OR(F10="SELLER OF RECORD",F10="MANUFACTURER DIRECT")),"DIRECT PATH",IF(AND(D10="YES",E10="SAME NEED - DIFFERENT PRODUCT",OR(F10="SELLER OF RECORD",F10="SECONDARY MARKET",F10="MANUFACTURER DIRECT")),"SUBSTITUTE PATH","OTHER PATH"))))</x:f>
      </x:c>
    </x:row>
    <x:row r="11">
      <x:c r="A11" s="53"/>
      <x:c r="B11" s="53"/>
      <x:c r="C11" s="53"/>
      <x:c r="D11" s="53"/>
      <x:c r="E11" s="53"/>
      <x:c r="F11" s="53"/>
      <x:c r="G11" s="53"/>
      <x:c r="H11" s="53"/>
      <x:c r="I11" s="53"/>
      <x:c r="J11" s="53"/>
      <x:c r="K11" s="53"/>
      <x:c r="L11" s="53"/>
      <x:c r="M11" s="58"/>
      <x:c r="N11" s="53"/>
      <x:c r="O11" s="45" t="str">
        <x:f>IF(A11="","",IF(NOT(OR(EXACT(C11,"DIRECT SELLER"),EXACT(C11,"RETAILER"),EXACT(C11,"MARKETPLACE"),EXACT(C11,"MANUFACTURER"),EXACT(C11,"PUBLISHER"),EXACT(C11,"SUBSTITUTE"),EXACT(C11,"OTHER"))),"INVALID - CANDIDATE TYPE",IF(NOT(OR(EXACT(D11,"YES"),EXACT(D11,"NO"),EXACT(D11,"UNCLEAR"))),"INVALID - BUYER TASK TOKEN",IF(NOT(OR(EXACT(E11,"SAME PRODUCT"),EXACT(E11,"SAME NEED - DIFFERENT PRODUCT"),EXACT(E11,"ADJACENT"),EXACT(E11,"NO MATCH"),EXACT(E11,"UNCLEAR"))),"INVALID - PRODUCT FIT TOKEN",IF(NOT(OR(EXACT(F11,"SELLER OF RECORD"),EXACT(F11,"MARKETPLACE"),EXACT(F11,"MANUFACTURER DIRECT"),EXACT(F11,"INFORMATION ONLY"),EXACT(F11,"SECONDARY MARKET"),EXACT(F11,"UNCLEAR"))),"INVALID - TRANSACTION TOKEN",IF(NOT(OR(EXACT(G11,"YES"),EXACT(G11,"NO"),EXACT(G11,"UNCLEAR"))),"INVALID - GEOGRAPHY TOKEN",IF(NOT(OR(EXACT(H11,"CURRENT"),EXACT(H11,"STALE"),EXACT(H11,"NOT CHECKED"))),"INVALID - FRESHNESS TOKEN",IF(NOT(OR(EXACT(I11,"COMPARABLE"),EXACT(I11,"NOT COMPARABLE"),EXACT(I11,"UNCLEAR"))),"INVALID - PRICE TOKEN",IF(NOT(OR(EXACT(J11,"COMPARABLE"),EXACT(J11,"NOT COMPARABLE"),EXACT(J11,"UNCLEAR"))),"INVALID - FULFILMENT TOKEN",IF(NOT(OR(EXACT(K11,"PURCHASE"),EXACT(K11,"DISCOVERY"),EXACT(K11,"RESEARCH"),EXACT(K11,"MIXED"),EXACT(K11,"UNCLEAR"))),"INVALID - DISCOVERY TOKEN",IF(COUNTIF($A$6:$A$205,A11)&gt;1,"INVALID - DUPLICATE ID","VALID")))))))))))</x:f>
      </x:c>
      <x:c r="P11" s="45" t="str">
        <x:f>IF(A11="","",IF(OR(B11="",C11="",D11="",E11="",F11="",G11="",H11="",I11="",J11="",K11="",L11="",M11=""),"EVIDENCE INSUFFICIENT - REQUIRED FIELD",IF(H11="STALE","EVIDENCE STALE - REFRESH",IF(H11="NOT CHECKED","EVIDENCE INSUFFICIENT - FRESHNESS",IF(OR(D11="UNCLEAR",E11="UNCLEAR",F11="UNCLEAR",G11="UNCLEAR",I11="UNCLEAR",J11="UNCLEAR",K11="UNCLEAR"),"EVIDENCE INSUFFICIENT - ROLE",IF(OR(AND(C11="PUBLISHER",F11&lt;&gt;"INFORMATION ONLY"),AND(C11="MARKETPLACE",F11&lt;&gt;"MARKETPLACE"),AND(C11="MANUFACTURER",NOT(OR(F11="MANUFACTURER DIRECT",F11="INFORMATION ONLY"))),AND(OR(C11="DIRECT SELLER",C11="RETAILER"),F11&lt;&gt;"SELLER OF RECORD"),AND(C11="SUBSTITUTE",NOT(OR(F11="SELLER OF RECORD",F11="SECONDARY MARKET")))),"EVIDENCE CONTRADICTION - TYPE / TRANSACTION","COMPLETE"))))))</x:f>
      </x:c>
      <x:c r="Q11" s="45" t="str">
        <x:f>IF(A11="","",IF(G11="NO","OUT OF SCOPE",IF(E11="NO MATCH","OUT OF SCOPE",IF(S11="UNRESOLVED","UNRESOLVED",IF(C11="MARKETPLACE","MARKETPLACE / INTERMEDIARY",IF(C11="PUBLISHER","PUBLISHER / INFORMATION COMPETITOR",IF(C11="MANUFACTURER",IF(S11="DIRECT PATH","DIRECT COMMERCIAL COMPETITOR",IF(S11="SUBSTITUTE PATH","INDIRECT / SUBSTITUTE COMPETITOR","MANUFACTURER / FIRST-PARTY REFERENCE")),IF(C11="SUBSTITUTE","INDIRECT / SUBSTITUTE COMPETITOR",IF(S11="DIRECT PATH","DIRECT COMMERCIAL COMPETITOR",IF(S11="SUBSTITUTE PATH","INDIRECT / SUBSTITUTE COMPETITOR",IF(AND(K11="RESEARCH",F11="INFORMATION ONLY"),"VISIBILITY-ONLY COMPETITOR","RETAIL / CHANNEL COMPETITOR")))))))))))</x:f>
      </x:c>
      <x:c r="R11" s="45" t="str">
        <x:f>IF(A11="","",IF(O11&lt;&gt;"VALID","NOT READY",IF(P11&lt;&gt;"COMPLETE","NOT READY",IF(Q11="UNRESOLVED","NOT READY","READY"))))</x:f>
      </x:c>
      <x:c r="S11" s="69" t="str">
        <x:f>IF(A11="","",IF(OR(P11&lt;&gt;"COMPLETE",O11&lt;&gt;"VALID"),"UNRESOLVED",IF(AND(D11="YES",E11="SAME PRODUCT",OR(F11="SELLER OF RECORD",F11="MANUFACTURER DIRECT")),"DIRECT PATH",IF(AND(D11="YES",E11="SAME NEED - DIFFERENT PRODUCT",OR(F11="SELLER OF RECORD",F11="SECONDARY MARKET",F11="MANUFACTURER DIRECT")),"SUBSTITUTE PATH","OTHER PATH"))))</x:f>
      </x:c>
    </x:row>
    <x:row r="12">
      <x:c r="A12" s="53"/>
      <x:c r="B12" s="53"/>
      <x:c r="C12" s="53"/>
      <x:c r="D12" s="53"/>
      <x:c r="E12" s="53"/>
      <x:c r="F12" s="53"/>
      <x:c r="G12" s="53"/>
      <x:c r="H12" s="53"/>
      <x:c r="I12" s="53"/>
      <x:c r="J12" s="53"/>
      <x:c r="K12" s="53"/>
      <x:c r="L12" s="53"/>
      <x:c r="M12" s="58"/>
      <x:c r="N12" s="53"/>
      <x:c r="O12" s="45" t="str">
        <x:f>IF(A12="","",IF(NOT(OR(EXACT(C12,"DIRECT SELLER"),EXACT(C12,"RETAILER"),EXACT(C12,"MARKETPLACE"),EXACT(C12,"MANUFACTURER"),EXACT(C12,"PUBLISHER"),EXACT(C12,"SUBSTITUTE"),EXACT(C12,"OTHER"))),"INVALID - CANDIDATE TYPE",IF(NOT(OR(EXACT(D12,"YES"),EXACT(D12,"NO"),EXACT(D12,"UNCLEAR"))),"INVALID - BUYER TASK TOKEN",IF(NOT(OR(EXACT(E12,"SAME PRODUCT"),EXACT(E12,"SAME NEED - DIFFERENT PRODUCT"),EXACT(E12,"ADJACENT"),EXACT(E12,"NO MATCH"),EXACT(E12,"UNCLEAR"))),"INVALID - PRODUCT FIT TOKEN",IF(NOT(OR(EXACT(F12,"SELLER OF RECORD"),EXACT(F12,"MARKETPLACE"),EXACT(F12,"MANUFACTURER DIRECT"),EXACT(F12,"INFORMATION ONLY"),EXACT(F12,"SECONDARY MARKET"),EXACT(F12,"UNCLEAR"))),"INVALID - TRANSACTION TOKEN",IF(NOT(OR(EXACT(G12,"YES"),EXACT(G12,"NO"),EXACT(G12,"UNCLEAR"))),"INVALID - GEOGRAPHY TOKEN",IF(NOT(OR(EXACT(H12,"CURRENT"),EXACT(H12,"STALE"),EXACT(H12,"NOT CHECKED"))),"INVALID - FRESHNESS TOKEN",IF(NOT(OR(EXACT(I12,"COMPARABLE"),EXACT(I12,"NOT COMPARABLE"),EXACT(I12,"UNCLEAR"))),"INVALID - PRICE TOKEN",IF(NOT(OR(EXACT(J12,"COMPARABLE"),EXACT(J12,"NOT COMPARABLE"),EXACT(J12,"UNCLEAR"))),"INVALID - FULFILMENT TOKEN",IF(NOT(OR(EXACT(K12,"PURCHASE"),EXACT(K12,"DISCOVERY"),EXACT(K12,"RESEARCH"),EXACT(K12,"MIXED"),EXACT(K12,"UNCLEAR"))),"INVALID - DISCOVERY TOKEN",IF(COUNTIF($A$6:$A$205,A12)&gt;1,"INVALID - DUPLICATE ID","VALID")))))))))))</x:f>
      </x:c>
      <x:c r="P12" s="45" t="str">
        <x:f>IF(A12="","",IF(OR(B12="",C12="",D12="",E12="",F12="",G12="",H12="",I12="",J12="",K12="",L12="",M12=""),"EVIDENCE INSUFFICIENT - REQUIRED FIELD",IF(H12="STALE","EVIDENCE STALE - REFRESH",IF(H12="NOT CHECKED","EVIDENCE INSUFFICIENT - FRESHNESS",IF(OR(D12="UNCLEAR",E12="UNCLEAR",F12="UNCLEAR",G12="UNCLEAR",I12="UNCLEAR",J12="UNCLEAR",K12="UNCLEAR"),"EVIDENCE INSUFFICIENT - ROLE",IF(OR(AND(C12="PUBLISHER",F12&lt;&gt;"INFORMATION ONLY"),AND(C12="MARKETPLACE",F12&lt;&gt;"MARKETPLACE"),AND(C12="MANUFACTURER",NOT(OR(F12="MANUFACTURER DIRECT",F12="INFORMATION ONLY"))),AND(OR(C12="DIRECT SELLER",C12="RETAILER"),F12&lt;&gt;"SELLER OF RECORD"),AND(C12="SUBSTITUTE",NOT(OR(F12="SELLER OF RECORD",F12="SECONDARY MARKET")))),"EVIDENCE CONTRADICTION - TYPE / TRANSACTION","COMPLETE"))))))</x:f>
      </x:c>
      <x:c r="Q12" s="45" t="str">
        <x:f>IF(A12="","",IF(G12="NO","OUT OF SCOPE",IF(E12="NO MATCH","OUT OF SCOPE",IF(S12="UNRESOLVED","UNRESOLVED",IF(C12="MARKETPLACE","MARKETPLACE / INTERMEDIARY",IF(C12="PUBLISHER","PUBLISHER / INFORMATION COMPETITOR",IF(C12="MANUFACTURER",IF(S12="DIRECT PATH","DIRECT COMMERCIAL COMPETITOR",IF(S12="SUBSTITUTE PATH","INDIRECT / SUBSTITUTE COMPETITOR","MANUFACTURER / FIRST-PARTY REFERENCE")),IF(C12="SUBSTITUTE","INDIRECT / SUBSTITUTE COMPETITOR",IF(S12="DIRECT PATH","DIRECT COMMERCIAL COMPETITOR",IF(S12="SUBSTITUTE PATH","INDIRECT / SUBSTITUTE COMPETITOR",IF(AND(K12="RESEARCH",F12="INFORMATION ONLY"),"VISIBILITY-ONLY COMPETITOR","RETAIL / CHANNEL COMPETITOR")))))))))))</x:f>
      </x:c>
      <x:c r="R12" s="45" t="str">
        <x:f>IF(A12="","",IF(O12&lt;&gt;"VALID","NOT READY",IF(P12&lt;&gt;"COMPLETE","NOT READY",IF(Q12="UNRESOLVED","NOT READY","READY"))))</x:f>
      </x:c>
      <x:c r="S12" s="69" t="str">
        <x:f>IF(A12="","",IF(OR(P12&lt;&gt;"COMPLETE",O12&lt;&gt;"VALID"),"UNRESOLVED",IF(AND(D12="YES",E12="SAME PRODUCT",OR(F12="SELLER OF RECORD",F12="MANUFACTURER DIRECT")),"DIRECT PATH",IF(AND(D12="YES",E12="SAME NEED - DIFFERENT PRODUCT",OR(F12="SELLER OF RECORD",F12="SECONDARY MARKET",F12="MANUFACTURER DIRECT")),"SUBSTITUTE PATH","OTHER PATH"))))</x:f>
      </x:c>
    </x:row>
    <x:row r="13">
      <x:c r="A13" s="53"/>
      <x:c r="B13" s="53"/>
      <x:c r="C13" s="53"/>
      <x:c r="D13" s="53"/>
      <x:c r="E13" s="53"/>
      <x:c r="F13" s="53"/>
      <x:c r="G13" s="53"/>
      <x:c r="H13" s="53"/>
      <x:c r="I13" s="53"/>
      <x:c r="J13" s="53"/>
      <x:c r="K13" s="53"/>
      <x:c r="L13" s="53"/>
      <x:c r="M13" s="58"/>
      <x:c r="N13" s="53"/>
      <x:c r="O13" s="45" t="str">
        <x:f>IF(A13="","",IF(NOT(OR(EXACT(C13,"DIRECT SELLER"),EXACT(C13,"RETAILER"),EXACT(C13,"MARKETPLACE"),EXACT(C13,"MANUFACTURER"),EXACT(C13,"PUBLISHER"),EXACT(C13,"SUBSTITUTE"),EXACT(C13,"OTHER"))),"INVALID - CANDIDATE TYPE",IF(NOT(OR(EXACT(D13,"YES"),EXACT(D13,"NO"),EXACT(D13,"UNCLEAR"))),"INVALID - BUYER TASK TOKEN",IF(NOT(OR(EXACT(E13,"SAME PRODUCT"),EXACT(E13,"SAME NEED - DIFFERENT PRODUCT"),EXACT(E13,"ADJACENT"),EXACT(E13,"NO MATCH"),EXACT(E13,"UNCLEAR"))),"INVALID - PRODUCT FIT TOKEN",IF(NOT(OR(EXACT(F13,"SELLER OF RECORD"),EXACT(F13,"MARKETPLACE"),EXACT(F13,"MANUFACTURER DIRECT"),EXACT(F13,"INFORMATION ONLY"),EXACT(F13,"SECONDARY MARKET"),EXACT(F13,"UNCLEAR"))),"INVALID - TRANSACTION TOKEN",IF(NOT(OR(EXACT(G13,"YES"),EXACT(G13,"NO"),EXACT(G13,"UNCLEAR"))),"INVALID - GEOGRAPHY TOKEN",IF(NOT(OR(EXACT(H13,"CURRENT"),EXACT(H13,"STALE"),EXACT(H13,"NOT CHECKED"))),"INVALID - FRESHNESS TOKEN",IF(NOT(OR(EXACT(I13,"COMPARABLE"),EXACT(I13,"NOT COMPARABLE"),EXACT(I13,"UNCLEAR"))),"INVALID - PRICE TOKEN",IF(NOT(OR(EXACT(J13,"COMPARABLE"),EXACT(J13,"NOT COMPARABLE"),EXACT(J13,"UNCLEAR"))),"INVALID - FULFILMENT TOKEN",IF(NOT(OR(EXACT(K13,"PURCHASE"),EXACT(K13,"DISCOVERY"),EXACT(K13,"RESEARCH"),EXACT(K13,"MIXED"),EXACT(K13,"UNCLEAR"))),"INVALID - DISCOVERY TOKEN",IF(COUNTIF($A$6:$A$205,A13)&gt;1,"INVALID - DUPLICATE ID","VALID")))))))))))</x:f>
      </x:c>
      <x:c r="P13" s="45" t="str">
        <x:f>IF(A13="","",IF(OR(B13="",C13="",D13="",E13="",F13="",G13="",H13="",I13="",J13="",K13="",L13="",M13=""),"EVIDENCE INSUFFICIENT - REQUIRED FIELD",IF(H13="STALE","EVIDENCE STALE - REFRESH",IF(H13="NOT CHECKED","EVIDENCE INSUFFICIENT - FRESHNESS",IF(OR(D13="UNCLEAR",E13="UNCLEAR",F13="UNCLEAR",G13="UNCLEAR",I13="UNCLEAR",J13="UNCLEAR",K13="UNCLEAR"),"EVIDENCE INSUFFICIENT - ROLE",IF(OR(AND(C13="PUBLISHER",F13&lt;&gt;"INFORMATION ONLY"),AND(C13="MARKETPLACE",F13&lt;&gt;"MARKETPLACE"),AND(C13="MANUFACTURER",NOT(OR(F13="MANUFACTURER DIRECT",F13="INFORMATION ONLY"))),AND(OR(C13="DIRECT SELLER",C13="RETAILER"),F13&lt;&gt;"SELLER OF RECORD"),AND(C13="SUBSTITUTE",NOT(OR(F13="SELLER OF RECORD",F13="SECONDARY MARKET")))),"EVIDENCE CONTRADICTION - TYPE / TRANSACTION","COMPLETE"))))))</x:f>
      </x:c>
      <x:c r="Q13" s="45" t="str">
        <x:f>IF(A13="","",IF(G13="NO","OUT OF SCOPE",IF(E13="NO MATCH","OUT OF SCOPE",IF(S13="UNRESOLVED","UNRESOLVED",IF(C13="MARKETPLACE","MARKETPLACE / INTERMEDIARY",IF(C13="PUBLISHER","PUBLISHER / INFORMATION COMPETITOR",IF(C13="MANUFACTURER",IF(S13="DIRECT PATH","DIRECT COMMERCIAL COMPETITOR",IF(S13="SUBSTITUTE PATH","INDIRECT / SUBSTITUTE COMPETITOR","MANUFACTURER / FIRST-PARTY REFERENCE")),IF(C13="SUBSTITUTE","INDIRECT / SUBSTITUTE COMPETITOR",IF(S13="DIRECT PATH","DIRECT COMMERCIAL COMPETITOR",IF(S13="SUBSTITUTE PATH","INDIRECT / SUBSTITUTE COMPETITOR",IF(AND(K13="RESEARCH",F13="INFORMATION ONLY"),"VISIBILITY-ONLY COMPETITOR","RETAIL / CHANNEL COMPETITOR")))))))))))</x:f>
      </x:c>
      <x:c r="R13" s="45" t="str">
        <x:f>IF(A13="","",IF(O13&lt;&gt;"VALID","NOT READY",IF(P13&lt;&gt;"COMPLETE","NOT READY",IF(Q13="UNRESOLVED","NOT READY","READY"))))</x:f>
      </x:c>
      <x:c r="S13" s="69" t="str">
        <x:f>IF(A13="","",IF(OR(P13&lt;&gt;"COMPLETE",O13&lt;&gt;"VALID"),"UNRESOLVED",IF(AND(D13="YES",E13="SAME PRODUCT",OR(F13="SELLER OF RECORD",F13="MANUFACTURER DIRECT")),"DIRECT PATH",IF(AND(D13="YES",E13="SAME NEED - DIFFERENT PRODUCT",OR(F13="SELLER OF RECORD",F13="SECONDARY MARKET",F13="MANUFACTURER DIRECT")),"SUBSTITUTE PATH","OTHER PATH"))))</x:f>
      </x:c>
    </x:row>
    <x:row r="14">
      <x:c r="A14" s="53"/>
      <x:c r="B14" s="53"/>
      <x:c r="C14" s="53"/>
      <x:c r="D14" s="53"/>
      <x:c r="E14" s="53"/>
      <x:c r="F14" s="53"/>
      <x:c r="G14" s="53"/>
      <x:c r="H14" s="53"/>
      <x:c r="I14" s="53"/>
      <x:c r="J14" s="53"/>
      <x:c r="K14" s="53"/>
      <x:c r="L14" s="53"/>
      <x:c r="M14" s="58"/>
      <x:c r="N14" s="53"/>
      <x:c r="O14" s="45" t="str">
        <x:f>IF(A14="","",IF(NOT(OR(EXACT(C14,"DIRECT SELLER"),EXACT(C14,"RETAILER"),EXACT(C14,"MARKETPLACE"),EXACT(C14,"MANUFACTURER"),EXACT(C14,"PUBLISHER"),EXACT(C14,"SUBSTITUTE"),EXACT(C14,"OTHER"))),"INVALID - CANDIDATE TYPE",IF(NOT(OR(EXACT(D14,"YES"),EXACT(D14,"NO"),EXACT(D14,"UNCLEAR"))),"INVALID - BUYER TASK TOKEN",IF(NOT(OR(EXACT(E14,"SAME PRODUCT"),EXACT(E14,"SAME NEED - DIFFERENT PRODUCT"),EXACT(E14,"ADJACENT"),EXACT(E14,"NO MATCH"),EXACT(E14,"UNCLEAR"))),"INVALID - PRODUCT FIT TOKEN",IF(NOT(OR(EXACT(F14,"SELLER OF RECORD"),EXACT(F14,"MARKETPLACE"),EXACT(F14,"MANUFACTURER DIRECT"),EXACT(F14,"INFORMATION ONLY"),EXACT(F14,"SECONDARY MARKET"),EXACT(F14,"UNCLEAR"))),"INVALID - TRANSACTION TOKEN",IF(NOT(OR(EXACT(G14,"YES"),EXACT(G14,"NO"),EXACT(G14,"UNCLEAR"))),"INVALID - GEOGRAPHY TOKEN",IF(NOT(OR(EXACT(H14,"CURRENT"),EXACT(H14,"STALE"),EXACT(H14,"NOT CHECKED"))),"INVALID - FRESHNESS TOKEN",IF(NOT(OR(EXACT(I14,"COMPARABLE"),EXACT(I14,"NOT COMPARABLE"),EXACT(I14,"UNCLEAR"))),"INVALID - PRICE TOKEN",IF(NOT(OR(EXACT(J14,"COMPARABLE"),EXACT(J14,"NOT COMPARABLE"),EXACT(J14,"UNCLEAR"))),"INVALID - FULFILMENT TOKEN",IF(NOT(OR(EXACT(K14,"PURCHASE"),EXACT(K14,"DISCOVERY"),EXACT(K14,"RESEARCH"),EXACT(K14,"MIXED"),EXACT(K14,"UNCLEAR"))),"INVALID - DISCOVERY TOKEN",IF(COUNTIF($A$6:$A$205,A14)&gt;1,"INVALID - DUPLICATE ID","VALID")))))))))))</x:f>
      </x:c>
      <x:c r="P14" s="45" t="str">
        <x:f>IF(A14="","",IF(OR(B14="",C14="",D14="",E14="",F14="",G14="",H14="",I14="",J14="",K14="",L14="",M14=""),"EVIDENCE INSUFFICIENT - REQUIRED FIELD",IF(H14="STALE","EVIDENCE STALE - REFRESH",IF(H14="NOT CHECKED","EVIDENCE INSUFFICIENT - FRESHNESS",IF(OR(D14="UNCLEAR",E14="UNCLEAR",F14="UNCLEAR",G14="UNCLEAR",I14="UNCLEAR",J14="UNCLEAR",K14="UNCLEAR"),"EVIDENCE INSUFFICIENT - ROLE",IF(OR(AND(C14="PUBLISHER",F14&lt;&gt;"INFORMATION ONLY"),AND(C14="MARKETPLACE",F14&lt;&gt;"MARKETPLACE"),AND(C14="MANUFACTURER",NOT(OR(F14="MANUFACTURER DIRECT",F14="INFORMATION ONLY"))),AND(OR(C14="DIRECT SELLER",C14="RETAILER"),F14&lt;&gt;"SELLER OF RECORD"),AND(C14="SUBSTITUTE",NOT(OR(F14="SELLER OF RECORD",F14="SECONDARY MARKET")))),"EVIDENCE CONTRADICTION - TYPE / TRANSACTION","COMPLETE"))))))</x:f>
      </x:c>
      <x:c r="Q14" s="45" t="str">
        <x:f>IF(A14="","",IF(G14="NO","OUT OF SCOPE",IF(E14="NO MATCH","OUT OF SCOPE",IF(S14="UNRESOLVED","UNRESOLVED",IF(C14="MARKETPLACE","MARKETPLACE / INTERMEDIARY",IF(C14="PUBLISHER","PUBLISHER / INFORMATION COMPETITOR",IF(C14="MANUFACTURER",IF(S14="DIRECT PATH","DIRECT COMMERCIAL COMPETITOR",IF(S14="SUBSTITUTE PATH","INDIRECT / SUBSTITUTE COMPETITOR","MANUFACTURER / FIRST-PARTY REFERENCE")),IF(C14="SUBSTITUTE","INDIRECT / SUBSTITUTE COMPETITOR",IF(S14="DIRECT PATH","DIRECT COMMERCIAL COMPETITOR",IF(S14="SUBSTITUTE PATH","INDIRECT / SUBSTITUTE COMPETITOR",IF(AND(K14="RESEARCH",F14="INFORMATION ONLY"),"VISIBILITY-ONLY COMPETITOR","RETAIL / CHANNEL COMPETITOR")))))))))))</x:f>
      </x:c>
      <x:c r="R14" s="45" t="str">
        <x:f>IF(A14="","",IF(O14&lt;&gt;"VALID","NOT READY",IF(P14&lt;&gt;"COMPLETE","NOT READY",IF(Q14="UNRESOLVED","NOT READY","READY"))))</x:f>
      </x:c>
      <x:c r="S14" s="69" t="str">
        <x:f>IF(A14="","",IF(OR(P14&lt;&gt;"COMPLETE",O14&lt;&gt;"VALID"),"UNRESOLVED",IF(AND(D14="YES",E14="SAME PRODUCT",OR(F14="SELLER OF RECORD",F14="MANUFACTURER DIRECT")),"DIRECT PATH",IF(AND(D14="YES",E14="SAME NEED - DIFFERENT PRODUCT",OR(F14="SELLER OF RECORD",F14="SECONDARY MARKET",F14="MANUFACTURER DIRECT")),"SUBSTITUTE PATH","OTHER PATH"))))</x:f>
      </x:c>
    </x:row>
    <x:row r="15">
      <x:c r="A15" s="53"/>
      <x:c r="B15" s="53"/>
      <x:c r="C15" s="53"/>
      <x:c r="D15" s="53"/>
      <x:c r="E15" s="53"/>
      <x:c r="F15" s="53"/>
      <x:c r="G15" s="53"/>
      <x:c r="H15" s="53"/>
      <x:c r="I15" s="53"/>
      <x:c r="J15" s="53"/>
      <x:c r="K15" s="53"/>
      <x:c r="L15" s="53"/>
      <x:c r="M15" s="58"/>
      <x:c r="N15" s="53"/>
      <x:c r="O15" s="45" t="str">
        <x:f>IF(A15="","",IF(NOT(OR(EXACT(C15,"DIRECT SELLER"),EXACT(C15,"RETAILER"),EXACT(C15,"MARKETPLACE"),EXACT(C15,"MANUFACTURER"),EXACT(C15,"PUBLISHER"),EXACT(C15,"SUBSTITUTE"),EXACT(C15,"OTHER"))),"INVALID - CANDIDATE TYPE",IF(NOT(OR(EXACT(D15,"YES"),EXACT(D15,"NO"),EXACT(D15,"UNCLEAR"))),"INVALID - BUYER TASK TOKEN",IF(NOT(OR(EXACT(E15,"SAME PRODUCT"),EXACT(E15,"SAME NEED - DIFFERENT PRODUCT"),EXACT(E15,"ADJACENT"),EXACT(E15,"NO MATCH"),EXACT(E15,"UNCLEAR"))),"INVALID - PRODUCT FIT TOKEN",IF(NOT(OR(EXACT(F15,"SELLER OF RECORD"),EXACT(F15,"MARKETPLACE"),EXACT(F15,"MANUFACTURER DIRECT"),EXACT(F15,"INFORMATION ONLY"),EXACT(F15,"SECONDARY MARKET"),EXACT(F15,"UNCLEAR"))),"INVALID - TRANSACTION TOKEN",IF(NOT(OR(EXACT(G15,"YES"),EXACT(G15,"NO"),EXACT(G15,"UNCLEAR"))),"INVALID - GEOGRAPHY TOKEN",IF(NOT(OR(EXACT(H15,"CURRENT"),EXACT(H15,"STALE"),EXACT(H15,"NOT CHECKED"))),"INVALID - FRESHNESS TOKEN",IF(NOT(OR(EXACT(I15,"COMPARABLE"),EXACT(I15,"NOT COMPARABLE"),EXACT(I15,"UNCLEAR"))),"INVALID - PRICE TOKEN",IF(NOT(OR(EXACT(J15,"COMPARABLE"),EXACT(J15,"NOT COMPARABLE"),EXACT(J15,"UNCLEAR"))),"INVALID - FULFILMENT TOKEN",IF(NOT(OR(EXACT(K15,"PURCHASE"),EXACT(K15,"DISCOVERY"),EXACT(K15,"RESEARCH"),EXACT(K15,"MIXED"),EXACT(K15,"UNCLEAR"))),"INVALID - DISCOVERY TOKEN",IF(COUNTIF($A$6:$A$205,A15)&gt;1,"INVALID - DUPLICATE ID","VALID")))))))))))</x:f>
      </x:c>
      <x:c r="P15" s="45" t="str">
        <x:f>IF(A15="","",IF(OR(B15="",C15="",D15="",E15="",F15="",G15="",H15="",I15="",J15="",K15="",L15="",M15=""),"EVIDENCE INSUFFICIENT - REQUIRED FIELD",IF(H15="STALE","EVIDENCE STALE - REFRESH",IF(H15="NOT CHECKED","EVIDENCE INSUFFICIENT - FRESHNESS",IF(OR(D15="UNCLEAR",E15="UNCLEAR",F15="UNCLEAR",G15="UNCLEAR",I15="UNCLEAR",J15="UNCLEAR",K15="UNCLEAR"),"EVIDENCE INSUFFICIENT - ROLE",IF(OR(AND(C15="PUBLISHER",F15&lt;&gt;"INFORMATION ONLY"),AND(C15="MARKETPLACE",F15&lt;&gt;"MARKETPLACE"),AND(C15="MANUFACTURER",NOT(OR(F15="MANUFACTURER DIRECT",F15="INFORMATION ONLY"))),AND(OR(C15="DIRECT SELLER",C15="RETAILER"),F15&lt;&gt;"SELLER OF RECORD"),AND(C15="SUBSTITUTE",NOT(OR(F15="SELLER OF RECORD",F15="SECONDARY MARKET")))),"EVIDENCE CONTRADICTION - TYPE / TRANSACTION","COMPLETE"))))))</x:f>
      </x:c>
      <x:c r="Q15" s="45" t="str">
        <x:f>IF(A15="","",IF(G15="NO","OUT OF SCOPE",IF(E15="NO MATCH","OUT OF SCOPE",IF(S15="UNRESOLVED","UNRESOLVED",IF(C15="MARKETPLACE","MARKETPLACE / INTERMEDIARY",IF(C15="PUBLISHER","PUBLISHER / INFORMATION COMPETITOR",IF(C15="MANUFACTURER",IF(S15="DIRECT PATH","DIRECT COMMERCIAL COMPETITOR",IF(S15="SUBSTITUTE PATH","INDIRECT / SUBSTITUTE COMPETITOR","MANUFACTURER / FIRST-PARTY REFERENCE")),IF(C15="SUBSTITUTE","INDIRECT / SUBSTITUTE COMPETITOR",IF(S15="DIRECT PATH","DIRECT COMMERCIAL COMPETITOR",IF(S15="SUBSTITUTE PATH","INDIRECT / SUBSTITUTE COMPETITOR",IF(AND(K15="RESEARCH",F15="INFORMATION ONLY"),"VISIBILITY-ONLY COMPETITOR","RETAIL / CHANNEL COMPETITOR")))))))))))</x:f>
      </x:c>
      <x:c r="R15" s="45" t="str">
        <x:f>IF(A15="","",IF(O15&lt;&gt;"VALID","NOT READY",IF(P15&lt;&gt;"COMPLETE","NOT READY",IF(Q15="UNRESOLVED","NOT READY","READY"))))</x:f>
      </x:c>
      <x:c r="S15" s="69" t="str">
        <x:f>IF(A15="","",IF(OR(P15&lt;&gt;"COMPLETE",O15&lt;&gt;"VALID"),"UNRESOLVED",IF(AND(D15="YES",E15="SAME PRODUCT",OR(F15="SELLER OF RECORD",F15="MANUFACTURER DIRECT")),"DIRECT PATH",IF(AND(D15="YES",E15="SAME NEED - DIFFERENT PRODUCT",OR(F15="SELLER OF RECORD",F15="SECONDARY MARKET",F15="MANUFACTURER DIRECT")),"SUBSTITUTE PATH","OTHER PATH"))))</x:f>
      </x:c>
    </x:row>
    <x:row r="16">
      <x:c r="A16" s="53"/>
      <x:c r="B16" s="53"/>
      <x:c r="C16" s="53"/>
      <x:c r="D16" s="53"/>
      <x:c r="E16" s="53"/>
      <x:c r="F16" s="53"/>
      <x:c r="G16" s="53"/>
      <x:c r="H16" s="53"/>
      <x:c r="I16" s="53"/>
      <x:c r="J16" s="53"/>
      <x:c r="K16" s="53"/>
      <x:c r="L16" s="53"/>
      <x:c r="M16" s="58"/>
      <x:c r="N16" s="53"/>
      <x:c r="O16" s="45" t="str">
        <x:f>IF(A16="","",IF(NOT(OR(EXACT(C16,"DIRECT SELLER"),EXACT(C16,"RETAILER"),EXACT(C16,"MARKETPLACE"),EXACT(C16,"MANUFACTURER"),EXACT(C16,"PUBLISHER"),EXACT(C16,"SUBSTITUTE"),EXACT(C16,"OTHER"))),"INVALID - CANDIDATE TYPE",IF(NOT(OR(EXACT(D16,"YES"),EXACT(D16,"NO"),EXACT(D16,"UNCLEAR"))),"INVALID - BUYER TASK TOKEN",IF(NOT(OR(EXACT(E16,"SAME PRODUCT"),EXACT(E16,"SAME NEED - DIFFERENT PRODUCT"),EXACT(E16,"ADJACENT"),EXACT(E16,"NO MATCH"),EXACT(E16,"UNCLEAR"))),"INVALID - PRODUCT FIT TOKEN",IF(NOT(OR(EXACT(F16,"SELLER OF RECORD"),EXACT(F16,"MARKETPLACE"),EXACT(F16,"MANUFACTURER DIRECT"),EXACT(F16,"INFORMATION ONLY"),EXACT(F16,"SECONDARY MARKET"),EXACT(F16,"UNCLEAR"))),"INVALID - TRANSACTION TOKEN",IF(NOT(OR(EXACT(G16,"YES"),EXACT(G16,"NO"),EXACT(G16,"UNCLEAR"))),"INVALID - GEOGRAPHY TOKEN",IF(NOT(OR(EXACT(H16,"CURRENT"),EXACT(H16,"STALE"),EXACT(H16,"NOT CHECKED"))),"INVALID - FRESHNESS TOKEN",IF(NOT(OR(EXACT(I16,"COMPARABLE"),EXACT(I16,"NOT COMPARABLE"),EXACT(I16,"UNCLEAR"))),"INVALID - PRICE TOKEN",IF(NOT(OR(EXACT(J16,"COMPARABLE"),EXACT(J16,"NOT COMPARABLE"),EXACT(J16,"UNCLEAR"))),"INVALID - FULFILMENT TOKEN",IF(NOT(OR(EXACT(K16,"PURCHASE"),EXACT(K16,"DISCOVERY"),EXACT(K16,"RESEARCH"),EXACT(K16,"MIXED"),EXACT(K16,"UNCLEAR"))),"INVALID - DISCOVERY TOKEN",IF(COUNTIF($A$6:$A$205,A16)&gt;1,"INVALID - DUPLICATE ID","VALID")))))))))))</x:f>
      </x:c>
      <x:c r="P16" s="45" t="str">
        <x:f>IF(A16="","",IF(OR(B16="",C16="",D16="",E16="",F16="",G16="",H16="",I16="",J16="",K16="",L16="",M16=""),"EVIDENCE INSUFFICIENT - REQUIRED FIELD",IF(H16="STALE","EVIDENCE STALE - REFRESH",IF(H16="NOT CHECKED","EVIDENCE INSUFFICIENT - FRESHNESS",IF(OR(D16="UNCLEAR",E16="UNCLEAR",F16="UNCLEAR",G16="UNCLEAR",I16="UNCLEAR",J16="UNCLEAR",K16="UNCLEAR"),"EVIDENCE INSUFFICIENT - ROLE",IF(OR(AND(C16="PUBLISHER",F16&lt;&gt;"INFORMATION ONLY"),AND(C16="MARKETPLACE",F16&lt;&gt;"MARKETPLACE"),AND(C16="MANUFACTURER",NOT(OR(F16="MANUFACTURER DIRECT",F16="INFORMATION ONLY"))),AND(OR(C16="DIRECT SELLER",C16="RETAILER"),F16&lt;&gt;"SELLER OF RECORD"),AND(C16="SUBSTITUTE",NOT(OR(F16="SELLER OF RECORD",F16="SECONDARY MARKET")))),"EVIDENCE CONTRADICTION - TYPE / TRANSACTION","COMPLETE"))))))</x:f>
      </x:c>
      <x:c r="Q16" s="45" t="str">
        <x:f>IF(A16="","",IF(G16="NO","OUT OF SCOPE",IF(E16="NO MATCH","OUT OF SCOPE",IF(S16="UNRESOLVED","UNRESOLVED",IF(C16="MARKETPLACE","MARKETPLACE / INTERMEDIARY",IF(C16="PUBLISHER","PUBLISHER / INFORMATION COMPETITOR",IF(C16="MANUFACTURER",IF(S16="DIRECT PATH","DIRECT COMMERCIAL COMPETITOR",IF(S16="SUBSTITUTE PATH","INDIRECT / SUBSTITUTE COMPETITOR","MANUFACTURER / FIRST-PARTY REFERENCE")),IF(C16="SUBSTITUTE","INDIRECT / SUBSTITUTE COMPETITOR",IF(S16="DIRECT PATH","DIRECT COMMERCIAL COMPETITOR",IF(S16="SUBSTITUTE PATH","INDIRECT / SUBSTITUTE COMPETITOR",IF(AND(K16="RESEARCH",F16="INFORMATION ONLY"),"VISIBILITY-ONLY COMPETITOR","RETAIL / CHANNEL COMPETITOR")))))))))))</x:f>
      </x:c>
      <x:c r="R16" s="45" t="str">
        <x:f>IF(A16="","",IF(O16&lt;&gt;"VALID","NOT READY",IF(P16&lt;&gt;"COMPLETE","NOT READY",IF(Q16="UNRESOLVED","NOT READY","READY"))))</x:f>
      </x:c>
      <x:c r="S16" s="69" t="str">
        <x:f>IF(A16="","",IF(OR(P16&lt;&gt;"COMPLETE",O16&lt;&gt;"VALID"),"UNRESOLVED",IF(AND(D16="YES",E16="SAME PRODUCT",OR(F16="SELLER OF RECORD",F16="MANUFACTURER DIRECT")),"DIRECT PATH",IF(AND(D16="YES",E16="SAME NEED - DIFFERENT PRODUCT",OR(F16="SELLER OF RECORD",F16="SECONDARY MARKET",F16="MANUFACTURER DIRECT")),"SUBSTITUTE PATH","OTHER PATH"))))</x:f>
      </x:c>
    </x:row>
    <x:row r="17">
      <x:c r="A17" s="53"/>
      <x:c r="B17" s="53"/>
      <x:c r="C17" s="53"/>
      <x:c r="D17" s="53"/>
      <x:c r="E17" s="53"/>
      <x:c r="F17" s="53"/>
      <x:c r="G17" s="53"/>
      <x:c r="H17" s="53"/>
      <x:c r="I17" s="53"/>
      <x:c r="J17" s="53"/>
      <x:c r="K17" s="53"/>
      <x:c r="L17" s="53"/>
      <x:c r="M17" s="58"/>
      <x:c r="N17" s="53"/>
      <x:c r="O17" s="45" t="str">
        <x:f>IF(A17="","",IF(NOT(OR(EXACT(C17,"DIRECT SELLER"),EXACT(C17,"RETAILER"),EXACT(C17,"MARKETPLACE"),EXACT(C17,"MANUFACTURER"),EXACT(C17,"PUBLISHER"),EXACT(C17,"SUBSTITUTE"),EXACT(C17,"OTHER"))),"INVALID - CANDIDATE TYPE",IF(NOT(OR(EXACT(D17,"YES"),EXACT(D17,"NO"),EXACT(D17,"UNCLEAR"))),"INVALID - BUYER TASK TOKEN",IF(NOT(OR(EXACT(E17,"SAME PRODUCT"),EXACT(E17,"SAME NEED - DIFFERENT PRODUCT"),EXACT(E17,"ADJACENT"),EXACT(E17,"NO MATCH"),EXACT(E17,"UNCLEAR"))),"INVALID - PRODUCT FIT TOKEN",IF(NOT(OR(EXACT(F17,"SELLER OF RECORD"),EXACT(F17,"MARKETPLACE"),EXACT(F17,"MANUFACTURER DIRECT"),EXACT(F17,"INFORMATION ONLY"),EXACT(F17,"SECONDARY MARKET"),EXACT(F17,"UNCLEAR"))),"INVALID - TRANSACTION TOKEN",IF(NOT(OR(EXACT(G17,"YES"),EXACT(G17,"NO"),EXACT(G17,"UNCLEAR"))),"INVALID - GEOGRAPHY TOKEN",IF(NOT(OR(EXACT(H17,"CURRENT"),EXACT(H17,"STALE"),EXACT(H17,"NOT CHECKED"))),"INVALID - FRESHNESS TOKEN",IF(NOT(OR(EXACT(I17,"COMPARABLE"),EXACT(I17,"NOT COMPARABLE"),EXACT(I17,"UNCLEAR"))),"INVALID - PRICE TOKEN",IF(NOT(OR(EXACT(J17,"COMPARABLE"),EXACT(J17,"NOT COMPARABLE"),EXACT(J17,"UNCLEAR"))),"INVALID - FULFILMENT TOKEN",IF(NOT(OR(EXACT(K17,"PURCHASE"),EXACT(K17,"DISCOVERY"),EXACT(K17,"RESEARCH"),EXACT(K17,"MIXED"),EXACT(K17,"UNCLEAR"))),"INVALID - DISCOVERY TOKEN",IF(COUNTIF($A$6:$A$205,A17)&gt;1,"INVALID - DUPLICATE ID","VALID")))))))))))</x:f>
      </x:c>
      <x:c r="P17" s="45" t="str">
        <x:f>IF(A17="","",IF(OR(B17="",C17="",D17="",E17="",F17="",G17="",H17="",I17="",J17="",K17="",L17="",M17=""),"EVIDENCE INSUFFICIENT - REQUIRED FIELD",IF(H17="STALE","EVIDENCE STALE - REFRESH",IF(H17="NOT CHECKED","EVIDENCE INSUFFICIENT - FRESHNESS",IF(OR(D17="UNCLEAR",E17="UNCLEAR",F17="UNCLEAR",G17="UNCLEAR",I17="UNCLEAR",J17="UNCLEAR",K17="UNCLEAR"),"EVIDENCE INSUFFICIENT - ROLE",IF(OR(AND(C17="PUBLISHER",F17&lt;&gt;"INFORMATION ONLY"),AND(C17="MARKETPLACE",F17&lt;&gt;"MARKETPLACE"),AND(C17="MANUFACTURER",NOT(OR(F17="MANUFACTURER DIRECT",F17="INFORMATION ONLY"))),AND(OR(C17="DIRECT SELLER",C17="RETAILER"),F17&lt;&gt;"SELLER OF RECORD"),AND(C17="SUBSTITUTE",NOT(OR(F17="SELLER OF RECORD",F17="SECONDARY MARKET")))),"EVIDENCE CONTRADICTION - TYPE / TRANSACTION","COMPLETE"))))))</x:f>
      </x:c>
      <x:c r="Q17" s="45" t="str">
        <x:f>IF(A17="","",IF(G17="NO","OUT OF SCOPE",IF(E17="NO MATCH","OUT OF SCOPE",IF(S17="UNRESOLVED","UNRESOLVED",IF(C17="MARKETPLACE","MARKETPLACE / INTERMEDIARY",IF(C17="PUBLISHER","PUBLISHER / INFORMATION COMPETITOR",IF(C17="MANUFACTURER",IF(S17="DIRECT PATH","DIRECT COMMERCIAL COMPETITOR",IF(S17="SUBSTITUTE PATH","INDIRECT / SUBSTITUTE COMPETITOR","MANUFACTURER / FIRST-PARTY REFERENCE")),IF(C17="SUBSTITUTE","INDIRECT / SUBSTITUTE COMPETITOR",IF(S17="DIRECT PATH","DIRECT COMMERCIAL COMPETITOR",IF(S17="SUBSTITUTE PATH","INDIRECT / SUBSTITUTE COMPETITOR",IF(AND(K17="RESEARCH",F17="INFORMATION ONLY"),"VISIBILITY-ONLY COMPETITOR","RETAIL / CHANNEL COMPETITOR")))))))))))</x:f>
      </x:c>
      <x:c r="R17" s="45" t="str">
        <x:f>IF(A17="","",IF(O17&lt;&gt;"VALID","NOT READY",IF(P17&lt;&gt;"COMPLETE","NOT READY",IF(Q17="UNRESOLVED","NOT READY","READY"))))</x:f>
      </x:c>
      <x:c r="S17" s="69" t="str">
        <x:f>IF(A17="","",IF(OR(P17&lt;&gt;"COMPLETE",O17&lt;&gt;"VALID"),"UNRESOLVED",IF(AND(D17="YES",E17="SAME PRODUCT",OR(F17="SELLER OF RECORD",F17="MANUFACTURER DIRECT")),"DIRECT PATH",IF(AND(D17="YES",E17="SAME NEED - DIFFERENT PRODUCT",OR(F17="SELLER OF RECORD",F17="SECONDARY MARKET",F17="MANUFACTURER DIRECT")),"SUBSTITUTE PATH","OTHER PATH"))))</x:f>
      </x:c>
    </x:row>
    <x:row r="18">
      <x:c r="A18" s="53"/>
      <x:c r="B18" s="53"/>
      <x:c r="C18" s="53"/>
      <x:c r="D18" s="53"/>
      <x:c r="E18" s="53"/>
      <x:c r="F18" s="53"/>
      <x:c r="G18" s="53"/>
      <x:c r="H18" s="53"/>
      <x:c r="I18" s="53"/>
      <x:c r="J18" s="53"/>
      <x:c r="K18" s="53"/>
      <x:c r="L18" s="53"/>
      <x:c r="M18" s="58"/>
      <x:c r="N18" s="53"/>
      <x:c r="O18" s="45" t="str">
        <x:f>IF(A18="","",IF(NOT(OR(EXACT(C18,"DIRECT SELLER"),EXACT(C18,"RETAILER"),EXACT(C18,"MARKETPLACE"),EXACT(C18,"MANUFACTURER"),EXACT(C18,"PUBLISHER"),EXACT(C18,"SUBSTITUTE"),EXACT(C18,"OTHER"))),"INVALID - CANDIDATE TYPE",IF(NOT(OR(EXACT(D18,"YES"),EXACT(D18,"NO"),EXACT(D18,"UNCLEAR"))),"INVALID - BUYER TASK TOKEN",IF(NOT(OR(EXACT(E18,"SAME PRODUCT"),EXACT(E18,"SAME NEED - DIFFERENT PRODUCT"),EXACT(E18,"ADJACENT"),EXACT(E18,"NO MATCH"),EXACT(E18,"UNCLEAR"))),"INVALID - PRODUCT FIT TOKEN",IF(NOT(OR(EXACT(F18,"SELLER OF RECORD"),EXACT(F18,"MARKETPLACE"),EXACT(F18,"MANUFACTURER DIRECT"),EXACT(F18,"INFORMATION ONLY"),EXACT(F18,"SECONDARY MARKET"),EXACT(F18,"UNCLEAR"))),"INVALID - TRANSACTION TOKEN",IF(NOT(OR(EXACT(G18,"YES"),EXACT(G18,"NO"),EXACT(G18,"UNCLEAR"))),"INVALID - GEOGRAPHY TOKEN",IF(NOT(OR(EXACT(H18,"CURRENT"),EXACT(H18,"STALE"),EXACT(H18,"NOT CHECKED"))),"INVALID - FRESHNESS TOKEN",IF(NOT(OR(EXACT(I18,"COMPARABLE"),EXACT(I18,"NOT COMPARABLE"),EXACT(I18,"UNCLEAR"))),"INVALID - PRICE TOKEN",IF(NOT(OR(EXACT(J18,"COMPARABLE"),EXACT(J18,"NOT COMPARABLE"),EXACT(J18,"UNCLEAR"))),"INVALID - FULFILMENT TOKEN",IF(NOT(OR(EXACT(K18,"PURCHASE"),EXACT(K18,"DISCOVERY"),EXACT(K18,"RESEARCH"),EXACT(K18,"MIXED"),EXACT(K18,"UNCLEAR"))),"INVALID - DISCOVERY TOKEN",IF(COUNTIF($A$6:$A$205,A18)&gt;1,"INVALID - DUPLICATE ID","VALID")))))))))))</x:f>
      </x:c>
      <x:c r="P18" s="45" t="str">
        <x:f>IF(A18="","",IF(OR(B18="",C18="",D18="",E18="",F18="",G18="",H18="",I18="",J18="",K18="",L18="",M18=""),"EVIDENCE INSUFFICIENT - REQUIRED FIELD",IF(H18="STALE","EVIDENCE STALE - REFRESH",IF(H18="NOT CHECKED","EVIDENCE INSUFFICIENT - FRESHNESS",IF(OR(D18="UNCLEAR",E18="UNCLEAR",F18="UNCLEAR",G18="UNCLEAR",I18="UNCLEAR",J18="UNCLEAR",K18="UNCLEAR"),"EVIDENCE INSUFFICIENT - ROLE",IF(OR(AND(C18="PUBLISHER",F18&lt;&gt;"INFORMATION ONLY"),AND(C18="MARKETPLACE",F18&lt;&gt;"MARKETPLACE"),AND(C18="MANUFACTURER",NOT(OR(F18="MANUFACTURER DIRECT",F18="INFORMATION ONLY"))),AND(OR(C18="DIRECT SELLER",C18="RETAILER"),F18&lt;&gt;"SELLER OF RECORD"),AND(C18="SUBSTITUTE",NOT(OR(F18="SELLER OF RECORD",F18="SECONDARY MARKET")))),"EVIDENCE CONTRADICTION - TYPE / TRANSACTION","COMPLETE"))))))</x:f>
      </x:c>
      <x:c r="Q18" s="45" t="str">
        <x:f>IF(A18="","",IF(G18="NO","OUT OF SCOPE",IF(E18="NO MATCH","OUT OF SCOPE",IF(S18="UNRESOLVED","UNRESOLVED",IF(C18="MARKETPLACE","MARKETPLACE / INTERMEDIARY",IF(C18="PUBLISHER","PUBLISHER / INFORMATION COMPETITOR",IF(C18="MANUFACTURER",IF(S18="DIRECT PATH","DIRECT COMMERCIAL COMPETITOR",IF(S18="SUBSTITUTE PATH","INDIRECT / SUBSTITUTE COMPETITOR","MANUFACTURER / FIRST-PARTY REFERENCE")),IF(C18="SUBSTITUTE","INDIRECT / SUBSTITUTE COMPETITOR",IF(S18="DIRECT PATH","DIRECT COMMERCIAL COMPETITOR",IF(S18="SUBSTITUTE PATH","INDIRECT / SUBSTITUTE COMPETITOR",IF(AND(K18="RESEARCH",F18="INFORMATION ONLY"),"VISIBILITY-ONLY COMPETITOR","RETAIL / CHANNEL COMPETITOR")))))))))))</x:f>
      </x:c>
      <x:c r="R18" s="45" t="str">
        <x:f>IF(A18="","",IF(O18&lt;&gt;"VALID","NOT READY",IF(P18&lt;&gt;"COMPLETE","NOT READY",IF(Q18="UNRESOLVED","NOT READY","READY"))))</x:f>
      </x:c>
      <x:c r="S18" s="69" t="str">
        <x:f>IF(A18="","",IF(OR(P18&lt;&gt;"COMPLETE",O18&lt;&gt;"VALID"),"UNRESOLVED",IF(AND(D18="YES",E18="SAME PRODUCT",OR(F18="SELLER OF RECORD",F18="MANUFACTURER DIRECT")),"DIRECT PATH",IF(AND(D18="YES",E18="SAME NEED - DIFFERENT PRODUCT",OR(F18="SELLER OF RECORD",F18="SECONDARY MARKET",F18="MANUFACTURER DIRECT")),"SUBSTITUTE PATH","OTHER PATH"))))</x:f>
      </x:c>
    </x:row>
    <x:row r="19">
      <x:c r="A19" s="53"/>
      <x:c r="B19" s="53"/>
      <x:c r="C19" s="53"/>
      <x:c r="D19" s="53"/>
      <x:c r="E19" s="53"/>
      <x:c r="F19" s="53"/>
      <x:c r="G19" s="53"/>
      <x:c r="H19" s="53"/>
      <x:c r="I19" s="53"/>
      <x:c r="J19" s="53"/>
      <x:c r="K19" s="53"/>
      <x:c r="L19" s="53"/>
      <x:c r="M19" s="58"/>
      <x:c r="N19" s="53"/>
      <x:c r="O19" s="45" t="str">
        <x:f>IF(A19="","",IF(NOT(OR(EXACT(C19,"DIRECT SELLER"),EXACT(C19,"RETAILER"),EXACT(C19,"MARKETPLACE"),EXACT(C19,"MANUFACTURER"),EXACT(C19,"PUBLISHER"),EXACT(C19,"SUBSTITUTE"),EXACT(C19,"OTHER"))),"INVALID - CANDIDATE TYPE",IF(NOT(OR(EXACT(D19,"YES"),EXACT(D19,"NO"),EXACT(D19,"UNCLEAR"))),"INVALID - BUYER TASK TOKEN",IF(NOT(OR(EXACT(E19,"SAME PRODUCT"),EXACT(E19,"SAME NEED - DIFFERENT PRODUCT"),EXACT(E19,"ADJACENT"),EXACT(E19,"NO MATCH"),EXACT(E19,"UNCLEAR"))),"INVALID - PRODUCT FIT TOKEN",IF(NOT(OR(EXACT(F19,"SELLER OF RECORD"),EXACT(F19,"MARKETPLACE"),EXACT(F19,"MANUFACTURER DIRECT"),EXACT(F19,"INFORMATION ONLY"),EXACT(F19,"SECONDARY MARKET"),EXACT(F19,"UNCLEAR"))),"INVALID - TRANSACTION TOKEN",IF(NOT(OR(EXACT(G19,"YES"),EXACT(G19,"NO"),EXACT(G19,"UNCLEAR"))),"INVALID - GEOGRAPHY TOKEN",IF(NOT(OR(EXACT(H19,"CURRENT"),EXACT(H19,"STALE"),EXACT(H19,"NOT CHECKED"))),"INVALID - FRESHNESS TOKEN",IF(NOT(OR(EXACT(I19,"COMPARABLE"),EXACT(I19,"NOT COMPARABLE"),EXACT(I19,"UNCLEAR"))),"INVALID - PRICE TOKEN",IF(NOT(OR(EXACT(J19,"COMPARABLE"),EXACT(J19,"NOT COMPARABLE"),EXACT(J19,"UNCLEAR"))),"INVALID - FULFILMENT TOKEN",IF(NOT(OR(EXACT(K19,"PURCHASE"),EXACT(K19,"DISCOVERY"),EXACT(K19,"RESEARCH"),EXACT(K19,"MIXED"),EXACT(K19,"UNCLEAR"))),"INVALID - DISCOVERY TOKEN",IF(COUNTIF($A$6:$A$205,A19)&gt;1,"INVALID - DUPLICATE ID","VALID")))))))))))</x:f>
      </x:c>
      <x:c r="P19" s="45" t="str">
        <x:f>IF(A19="","",IF(OR(B19="",C19="",D19="",E19="",F19="",G19="",H19="",I19="",J19="",K19="",L19="",M19=""),"EVIDENCE INSUFFICIENT - REQUIRED FIELD",IF(H19="STALE","EVIDENCE STALE - REFRESH",IF(H19="NOT CHECKED","EVIDENCE INSUFFICIENT - FRESHNESS",IF(OR(D19="UNCLEAR",E19="UNCLEAR",F19="UNCLEAR",G19="UNCLEAR",I19="UNCLEAR",J19="UNCLEAR",K19="UNCLEAR"),"EVIDENCE INSUFFICIENT - ROLE",IF(OR(AND(C19="PUBLISHER",F19&lt;&gt;"INFORMATION ONLY"),AND(C19="MARKETPLACE",F19&lt;&gt;"MARKETPLACE"),AND(C19="MANUFACTURER",NOT(OR(F19="MANUFACTURER DIRECT",F19="INFORMATION ONLY"))),AND(OR(C19="DIRECT SELLER",C19="RETAILER"),F19&lt;&gt;"SELLER OF RECORD"),AND(C19="SUBSTITUTE",NOT(OR(F19="SELLER OF RECORD",F19="SECONDARY MARKET")))),"EVIDENCE CONTRADICTION - TYPE / TRANSACTION","COMPLETE"))))))</x:f>
      </x:c>
      <x:c r="Q19" s="45" t="str">
        <x:f>IF(A19="","",IF(G19="NO","OUT OF SCOPE",IF(E19="NO MATCH","OUT OF SCOPE",IF(S19="UNRESOLVED","UNRESOLVED",IF(C19="MARKETPLACE","MARKETPLACE / INTERMEDIARY",IF(C19="PUBLISHER","PUBLISHER / INFORMATION COMPETITOR",IF(C19="MANUFACTURER",IF(S19="DIRECT PATH","DIRECT COMMERCIAL COMPETITOR",IF(S19="SUBSTITUTE PATH","INDIRECT / SUBSTITUTE COMPETITOR","MANUFACTURER / FIRST-PARTY REFERENCE")),IF(C19="SUBSTITUTE","INDIRECT / SUBSTITUTE COMPETITOR",IF(S19="DIRECT PATH","DIRECT COMMERCIAL COMPETITOR",IF(S19="SUBSTITUTE PATH","INDIRECT / SUBSTITUTE COMPETITOR",IF(AND(K19="RESEARCH",F19="INFORMATION ONLY"),"VISIBILITY-ONLY COMPETITOR","RETAIL / CHANNEL COMPETITOR")))))))))))</x:f>
      </x:c>
      <x:c r="R19" s="45" t="str">
        <x:f>IF(A19="","",IF(O19&lt;&gt;"VALID","NOT READY",IF(P19&lt;&gt;"COMPLETE","NOT READY",IF(Q19="UNRESOLVED","NOT READY","READY"))))</x:f>
      </x:c>
      <x:c r="S19" s="69" t="str">
        <x:f>IF(A19="","",IF(OR(P19&lt;&gt;"COMPLETE",O19&lt;&gt;"VALID"),"UNRESOLVED",IF(AND(D19="YES",E19="SAME PRODUCT",OR(F19="SELLER OF RECORD",F19="MANUFACTURER DIRECT")),"DIRECT PATH",IF(AND(D19="YES",E19="SAME NEED - DIFFERENT PRODUCT",OR(F19="SELLER OF RECORD",F19="SECONDARY MARKET",F19="MANUFACTURER DIRECT")),"SUBSTITUTE PATH","OTHER PATH"))))</x:f>
      </x:c>
    </x:row>
    <x:row r="20">
      <x:c r="A20" s="53"/>
      <x:c r="B20" s="53"/>
      <x:c r="C20" s="53"/>
      <x:c r="D20" s="53"/>
      <x:c r="E20" s="53"/>
      <x:c r="F20" s="53"/>
      <x:c r="G20" s="53"/>
      <x:c r="H20" s="53"/>
      <x:c r="I20" s="53"/>
      <x:c r="J20" s="53"/>
      <x:c r="K20" s="53"/>
      <x:c r="L20" s="53"/>
      <x:c r="M20" s="58"/>
      <x:c r="N20" s="53"/>
      <x:c r="O20" s="45" t="str">
        <x:f>IF(A20="","",IF(NOT(OR(EXACT(C20,"DIRECT SELLER"),EXACT(C20,"RETAILER"),EXACT(C20,"MARKETPLACE"),EXACT(C20,"MANUFACTURER"),EXACT(C20,"PUBLISHER"),EXACT(C20,"SUBSTITUTE"),EXACT(C20,"OTHER"))),"INVALID - CANDIDATE TYPE",IF(NOT(OR(EXACT(D20,"YES"),EXACT(D20,"NO"),EXACT(D20,"UNCLEAR"))),"INVALID - BUYER TASK TOKEN",IF(NOT(OR(EXACT(E20,"SAME PRODUCT"),EXACT(E20,"SAME NEED - DIFFERENT PRODUCT"),EXACT(E20,"ADJACENT"),EXACT(E20,"NO MATCH"),EXACT(E20,"UNCLEAR"))),"INVALID - PRODUCT FIT TOKEN",IF(NOT(OR(EXACT(F20,"SELLER OF RECORD"),EXACT(F20,"MARKETPLACE"),EXACT(F20,"MANUFACTURER DIRECT"),EXACT(F20,"INFORMATION ONLY"),EXACT(F20,"SECONDARY MARKET"),EXACT(F20,"UNCLEAR"))),"INVALID - TRANSACTION TOKEN",IF(NOT(OR(EXACT(G20,"YES"),EXACT(G20,"NO"),EXACT(G20,"UNCLEAR"))),"INVALID - GEOGRAPHY TOKEN",IF(NOT(OR(EXACT(H20,"CURRENT"),EXACT(H20,"STALE"),EXACT(H20,"NOT CHECKED"))),"INVALID - FRESHNESS TOKEN",IF(NOT(OR(EXACT(I20,"COMPARABLE"),EXACT(I20,"NOT COMPARABLE"),EXACT(I20,"UNCLEAR"))),"INVALID - PRICE TOKEN",IF(NOT(OR(EXACT(J20,"COMPARABLE"),EXACT(J20,"NOT COMPARABLE"),EXACT(J20,"UNCLEAR"))),"INVALID - FULFILMENT TOKEN",IF(NOT(OR(EXACT(K20,"PURCHASE"),EXACT(K20,"DISCOVERY"),EXACT(K20,"RESEARCH"),EXACT(K20,"MIXED"),EXACT(K20,"UNCLEAR"))),"INVALID - DISCOVERY TOKEN",IF(COUNTIF($A$6:$A$205,A20)&gt;1,"INVALID - DUPLICATE ID","VALID")))))))))))</x:f>
      </x:c>
      <x:c r="P20" s="45" t="str">
        <x:f>IF(A20="","",IF(OR(B20="",C20="",D20="",E20="",F20="",G20="",H20="",I20="",J20="",K20="",L20="",M20=""),"EVIDENCE INSUFFICIENT - REQUIRED FIELD",IF(H20="STALE","EVIDENCE STALE - REFRESH",IF(H20="NOT CHECKED","EVIDENCE INSUFFICIENT - FRESHNESS",IF(OR(D20="UNCLEAR",E20="UNCLEAR",F20="UNCLEAR",G20="UNCLEAR",I20="UNCLEAR",J20="UNCLEAR",K20="UNCLEAR"),"EVIDENCE INSUFFICIENT - ROLE",IF(OR(AND(C20="PUBLISHER",F20&lt;&gt;"INFORMATION ONLY"),AND(C20="MARKETPLACE",F20&lt;&gt;"MARKETPLACE"),AND(C20="MANUFACTURER",NOT(OR(F20="MANUFACTURER DIRECT",F20="INFORMATION ONLY"))),AND(OR(C20="DIRECT SELLER",C20="RETAILER"),F20&lt;&gt;"SELLER OF RECORD"),AND(C20="SUBSTITUTE",NOT(OR(F20="SELLER OF RECORD",F20="SECONDARY MARKET")))),"EVIDENCE CONTRADICTION - TYPE / TRANSACTION","COMPLETE"))))))</x:f>
      </x:c>
      <x:c r="Q20" s="45" t="str">
        <x:f>IF(A20="","",IF(G20="NO","OUT OF SCOPE",IF(E20="NO MATCH","OUT OF SCOPE",IF(S20="UNRESOLVED","UNRESOLVED",IF(C20="MARKETPLACE","MARKETPLACE / INTERMEDIARY",IF(C20="PUBLISHER","PUBLISHER / INFORMATION COMPETITOR",IF(C20="MANUFACTURER",IF(S20="DIRECT PATH","DIRECT COMMERCIAL COMPETITOR",IF(S20="SUBSTITUTE PATH","INDIRECT / SUBSTITUTE COMPETITOR","MANUFACTURER / FIRST-PARTY REFERENCE")),IF(C20="SUBSTITUTE","INDIRECT / SUBSTITUTE COMPETITOR",IF(S20="DIRECT PATH","DIRECT COMMERCIAL COMPETITOR",IF(S20="SUBSTITUTE PATH","INDIRECT / SUBSTITUTE COMPETITOR",IF(AND(K20="RESEARCH",F20="INFORMATION ONLY"),"VISIBILITY-ONLY COMPETITOR","RETAIL / CHANNEL COMPETITOR")))))))))))</x:f>
      </x:c>
      <x:c r="R20" s="45" t="str">
        <x:f>IF(A20="","",IF(O20&lt;&gt;"VALID","NOT READY",IF(P20&lt;&gt;"COMPLETE","NOT READY",IF(Q20="UNRESOLVED","NOT READY","READY"))))</x:f>
      </x:c>
      <x:c r="S20" s="69" t="str">
        <x:f>IF(A20="","",IF(OR(P20&lt;&gt;"COMPLETE",O20&lt;&gt;"VALID"),"UNRESOLVED",IF(AND(D20="YES",E20="SAME PRODUCT",OR(F20="SELLER OF RECORD",F20="MANUFACTURER DIRECT")),"DIRECT PATH",IF(AND(D20="YES",E20="SAME NEED - DIFFERENT PRODUCT",OR(F20="SELLER OF RECORD",F20="SECONDARY MARKET",F20="MANUFACTURER DIRECT")),"SUBSTITUTE PATH","OTHER PATH"))))</x:f>
      </x:c>
    </x:row>
    <x:row r="21">
      <x:c r="A21" s="53"/>
      <x:c r="B21" s="53"/>
      <x:c r="C21" s="53"/>
      <x:c r="D21" s="53"/>
      <x:c r="E21" s="53"/>
      <x:c r="F21" s="53"/>
      <x:c r="G21" s="53"/>
      <x:c r="H21" s="53"/>
      <x:c r="I21" s="53"/>
      <x:c r="J21" s="53"/>
      <x:c r="K21" s="53"/>
      <x:c r="L21" s="53"/>
      <x:c r="M21" s="58"/>
      <x:c r="N21" s="53"/>
      <x:c r="O21" s="45" t="str">
        <x:f>IF(A21="","",IF(NOT(OR(EXACT(C21,"DIRECT SELLER"),EXACT(C21,"RETAILER"),EXACT(C21,"MARKETPLACE"),EXACT(C21,"MANUFACTURER"),EXACT(C21,"PUBLISHER"),EXACT(C21,"SUBSTITUTE"),EXACT(C21,"OTHER"))),"INVALID - CANDIDATE TYPE",IF(NOT(OR(EXACT(D21,"YES"),EXACT(D21,"NO"),EXACT(D21,"UNCLEAR"))),"INVALID - BUYER TASK TOKEN",IF(NOT(OR(EXACT(E21,"SAME PRODUCT"),EXACT(E21,"SAME NEED - DIFFERENT PRODUCT"),EXACT(E21,"ADJACENT"),EXACT(E21,"NO MATCH"),EXACT(E21,"UNCLEAR"))),"INVALID - PRODUCT FIT TOKEN",IF(NOT(OR(EXACT(F21,"SELLER OF RECORD"),EXACT(F21,"MARKETPLACE"),EXACT(F21,"MANUFACTURER DIRECT"),EXACT(F21,"INFORMATION ONLY"),EXACT(F21,"SECONDARY MARKET"),EXACT(F21,"UNCLEAR"))),"INVALID - TRANSACTION TOKEN",IF(NOT(OR(EXACT(G21,"YES"),EXACT(G21,"NO"),EXACT(G21,"UNCLEAR"))),"INVALID - GEOGRAPHY TOKEN",IF(NOT(OR(EXACT(H21,"CURRENT"),EXACT(H21,"STALE"),EXACT(H21,"NOT CHECKED"))),"INVALID - FRESHNESS TOKEN",IF(NOT(OR(EXACT(I21,"COMPARABLE"),EXACT(I21,"NOT COMPARABLE"),EXACT(I21,"UNCLEAR"))),"INVALID - PRICE TOKEN",IF(NOT(OR(EXACT(J21,"COMPARABLE"),EXACT(J21,"NOT COMPARABLE"),EXACT(J21,"UNCLEAR"))),"INVALID - FULFILMENT TOKEN",IF(NOT(OR(EXACT(K21,"PURCHASE"),EXACT(K21,"DISCOVERY"),EXACT(K21,"RESEARCH"),EXACT(K21,"MIXED"),EXACT(K21,"UNCLEAR"))),"INVALID - DISCOVERY TOKEN",IF(COUNTIF($A$6:$A$205,A21)&gt;1,"INVALID - DUPLICATE ID","VALID")))))))))))</x:f>
      </x:c>
      <x:c r="P21" s="45" t="str">
        <x:f>IF(A21="","",IF(OR(B21="",C21="",D21="",E21="",F21="",G21="",H21="",I21="",J21="",K21="",L21="",M21=""),"EVIDENCE INSUFFICIENT - REQUIRED FIELD",IF(H21="STALE","EVIDENCE STALE - REFRESH",IF(H21="NOT CHECKED","EVIDENCE INSUFFICIENT - FRESHNESS",IF(OR(D21="UNCLEAR",E21="UNCLEAR",F21="UNCLEAR",G21="UNCLEAR",I21="UNCLEAR",J21="UNCLEAR",K21="UNCLEAR"),"EVIDENCE INSUFFICIENT - ROLE",IF(OR(AND(C21="PUBLISHER",F21&lt;&gt;"INFORMATION ONLY"),AND(C21="MARKETPLACE",F21&lt;&gt;"MARKETPLACE"),AND(C21="MANUFACTURER",NOT(OR(F21="MANUFACTURER DIRECT",F21="INFORMATION ONLY"))),AND(OR(C21="DIRECT SELLER",C21="RETAILER"),F21&lt;&gt;"SELLER OF RECORD"),AND(C21="SUBSTITUTE",NOT(OR(F21="SELLER OF RECORD",F21="SECONDARY MARKET")))),"EVIDENCE CONTRADICTION - TYPE / TRANSACTION","COMPLETE"))))))</x:f>
      </x:c>
      <x:c r="Q21" s="45" t="str">
        <x:f>IF(A21="","",IF(G21="NO","OUT OF SCOPE",IF(E21="NO MATCH","OUT OF SCOPE",IF(S21="UNRESOLVED","UNRESOLVED",IF(C21="MARKETPLACE","MARKETPLACE / INTERMEDIARY",IF(C21="PUBLISHER","PUBLISHER / INFORMATION COMPETITOR",IF(C21="MANUFACTURER",IF(S21="DIRECT PATH","DIRECT COMMERCIAL COMPETITOR",IF(S21="SUBSTITUTE PATH","INDIRECT / SUBSTITUTE COMPETITOR","MANUFACTURER / FIRST-PARTY REFERENCE")),IF(C21="SUBSTITUTE","INDIRECT / SUBSTITUTE COMPETITOR",IF(S21="DIRECT PATH","DIRECT COMMERCIAL COMPETITOR",IF(S21="SUBSTITUTE PATH","INDIRECT / SUBSTITUTE COMPETITOR",IF(AND(K21="RESEARCH",F21="INFORMATION ONLY"),"VISIBILITY-ONLY COMPETITOR","RETAIL / CHANNEL COMPETITOR")))))))))))</x:f>
      </x:c>
      <x:c r="R21" s="45" t="str">
        <x:f>IF(A21="","",IF(O21&lt;&gt;"VALID","NOT READY",IF(P21&lt;&gt;"COMPLETE","NOT READY",IF(Q21="UNRESOLVED","NOT READY","READY"))))</x:f>
      </x:c>
      <x:c r="S21" s="69" t="str">
        <x:f>IF(A21="","",IF(OR(P21&lt;&gt;"COMPLETE",O21&lt;&gt;"VALID"),"UNRESOLVED",IF(AND(D21="YES",E21="SAME PRODUCT",OR(F21="SELLER OF RECORD",F21="MANUFACTURER DIRECT")),"DIRECT PATH",IF(AND(D21="YES",E21="SAME NEED - DIFFERENT PRODUCT",OR(F21="SELLER OF RECORD",F21="SECONDARY MARKET",F21="MANUFACTURER DIRECT")),"SUBSTITUTE PATH","OTHER PATH"))))</x:f>
      </x:c>
    </x:row>
    <x:row r="22">
      <x:c r="A22" s="53"/>
      <x:c r="B22" s="53"/>
      <x:c r="C22" s="53"/>
      <x:c r="D22" s="53"/>
      <x:c r="E22" s="53"/>
      <x:c r="F22" s="53"/>
      <x:c r="G22" s="53"/>
      <x:c r="H22" s="53"/>
      <x:c r="I22" s="53"/>
      <x:c r="J22" s="53"/>
      <x:c r="K22" s="53"/>
      <x:c r="L22" s="53"/>
      <x:c r="M22" s="58"/>
      <x:c r="N22" s="53"/>
      <x:c r="O22" s="45" t="str">
        <x:f>IF(A22="","",IF(NOT(OR(EXACT(C22,"DIRECT SELLER"),EXACT(C22,"RETAILER"),EXACT(C22,"MARKETPLACE"),EXACT(C22,"MANUFACTURER"),EXACT(C22,"PUBLISHER"),EXACT(C22,"SUBSTITUTE"),EXACT(C22,"OTHER"))),"INVALID - CANDIDATE TYPE",IF(NOT(OR(EXACT(D22,"YES"),EXACT(D22,"NO"),EXACT(D22,"UNCLEAR"))),"INVALID - BUYER TASK TOKEN",IF(NOT(OR(EXACT(E22,"SAME PRODUCT"),EXACT(E22,"SAME NEED - DIFFERENT PRODUCT"),EXACT(E22,"ADJACENT"),EXACT(E22,"NO MATCH"),EXACT(E22,"UNCLEAR"))),"INVALID - PRODUCT FIT TOKEN",IF(NOT(OR(EXACT(F22,"SELLER OF RECORD"),EXACT(F22,"MARKETPLACE"),EXACT(F22,"MANUFACTURER DIRECT"),EXACT(F22,"INFORMATION ONLY"),EXACT(F22,"SECONDARY MARKET"),EXACT(F22,"UNCLEAR"))),"INVALID - TRANSACTION TOKEN",IF(NOT(OR(EXACT(G22,"YES"),EXACT(G22,"NO"),EXACT(G22,"UNCLEAR"))),"INVALID - GEOGRAPHY TOKEN",IF(NOT(OR(EXACT(H22,"CURRENT"),EXACT(H22,"STALE"),EXACT(H22,"NOT CHECKED"))),"INVALID - FRESHNESS TOKEN",IF(NOT(OR(EXACT(I22,"COMPARABLE"),EXACT(I22,"NOT COMPARABLE"),EXACT(I22,"UNCLEAR"))),"INVALID - PRICE TOKEN",IF(NOT(OR(EXACT(J22,"COMPARABLE"),EXACT(J22,"NOT COMPARABLE"),EXACT(J22,"UNCLEAR"))),"INVALID - FULFILMENT TOKEN",IF(NOT(OR(EXACT(K22,"PURCHASE"),EXACT(K22,"DISCOVERY"),EXACT(K22,"RESEARCH"),EXACT(K22,"MIXED"),EXACT(K22,"UNCLEAR"))),"INVALID - DISCOVERY TOKEN",IF(COUNTIF($A$6:$A$205,A22)&gt;1,"INVALID - DUPLICATE ID","VALID")))))))))))</x:f>
      </x:c>
      <x:c r="P22" s="45" t="str">
        <x:f>IF(A22="","",IF(OR(B22="",C22="",D22="",E22="",F22="",G22="",H22="",I22="",J22="",K22="",L22="",M22=""),"EVIDENCE INSUFFICIENT - REQUIRED FIELD",IF(H22="STALE","EVIDENCE STALE - REFRESH",IF(H22="NOT CHECKED","EVIDENCE INSUFFICIENT - FRESHNESS",IF(OR(D22="UNCLEAR",E22="UNCLEAR",F22="UNCLEAR",G22="UNCLEAR",I22="UNCLEAR",J22="UNCLEAR",K22="UNCLEAR"),"EVIDENCE INSUFFICIENT - ROLE",IF(OR(AND(C22="PUBLISHER",F22&lt;&gt;"INFORMATION ONLY"),AND(C22="MARKETPLACE",F22&lt;&gt;"MARKETPLACE"),AND(C22="MANUFACTURER",NOT(OR(F22="MANUFACTURER DIRECT",F22="INFORMATION ONLY"))),AND(OR(C22="DIRECT SELLER",C22="RETAILER"),F22&lt;&gt;"SELLER OF RECORD"),AND(C22="SUBSTITUTE",NOT(OR(F22="SELLER OF RECORD",F22="SECONDARY MARKET")))),"EVIDENCE CONTRADICTION - TYPE / TRANSACTION","COMPLETE"))))))</x:f>
      </x:c>
      <x:c r="Q22" s="45" t="str">
        <x:f>IF(A22="","",IF(G22="NO","OUT OF SCOPE",IF(E22="NO MATCH","OUT OF SCOPE",IF(S22="UNRESOLVED","UNRESOLVED",IF(C22="MARKETPLACE","MARKETPLACE / INTERMEDIARY",IF(C22="PUBLISHER","PUBLISHER / INFORMATION COMPETITOR",IF(C22="MANUFACTURER",IF(S22="DIRECT PATH","DIRECT COMMERCIAL COMPETITOR",IF(S22="SUBSTITUTE PATH","INDIRECT / SUBSTITUTE COMPETITOR","MANUFACTURER / FIRST-PARTY REFERENCE")),IF(C22="SUBSTITUTE","INDIRECT / SUBSTITUTE COMPETITOR",IF(S22="DIRECT PATH","DIRECT COMMERCIAL COMPETITOR",IF(S22="SUBSTITUTE PATH","INDIRECT / SUBSTITUTE COMPETITOR",IF(AND(K22="RESEARCH",F22="INFORMATION ONLY"),"VISIBILITY-ONLY COMPETITOR","RETAIL / CHANNEL COMPETITOR")))))))))))</x:f>
      </x:c>
      <x:c r="R22" s="45" t="str">
        <x:f>IF(A22="","",IF(O22&lt;&gt;"VALID","NOT READY",IF(P22&lt;&gt;"COMPLETE","NOT READY",IF(Q22="UNRESOLVED","NOT READY","READY"))))</x:f>
      </x:c>
      <x:c r="S22" s="69" t="str">
        <x:f>IF(A22="","",IF(OR(P22&lt;&gt;"COMPLETE",O22&lt;&gt;"VALID"),"UNRESOLVED",IF(AND(D22="YES",E22="SAME PRODUCT",OR(F22="SELLER OF RECORD",F22="MANUFACTURER DIRECT")),"DIRECT PATH",IF(AND(D22="YES",E22="SAME NEED - DIFFERENT PRODUCT",OR(F22="SELLER OF RECORD",F22="SECONDARY MARKET",F22="MANUFACTURER DIRECT")),"SUBSTITUTE PATH","OTHER PATH"))))</x:f>
      </x:c>
    </x:row>
    <x:row r="23">
      <x:c r="A23" s="53"/>
      <x:c r="B23" s="53"/>
      <x:c r="C23" s="53"/>
      <x:c r="D23" s="53"/>
      <x:c r="E23" s="53"/>
      <x:c r="F23" s="53"/>
      <x:c r="G23" s="53"/>
      <x:c r="H23" s="53"/>
      <x:c r="I23" s="53"/>
      <x:c r="J23" s="53"/>
      <x:c r="K23" s="53"/>
      <x:c r="L23" s="53"/>
      <x:c r="M23" s="58"/>
      <x:c r="N23" s="53"/>
      <x:c r="O23" s="45" t="str">
        <x:f>IF(A23="","",IF(NOT(OR(EXACT(C23,"DIRECT SELLER"),EXACT(C23,"RETAILER"),EXACT(C23,"MARKETPLACE"),EXACT(C23,"MANUFACTURER"),EXACT(C23,"PUBLISHER"),EXACT(C23,"SUBSTITUTE"),EXACT(C23,"OTHER"))),"INVALID - CANDIDATE TYPE",IF(NOT(OR(EXACT(D23,"YES"),EXACT(D23,"NO"),EXACT(D23,"UNCLEAR"))),"INVALID - BUYER TASK TOKEN",IF(NOT(OR(EXACT(E23,"SAME PRODUCT"),EXACT(E23,"SAME NEED - DIFFERENT PRODUCT"),EXACT(E23,"ADJACENT"),EXACT(E23,"NO MATCH"),EXACT(E23,"UNCLEAR"))),"INVALID - PRODUCT FIT TOKEN",IF(NOT(OR(EXACT(F23,"SELLER OF RECORD"),EXACT(F23,"MARKETPLACE"),EXACT(F23,"MANUFACTURER DIRECT"),EXACT(F23,"INFORMATION ONLY"),EXACT(F23,"SECONDARY MARKET"),EXACT(F23,"UNCLEAR"))),"INVALID - TRANSACTION TOKEN",IF(NOT(OR(EXACT(G23,"YES"),EXACT(G23,"NO"),EXACT(G23,"UNCLEAR"))),"INVALID - GEOGRAPHY TOKEN",IF(NOT(OR(EXACT(H23,"CURRENT"),EXACT(H23,"STALE"),EXACT(H23,"NOT CHECKED"))),"INVALID - FRESHNESS TOKEN",IF(NOT(OR(EXACT(I23,"COMPARABLE"),EXACT(I23,"NOT COMPARABLE"),EXACT(I23,"UNCLEAR"))),"INVALID - PRICE TOKEN",IF(NOT(OR(EXACT(J23,"COMPARABLE"),EXACT(J23,"NOT COMPARABLE"),EXACT(J23,"UNCLEAR"))),"INVALID - FULFILMENT TOKEN",IF(NOT(OR(EXACT(K23,"PURCHASE"),EXACT(K23,"DISCOVERY"),EXACT(K23,"RESEARCH"),EXACT(K23,"MIXED"),EXACT(K23,"UNCLEAR"))),"INVALID - DISCOVERY TOKEN",IF(COUNTIF($A$6:$A$205,A23)&gt;1,"INVALID - DUPLICATE ID","VALID")))))))))))</x:f>
      </x:c>
      <x:c r="P23" s="45" t="str">
        <x:f>IF(A23="","",IF(OR(B23="",C23="",D23="",E23="",F23="",G23="",H23="",I23="",J23="",K23="",L23="",M23=""),"EVIDENCE INSUFFICIENT - REQUIRED FIELD",IF(H23="STALE","EVIDENCE STALE - REFRESH",IF(H23="NOT CHECKED","EVIDENCE INSUFFICIENT - FRESHNESS",IF(OR(D23="UNCLEAR",E23="UNCLEAR",F23="UNCLEAR",G23="UNCLEAR",I23="UNCLEAR",J23="UNCLEAR",K23="UNCLEAR"),"EVIDENCE INSUFFICIENT - ROLE",IF(OR(AND(C23="PUBLISHER",F23&lt;&gt;"INFORMATION ONLY"),AND(C23="MARKETPLACE",F23&lt;&gt;"MARKETPLACE"),AND(C23="MANUFACTURER",NOT(OR(F23="MANUFACTURER DIRECT",F23="INFORMATION ONLY"))),AND(OR(C23="DIRECT SELLER",C23="RETAILER"),F23&lt;&gt;"SELLER OF RECORD"),AND(C23="SUBSTITUTE",NOT(OR(F23="SELLER OF RECORD",F23="SECONDARY MARKET")))),"EVIDENCE CONTRADICTION - TYPE / TRANSACTION","COMPLETE"))))))</x:f>
      </x:c>
      <x:c r="Q23" s="45" t="str">
        <x:f>IF(A23="","",IF(G23="NO","OUT OF SCOPE",IF(E23="NO MATCH","OUT OF SCOPE",IF(S23="UNRESOLVED","UNRESOLVED",IF(C23="MARKETPLACE","MARKETPLACE / INTERMEDIARY",IF(C23="PUBLISHER","PUBLISHER / INFORMATION COMPETITOR",IF(C23="MANUFACTURER",IF(S23="DIRECT PATH","DIRECT COMMERCIAL COMPETITOR",IF(S23="SUBSTITUTE PATH","INDIRECT / SUBSTITUTE COMPETITOR","MANUFACTURER / FIRST-PARTY REFERENCE")),IF(C23="SUBSTITUTE","INDIRECT / SUBSTITUTE COMPETITOR",IF(S23="DIRECT PATH","DIRECT COMMERCIAL COMPETITOR",IF(S23="SUBSTITUTE PATH","INDIRECT / SUBSTITUTE COMPETITOR",IF(AND(K23="RESEARCH",F23="INFORMATION ONLY"),"VISIBILITY-ONLY COMPETITOR","RETAIL / CHANNEL COMPETITOR")))))))))))</x:f>
      </x:c>
      <x:c r="R23" s="45" t="str">
        <x:f>IF(A23="","",IF(O23&lt;&gt;"VALID","NOT READY",IF(P23&lt;&gt;"COMPLETE","NOT READY",IF(Q23="UNRESOLVED","NOT READY","READY"))))</x:f>
      </x:c>
      <x:c r="S23" s="69" t="str">
        <x:f>IF(A23="","",IF(OR(P23&lt;&gt;"COMPLETE",O23&lt;&gt;"VALID"),"UNRESOLVED",IF(AND(D23="YES",E23="SAME PRODUCT",OR(F23="SELLER OF RECORD",F23="MANUFACTURER DIRECT")),"DIRECT PATH",IF(AND(D23="YES",E23="SAME NEED - DIFFERENT PRODUCT",OR(F23="SELLER OF RECORD",F23="SECONDARY MARKET",F23="MANUFACTURER DIRECT")),"SUBSTITUTE PATH","OTHER PATH"))))</x:f>
      </x:c>
    </x:row>
    <x:row r="24">
      <x:c r="A24" s="53"/>
      <x:c r="B24" s="53"/>
      <x:c r="C24" s="53"/>
      <x:c r="D24" s="53"/>
      <x:c r="E24" s="53"/>
      <x:c r="F24" s="53"/>
      <x:c r="G24" s="53"/>
      <x:c r="H24" s="53"/>
      <x:c r="I24" s="53"/>
      <x:c r="J24" s="53"/>
      <x:c r="K24" s="53"/>
      <x:c r="L24" s="53"/>
      <x:c r="M24" s="58"/>
      <x:c r="N24" s="53"/>
      <x:c r="O24" s="45" t="str">
        <x:f>IF(A24="","",IF(NOT(OR(EXACT(C24,"DIRECT SELLER"),EXACT(C24,"RETAILER"),EXACT(C24,"MARKETPLACE"),EXACT(C24,"MANUFACTURER"),EXACT(C24,"PUBLISHER"),EXACT(C24,"SUBSTITUTE"),EXACT(C24,"OTHER"))),"INVALID - CANDIDATE TYPE",IF(NOT(OR(EXACT(D24,"YES"),EXACT(D24,"NO"),EXACT(D24,"UNCLEAR"))),"INVALID - BUYER TASK TOKEN",IF(NOT(OR(EXACT(E24,"SAME PRODUCT"),EXACT(E24,"SAME NEED - DIFFERENT PRODUCT"),EXACT(E24,"ADJACENT"),EXACT(E24,"NO MATCH"),EXACT(E24,"UNCLEAR"))),"INVALID - PRODUCT FIT TOKEN",IF(NOT(OR(EXACT(F24,"SELLER OF RECORD"),EXACT(F24,"MARKETPLACE"),EXACT(F24,"MANUFACTURER DIRECT"),EXACT(F24,"INFORMATION ONLY"),EXACT(F24,"SECONDARY MARKET"),EXACT(F24,"UNCLEAR"))),"INVALID - TRANSACTION TOKEN",IF(NOT(OR(EXACT(G24,"YES"),EXACT(G24,"NO"),EXACT(G24,"UNCLEAR"))),"INVALID - GEOGRAPHY TOKEN",IF(NOT(OR(EXACT(H24,"CURRENT"),EXACT(H24,"STALE"),EXACT(H24,"NOT CHECKED"))),"INVALID - FRESHNESS TOKEN",IF(NOT(OR(EXACT(I24,"COMPARABLE"),EXACT(I24,"NOT COMPARABLE"),EXACT(I24,"UNCLEAR"))),"INVALID - PRICE TOKEN",IF(NOT(OR(EXACT(J24,"COMPARABLE"),EXACT(J24,"NOT COMPARABLE"),EXACT(J24,"UNCLEAR"))),"INVALID - FULFILMENT TOKEN",IF(NOT(OR(EXACT(K24,"PURCHASE"),EXACT(K24,"DISCOVERY"),EXACT(K24,"RESEARCH"),EXACT(K24,"MIXED"),EXACT(K24,"UNCLEAR"))),"INVALID - DISCOVERY TOKEN",IF(COUNTIF($A$6:$A$205,A24)&gt;1,"INVALID - DUPLICATE ID","VALID")))))))))))</x:f>
      </x:c>
      <x:c r="P24" s="45" t="str">
        <x:f>IF(A24="","",IF(OR(B24="",C24="",D24="",E24="",F24="",G24="",H24="",I24="",J24="",K24="",L24="",M24=""),"EVIDENCE INSUFFICIENT - REQUIRED FIELD",IF(H24="STALE","EVIDENCE STALE - REFRESH",IF(H24="NOT CHECKED","EVIDENCE INSUFFICIENT - FRESHNESS",IF(OR(D24="UNCLEAR",E24="UNCLEAR",F24="UNCLEAR",G24="UNCLEAR",I24="UNCLEAR",J24="UNCLEAR",K24="UNCLEAR"),"EVIDENCE INSUFFICIENT - ROLE",IF(OR(AND(C24="PUBLISHER",F24&lt;&gt;"INFORMATION ONLY"),AND(C24="MARKETPLACE",F24&lt;&gt;"MARKETPLACE"),AND(C24="MANUFACTURER",NOT(OR(F24="MANUFACTURER DIRECT",F24="INFORMATION ONLY"))),AND(OR(C24="DIRECT SELLER",C24="RETAILER"),F24&lt;&gt;"SELLER OF RECORD"),AND(C24="SUBSTITUTE",NOT(OR(F24="SELLER OF RECORD",F24="SECONDARY MARKET")))),"EVIDENCE CONTRADICTION - TYPE / TRANSACTION","COMPLETE"))))))</x:f>
      </x:c>
      <x:c r="Q24" s="45" t="str">
        <x:f>IF(A24="","",IF(G24="NO","OUT OF SCOPE",IF(E24="NO MATCH","OUT OF SCOPE",IF(S24="UNRESOLVED","UNRESOLVED",IF(C24="MARKETPLACE","MARKETPLACE / INTERMEDIARY",IF(C24="PUBLISHER","PUBLISHER / INFORMATION COMPETITOR",IF(C24="MANUFACTURER",IF(S24="DIRECT PATH","DIRECT COMMERCIAL COMPETITOR",IF(S24="SUBSTITUTE PATH","INDIRECT / SUBSTITUTE COMPETITOR","MANUFACTURER / FIRST-PARTY REFERENCE")),IF(C24="SUBSTITUTE","INDIRECT / SUBSTITUTE COMPETITOR",IF(S24="DIRECT PATH","DIRECT COMMERCIAL COMPETITOR",IF(S24="SUBSTITUTE PATH","INDIRECT / SUBSTITUTE COMPETITOR",IF(AND(K24="RESEARCH",F24="INFORMATION ONLY"),"VISIBILITY-ONLY COMPETITOR","RETAIL / CHANNEL COMPETITOR")))))))))))</x:f>
      </x:c>
      <x:c r="R24" s="45" t="str">
        <x:f>IF(A24="","",IF(O24&lt;&gt;"VALID","NOT READY",IF(P24&lt;&gt;"COMPLETE","NOT READY",IF(Q24="UNRESOLVED","NOT READY","READY"))))</x:f>
      </x:c>
      <x:c r="S24" s="69" t="str">
        <x:f>IF(A24="","",IF(OR(P24&lt;&gt;"COMPLETE",O24&lt;&gt;"VALID"),"UNRESOLVED",IF(AND(D24="YES",E24="SAME PRODUCT",OR(F24="SELLER OF RECORD",F24="MANUFACTURER DIRECT")),"DIRECT PATH",IF(AND(D24="YES",E24="SAME NEED - DIFFERENT PRODUCT",OR(F24="SELLER OF RECORD",F24="SECONDARY MARKET",F24="MANUFACTURER DIRECT")),"SUBSTITUTE PATH","OTHER PATH"))))</x:f>
      </x:c>
    </x:row>
    <x:row r="25">
      <x:c r="A25" s="53"/>
      <x:c r="B25" s="53"/>
      <x:c r="C25" s="53"/>
      <x:c r="D25" s="53"/>
      <x:c r="E25" s="53"/>
      <x:c r="F25" s="53"/>
      <x:c r="G25" s="53"/>
      <x:c r="H25" s="53"/>
      <x:c r="I25" s="53"/>
      <x:c r="J25" s="53"/>
      <x:c r="K25" s="53"/>
      <x:c r="L25" s="53"/>
      <x:c r="M25" s="58"/>
      <x:c r="N25" s="53"/>
      <x:c r="O25" s="45" t="str">
        <x:f>IF(A25="","",IF(NOT(OR(EXACT(C25,"DIRECT SELLER"),EXACT(C25,"RETAILER"),EXACT(C25,"MARKETPLACE"),EXACT(C25,"MANUFACTURER"),EXACT(C25,"PUBLISHER"),EXACT(C25,"SUBSTITUTE"),EXACT(C25,"OTHER"))),"INVALID - CANDIDATE TYPE",IF(NOT(OR(EXACT(D25,"YES"),EXACT(D25,"NO"),EXACT(D25,"UNCLEAR"))),"INVALID - BUYER TASK TOKEN",IF(NOT(OR(EXACT(E25,"SAME PRODUCT"),EXACT(E25,"SAME NEED - DIFFERENT PRODUCT"),EXACT(E25,"ADJACENT"),EXACT(E25,"NO MATCH"),EXACT(E25,"UNCLEAR"))),"INVALID - PRODUCT FIT TOKEN",IF(NOT(OR(EXACT(F25,"SELLER OF RECORD"),EXACT(F25,"MARKETPLACE"),EXACT(F25,"MANUFACTURER DIRECT"),EXACT(F25,"INFORMATION ONLY"),EXACT(F25,"SECONDARY MARKET"),EXACT(F25,"UNCLEAR"))),"INVALID - TRANSACTION TOKEN",IF(NOT(OR(EXACT(G25,"YES"),EXACT(G25,"NO"),EXACT(G25,"UNCLEAR"))),"INVALID - GEOGRAPHY TOKEN",IF(NOT(OR(EXACT(H25,"CURRENT"),EXACT(H25,"STALE"),EXACT(H25,"NOT CHECKED"))),"INVALID - FRESHNESS TOKEN",IF(NOT(OR(EXACT(I25,"COMPARABLE"),EXACT(I25,"NOT COMPARABLE"),EXACT(I25,"UNCLEAR"))),"INVALID - PRICE TOKEN",IF(NOT(OR(EXACT(J25,"COMPARABLE"),EXACT(J25,"NOT COMPARABLE"),EXACT(J25,"UNCLEAR"))),"INVALID - FULFILMENT TOKEN",IF(NOT(OR(EXACT(K25,"PURCHASE"),EXACT(K25,"DISCOVERY"),EXACT(K25,"RESEARCH"),EXACT(K25,"MIXED"),EXACT(K25,"UNCLEAR"))),"INVALID - DISCOVERY TOKEN",IF(COUNTIF($A$6:$A$205,A25)&gt;1,"INVALID - DUPLICATE ID","VALID")))))))))))</x:f>
      </x:c>
      <x:c r="P25" s="45" t="str">
        <x:f>IF(A25="","",IF(OR(B25="",C25="",D25="",E25="",F25="",G25="",H25="",I25="",J25="",K25="",L25="",M25=""),"EVIDENCE INSUFFICIENT - REQUIRED FIELD",IF(H25="STALE","EVIDENCE STALE - REFRESH",IF(H25="NOT CHECKED","EVIDENCE INSUFFICIENT - FRESHNESS",IF(OR(D25="UNCLEAR",E25="UNCLEAR",F25="UNCLEAR",G25="UNCLEAR",I25="UNCLEAR",J25="UNCLEAR",K25="UNCLEAR"),"EVIDENCE INSUFFICIENT - ROLE",IF(OR(AND(C25="PUBLISHER",F25&lt;&gt;"INFORMATION ONLY"),AND(C25="MARKETPLACE",F25&lt;&gt;"MARKETPLACE"),AND(C25="MANUFACTURER",NOT(OR(F25="MANUFACTURER DIRECT",F25="INFORMATION ONLY"))),AND(OR(C25="DIRECT SELLER",C25="RETAILER"),F25&lt;&gt;"SELLER OF RECORD"),AND(C25="SUBSTITUTE",NOT(OR(F25="SELLER OF RECORD",F25="SECONDARY MARKET")))),"EVIDENCE CONTRADICTION - TYPE / TRANSACTION","COMPLETE"))))))</x:f>
      </x:c>
      <x:c r="Q25" s="45" t="str">
        <x:f>IF(A25="","",IF(G25="NO","OUT OF SCOPE",IF(E25="NO MATCH","OUT OF SCOPE",IF(S25="UNRESOLVED","UNRESOLVED",IF(C25="MARKETPLACE","MARKETPLACE / INTERMEDIARY",IF(C25="PUBLISHER","PUBLISHER / INFORMATION COMPETITOR",IF(C25="MANUFACTURER",IF(S25="DIRECT PATH","DIRECT COMMERCIAL COMPETITOR",IF(S25="SUBSTITUTE PATH","INDIRECT / SUBSTITUTE COMPETITOR","MANUFACTURER / FIRST-PARTY REFERENCE")),IF(C25="SUBSTITUTE","INDIRECT / SUBSTITUTE COMPETITOR",IF(S25="DIRECT PATH","DIRECT COMMERCIAL COMPETITOR",IF(S25="SUBSTITUTE PATH","INDIRECT / SUBSTITUTE COMPETITOR",IF(AND(K25="RESEARCH",F25="INFORMATION ONLY"),"VISIBILITY-ONLY COMPETITOR","RETAIL / CHANNEL COMPETITOR")))))))))))</x:f>
      </x:c>
      <x:c r="R25" s="45" t="str">
        <x:f>IF(A25="","",IF(O25&lt;&gt;"VALID","NOT READY",IF(P25&lt;&gt;"COMPLETE","NOT READY",IF(Q25="UNRESOLVED","NOT READY","READY"))))</x:f>
      </x:c>
      <x:c r="S25" s="69" t="str">
        <x:f>IF(A25="","",IF(OR(P25&lt;&gt;"COMPLETE",O25&lt;&gt;"VALID"),"UNRESOLVED",IF(AND(D25="YES",E25="SAME PRODUCT",OR(F25="SELLER OF RECORD",F25="MANUFACTURER DIRECT")),"DIRECT PATH",IF(AND(D25="YES",E25="SAME NEED - DIFFERENT PRODUCT",OR(F25="SELLER OF RECORD",F25="SECONDARY MARKET",F25="MANUFACTURER DIRECT")),"SUBSTITUTE PATH","OTHER PATH"))))</x:f>
      </x:c>
    </x:row>
    <x:row r="26">
      <x:c r="A26" s="53"/>
      <x:c r="B26" s="53"/>
      <x:c r="C26" s="53"/>
      <x:c r="D26" s="53"/>
      <x:c r="E26" s="53"/>
      <x:c r="F26" s="53"/>
      <x:c r="G26" s="53"/>
      <x:c r="H26" s="53"/>
      <x:c r="I26" s="53"/>
      <x:c r="J26" s="53"/>
      <x:c r="K26" s="53"/>
      <x:c r="L26" s="53"/>
      <x:c r="M26" s="58"/>
      <x:c r="N26" s="53"/>
      <x:c r="O26" s="45" t="str">
        <x:f>IF(A26="","",IF(NOT(OR(EXACT(C26,"DIRECT SELLER"),EXACT(C26,"RETAILER"),EXACT(C26,"MARKETPLACE"),EXACT(C26,"MANUFACTURER"),EXACT(C26,"PUBLISHER"),EXACT(C26,"SUBSTITUTE"),EXACT(C26,"OTHER"))),"INVALID - CANDIDATE TYPE",IF(NOT(OR(EXACT(D26,"YES"),EXACT(D26,"NO"),EXACT(D26,"UNCLEAR"))),"INVALID - BUYER TASK TOKEN",IF(NOT(OR(EXACT(E26,"SAME PRODUCT"),EXACT(E26,"SAME NEED - DIFFERENT PRODUCT"),EXACT(E26,"ADJACENT"),EXACT(E26,"NO MATCH"),EXACT(E26,"UNCLEAR"))),"INVALID - PRODUCT FIT TOKEN",IF(NOT(OR(EXACT(F26,"SELLER OF RECORD"),EXACT(F26,"MARKETPLACE"),EXACT(F26,"MANUFACTURER DIRECT"),EXACT(F26,"INFORMATION ONLY"),EXACT(F26,"SECONDARY MARKET"),EXACT(F26,"UNCLEAR"))),"INVALID - TRANSACTION TOKEN",IF(NOT(OR(EXACT(G26,"YES"),EXACT(G26,"NO"),EXACT(G26,"UNCLEAR"))),"INVALID - GEOGRAPHY TOKEN",IF(NOT(OR(EXACT(H26,"CURRENT"),EXACT(H26,"STALE"),EXACT(H26,"NOT CHECKED"))),"INVALID - FRESHNESS TOKEN",IF(NOT(OR(EXACT(I26,"COMPARABLE"),EXACT(I26,"NOT COMPARABLE"),EXACT(I26,"UNCLEAR"))),"INVALID - PRICE TOKEN",IF(NOT(OR(EXACT(J26,"COMPARABLE"),EXACT(J26,"NOT COMPARABLE"),EXACT(J26,"UNCLEAR"))),"INVALID - FULFILMENT TOKEN",IF(NOT(OR(EXACT(K26,"PURCHASE"),EXACT(K26,"DISCOVERY"),EXACT(K26,"RESEARCH"),EXACT(K26,"MIXED"),EXACT(K26,"UNCLEAR"))),"INVALID - DISCOVERY TOKEN",IF(COUNTIF($A$6:$A$205,A26)&gt;1,"INVALID - DUPLICATE ID","VALID")))))))))))</x:f>
      </x:c>
      <x:c r="P26" s="45" t="str">
        <x:f>IF(A26="","",IF(OR(B26="",C26="",D26="",E26="",F26="",G26="",H26="",I26="",J26="",K26="",L26="",M26=""),"EVIDENCE INSUFFICIENT - REQUIRED FIELD",IF(H26="STALE","EVIDENCE STALE - REFRESH",IF(H26="NOT CHECKED","EVIDENCE INSUFFICIENT - FRESHNESS",IF(OR(D26="UNCLEAR",E26="UNCLEAR",F26="UNCLEAR",G26="UNCLEAR",I26="UNCLEAR",J26="UNCLEAR",K26="UNCLEAR"),"EVIDENCE INSUFFICIENT - ROLE",IF(OR(AND(C26="PUBLISHER",F26&lt;&gt;"INFORMATION ONLY"),AND(C26="MARKETPLACE",F26&lt;&gt;"MARKETPLACE"),AND(C26="MANUFACTURER",NOT(OR(F26="MANUFACTURER DIRECT",F26="INFORMATION ONLY"))),AND(OR(C26="DIRECT SELLER",C26="RETAILER"),F26&lt;&gt;"SELLER OF RECORD"),AND(C26="SUBSTITUTE",NOT(OR(F26="SELLER OF RECORD",F26="SECONDARY MARKET")))),"EVIDENCE CONTRADICTION - TYPE / TRANSACTION","COMPLETE"))))))</x:f>
      </x:c>
      <x:c r="Q26" s="45" t="str">
        <x:f>IF(A26="","",IF(G26="NO","OUT OF SCOPE",IF(E26="NO MATCH","OUT OF SCOPE",IF(S26="UNRESOLVED","UNRESOLVED",IF(C26="MARKETPLACE","MARKETPLACE / INTERMEDIARY",IF(C26="PUBLISHER","PUBLISHER / INFORMATION COMPETITOR",IF(C26="MANUFACTURER",IF(S26="DIRECT PATH","DIRECT COMMERCIAL COMPETITOR",IF(S26="SUBSTITUTE PATH","INDIRECT / SUBSTITUTE COMPETITOR","MANUFACTURER / FIRST-PARTY REFERENCE")),IF(C26="SUBSTITUTE","INDIRECT / SUBSTITUTE COMPETITOR",IF(S26="DIRECT PATH","DIRECT COMMERCIAL COMPETITOR",IF(S26="SUBSTITUTE PATH","INDIRECT / SUBSTITUTE COMPETITOR",IF(AND(K26="RESEARCH",F26="INFORMATION ONLY"),"VISIBILITY-ONLY COMPETITOR","RETAIL / CHANNEL COMPETITOR")))))))))))</x:f>
      </x:c>
      <x:c r="R26" s="45" t="str">
        <x:f>IF(A26="","",IF(O26&lt;&gt;"VALID","NOT READY",IF(P26&lt;&gt;"COMPLETE","NOT READY",IF(Q26="UNRESOLVED","NOT READY","READY"))))</x:f>
      </x:c>
      <x:c r="S26" s="69" t="str">
        <x:f>IF(A26="","",IF(OR(P26&lt;&gt;"COMPLETE",O26&lt;&gt;"VALID"),"UNRESOLVED",IF(AND(D26="YES",E26="SAME PRODUCT",OR(F26="SELLER OF RECORD",F26="MANUFACTURER DIRECT")),"DIRECT PATH",IF(AND(D26="YES",E26="SAME NEED - DIFFERENT PRODUCT",OR(F26="SELLER OF RECORD",F26="SECONDARY MARKET",F26="MANUFACTURER DIRECT")),"SUBSTITUTE PATH","OTHER PATH"))))</x:f>
      </x:c>
    </x:row>
    <x:row r="27">
      <x:c r="A27" s="53"/>
      <x:c r="B27" s="53"/>
      <x:c r="C27" s="53"/>
      <x:c r="D27" s="53"/>
      <x:c r="E27" s="53"/>
      <x:c r="F27" s="53"/>
      <x:c r="G27" s="53"/>
      <x:c r="H27" s="53"/>
      <x:c r="I27" s="53"/>
      <x:c r="J27" s="53"/>
      <x:c r="K27" s="53"/>
      <x:c r="L27" s="53"/>
      <x:c r="M27" s="58"/>
      <x:c r="N27" s="53"/>
      <x:c r="O27" s="45" t="str">
        <x:f>IF(A27="","",IF(NOT(OR(EXACT(C27,"DIRECT SELLER"),EXACT(C27,"RETAILER"),EXACT(C27,"MARKETPLACE"),EXACT(C27,"MANUFACTURER"),EXACT(C27,"PUBLISHER"),EXACT(C27,"SUBSTITUTE"),EXACT(C27,"OTHER"))),"INVALID - CANDIDATE TYPE",IF(NOT(OR(EXACT(D27,"YES"),EXACT(D27,"NO"),EXACT(D27,"UNCLEAR"))),"INVALID - BUYER TASK TOKEN",IF(NOT(OR(EXACT(E27,"SAME PRODUCT"),EXACT(E27,"SAME NEED - DIFFERENT PRODUCT"),EXACT(E27,"ADJACENT"),EXACT(E27,"NO MATCH"),EXACT(E27,"UNCLEAR"))),"INVALID - PRODUCT FIT TOKEN",IF(NOT(OR(EXACT(F27,"SELLER OF RECORD"),EXACT(F27,"MARKETPLACE"),EXACT(F27,"MANUFACTURER DIRECT"),EXACT(F27,"INFORMATION ONLY"),EXACT(F27,"SECONDARY MARKET"),EXACT(F27,"UNCLEAR"))),"INVALID - TRANSACTION TOKEN",IF(NOT(OR(EXACT(G27,"YES"),EXACT(G27,"NO"),EXACT(G27,"UNCLEAR"))),"INVALID - GEOGRAPHY TOKEN",IF(NOT(OR(EXACT(H27,"CURRENT"),EXACT(H27,"STALE"),EXACT(H27,"NOT CHECKED"))),"INVALID - FRESHNESS TOKEN",IF(NOT(OR(EXACT(I27,"COMPARABLE"),EXACT(I27,"NOT COMPARABLE"),EXACT(I27,"UNCLEAR"))),"INVALID - PRICE TOKEN",IF(NOT(OR(EXACT(J27,"COMPARABLE"),EXACT(J27,"NOT COMPARABLE"),EXACT(J27,"UNCLEAR"))),"INVALID - FULFILMENT TOKEN",IF(NOT(OR(EXACT(K27,"PURCHASE"),EXACT(K27,"DISCOVERY"),EXACT(K27,"RESEARCH"),EXACT(K27,"MIXED"),EXACT(K27,"UNCLEAR"))),"INVALID - DISCOVERY TOKEN",IF(COUNTIF($A$6:$A$205,A27)&gt;1,"INVALID - DUPLICATE ID","VALID")))))))))))</x:f>
      </x:c>
      <x:c r="P27" s="45" t="str">
        <x:f>IF(A27="","",IF(OR(B27="",C27="",D27="",E27="",F27="",G27="",H27="",I27="",J27="",K27="",L27="",M27=""),"EVIDENCE INSUFFICIENT - REQUIRED FIELD",IF(H27="STALE","EVIDENCE STALE - REFRESH",IF(H27="NOT CHECKED","EVIDENCE INSUFFICIENT - FRESHNESS",IF(OR(D27="UNCLEAR",E27="UNCLEAR",F27="UNCLEAR",G27="UNCLEAR",I27="UNCLEAR",J27="UNCLEAR",K27="UNCLEAR"),"EVIDENCE INSUFFICIENT - ROLE",IF(OR(AND(C27="PUBLISHER",F27&lt;&gt;"INFORMATION ONLY"),AND(C27="MARKETPLACE",F27&lt;&gt;"MARKETPLACE"),AND(C27="MANUFACTURER",NOT(OR(F27="MANUFACTURER DIRECT",F27="INFORMATION ONLY"))),AND(OR(C27="DIRECT SELLER",C27="RETAILER"),F27&lt;&gt;"SELLER OF RECORD"),AND(C27="SUBSTITUTE",NOT(OR(F27="SELLER OF RECORD",F27="SECONDARY MARKET")))),"EVIDENCE CONTRADICTION - TYPE / TRANSACTION","COMPLETE"))))))</x:f>
      </x:c>
      <x:c r="Q27" s="45" t="str">
        <x:f>IF(A27="","",IF(G27="NO","OUT OF SCOPE",IF(E27="NO MATCH","OUT OF SCOPE",IF(S27="UNRESOLVED","UNRESOLVED",IF(C27="MARKETPLACE","MARKETPLACE / INTERMEDIARY",IF(C27="PUBLISHER","PUBLISHER / INFORMATION COMPETITOR",IF(C27="MANUFACTURER",IF(S27="DIRECT PATH","DIRECT COMMERCIAL COMPETITOR",IF(S27="SUBSTITUTE PATH","INDIRECT / SUBSTITUTE COMPETITOR","MANUFACTURER / FIRST-PARTY REFERENCE")),IF(C27="SUBSTITUTE","INDIRECT / SUBSTITUTE COMPETITOR",IF(S27="DIRECT PATH","DIRECT COMMERCIAL COMPETITOR",IF(S27="SUBSTITUTE PATH","INDIRECT / SUBSTITUTE COMPETITOR",IF(AND(K27="RESEARCH",F27="INFORMATION ONLY"),"VISIBILITY-ONLY COMPETITOR","RETAIL / CHANNEL COMPETITOR")))))))))))</x:f>
      </x:c>
      <x:c r="R27" s="45" t="str">
        <x:f>IF(A27="","",IF(O27&lt;&gt;"VALID","NOT READY",IF(P27&lt;&gt;"COMPLETE","NOT READY",IF(Q27="UNRESOLVED","NOT READY","READY"))))</x:f>
      </x:c>
      <x:c r="S27" s="69" t="str">
        <x:f>IF(A27="","",IF(OR(P27&lt;&gt;"COMPLETE",O27&lt;&gt;"VALID"),"UNRESOLVED",IF(AND(D27="YES",E27="SAME PRODUCT",OR(F27="SELLER OF RECORD",F27="MANUFACTURER DIRECT")),"DIRECT PATH",IF(AND(D27="YES",E27="SAME NEED - DIFFERENT PRODUCT",OR(F27="SELLER OF RECORD",F27="SECONDARY MARKET",F27="MANUFACTURER DIRECT")),"SUBSTITUTE PATH","OTHER PATH"))))</x:f>
      </x:c>
    </x:row>
    <x:row r="28">
      <x:c r="A28" s="53"/>
      <x:c r="B28" s="53"/>
      <x:c r="C28" s="53"/>
      <x:c r="D28" s="53"/>
      <x:c r="E28" s="53"/>
      <x:c r="F28" s="53"/>
      <x:c r="G28" s="53"/>
      <x:c r="H28" s="53"/>
      <x:c r="I28" s="53"/>
      <x:c r="J28" s="53"/>
      <x:c r="K28" s="53"/>
      <x:c r="L28" s="53"/>
      <x:c r="M28" s="58"/>
      <x:c r="N28" s="53"/>
      <x:c r="O28" s="45" t="str">
        <x:f>IF(A28="","",IF(NOT(OR(EXACT(C28,"DIRECT SELLER"),EXACT(C28,"RETAILER"),EXACT(C28,"MARKETPLACE"),EXACT(C28,"MANUFACTURER"),EXACT(C28,"PUBLISHER"),EXACT(C28,"SUBSTITUTE"),EXACT(C28,"OTHER"))),"INVALID - CANDIDATE TYPE",IF(NOT(OR(EXACT(D28,"YES"),EXACT(D28,"NO"),EXACT(D28,"UNCLEAR"))),"INVALID - BUYER TASK TOKEN",IF(NOT(OR(EXACT(E28,"SAME PRODUCT"),EXACT(E28,"SAME NEED - DIFFERENT PRODUCT"),EXACT(E28,"ADJACENT"),EXACT(E28,"NO MATCH"),EXACT(E28,"UNCLEAR"))),"INVALID - PRODUCT FIT TOKEN",IF(NOT(OR(EXACT(F28,"SELLER OF RECORD"),EXACT(F28,"MARKETPLACE"),EXACT(F28,"MANUFACTURER DIRECT"),EXACT(F28,"INFORMATION ONLY"),EXACT(F28,"SECONDARY MARKET"),EXACT(F28,"UNCLEAR"))),"INVALID - TRANSACTION TOKEN",IF(NOT(OR(EXACT(G28,"YES"),EXACT(G28,"NO"),EXACT(G28,"UNCLEAR"))),"INVALID - GEOGRAPHY TOKEN",IF(NOT(OR(EXACT(H28,"CURRENT"),EXACT(H28,"STALE"),EXACT(H28,"NOT CHECKED"))),"INVALID - FRESHNESS TOKEN",IF(NOT(OR(EXACT(I28,"COMPARABLE"),EXACT(I28,"NOT COMPARABLE"),EXACT(I28,"UNCLEAR"))),"INVALID - PRICE TOKEN",IF(NOT(OR(EXACT(J28,"COMPARABLE"),EXACT(J28,"NOT COMPARABLE"),EXACT(J28,"UNCLEAR"))),"INVALID - FULFILMENT TOKEN",IF(NOT(OR(EXACT(K28,"PURCHASE"),EXACT(K28,"DISCOVERY"),EXACT(K28,"RESEARCH"),EXACT(K28,"MIXED"),EXACT(K28,"UNCLEAR"))),"INVALID - DISCOVERY TOKEN",IF(COUNTIF($A$6:$A$205,A28)&gt;1,"INVALID - DUPLICATE ID","VALID")))))))))))</x:f>
      </x:c>
      <x:c r="P28" s="45" t="str">
        <x:f>IF(A28="","",IF(OR(B28="",C28="",D28="",E28="",F28="",G28="",H28="",I28="",J28="",K28="",L28="",M28=""),"EVIDENCE INSUFFICIENT - REQUIRED FIELD",IF(H28="STALE","EVIDENCE STALE - REFRESH",IF(H28="NOT CHECKED","EVIDENCE INSUFFICIENT - FRESHNESS",IF(OR(D28="UNCLEAR",E28="UNCLEAR",F28="UNCLEAR",G28="UNCLEAR",I28="UNCLEAR",J28="UNCLEAR",K28="UNCLEAR"),"EVIDENCE INSUFFICIENT - ROLE",IF(OR(AND(C28="PUBLISHER",F28&lt;&gt;"INFORMATION ONLY"),AND(C28="MARKETPLACE",F28&lt;&gt;"MARKETPLACE"),AND(C28="MANUFACTURER",NOT(OR(F28="MANUFACTURER DIRECT",F28="INFORMATION ONLY"))),AND(OR(C28="DIRECT SELLER",C28="RETAILER"),F28&lt;&gt;"SELLER OF RECORD"),AND(C28="SUBSTITUTE",NOT(OR(F28="SELLER OF RECORD",F28="SECONDARY MARKET")))),"EVIDENCE CONTRADICTION - TYPE / TRANSACTION","COMPLETE"))))))</x:f>
      </x:c>
      <x:c r="Q28" s="45" t="str">
        <x:f>IF(A28="","",IF(G28="NO","OUT OF SCOPE",IF(E28="NO MATCH","OUT OF SCOPE",IF(S28="UNRESOLVED","UNRESOLVED",IF(C28="MARKETPLACE","MARKETPLACE / INTERMEDIARY",IF(C28="PUBLISHER","PUBLISHER / INFORMATION COMPETITOR",IF(C28="MANUFACTURER",IF(S28="DIRECT PATH","DIRECT COMMERCIAL COMPETITOR",IF(S28="SUBSTITUTE PATH","INDIRECT / SUBSTITUTE COMPETITOR","MANUFACTURER / FIRST-PARTY REFERENCE")),IF(C28="SUBSTITUTE","INDIRECT / SUBSTITUTE COMPETITOR",IF(S28="DIRECT PATH","DIRECT COMMERCIAL COMPETITOR",IF(S28="SUBSTITUTE PATH","INDIRECT / SUBSTITUTE COMPETITOR",IF(AND(K28="RESEARCH",F28="INFORMATION ONLY"),"VISIBILITY-ONLY COMPETITOR","RETAIL / CHANNEL COMPETITOR")))))))))))</x:f>
      </x:c>
      <x:c r="R28" s="45" t="str">
        <x:f>IF(A28="","",IF(O28&lt;&gt;"VALID","NOT READY",IF(P28&lt;&gt;"COMPLETE","NOT READY",IF(Q28="UNRESOLVED","NOT READY","READY"))))</x:f>
      </x:c>
      <x:c r="S28" s="69" t="str">
        <x:f>IF(A28="","",IF(OR(P28&lt;&gt;"COMPLETE",O28&lt;&gt;"VALID"),"UNRESOLVED",IF(AND(D28="YES",E28="SAME PRODUCT",OR(F28="SELLER OF RECORD",F28="MANUFACTURER DIRECT")),"DIRECT PATH",IF(AND(D28="YES",E28="SAME NEED - DIFFERENT PRODUCT",OR(F28="SELLER OF RECORD",F28="SECONDARY MARKET",F28="MANUFACTURER DIRECT")),"SUBSTITUTE PATH","OTHER PATH"))))</x:f>
      </x:c>
    </x:row>
    <x:row r="29">
      <x:c r="A29" s="53"/>
      <x:c r="B29" s="53"/>
      <x:c r="C29" s="53"/>
      <x:c r="D29" s="53"/>
      <x:c r="E29" s="53"/>
      <x:c r="F29" s="53"/>
      <x:c r="G29" s="53"/>
      <x:c r="H29" s="53"/>
      <x:c r="I29" s="53"/>
      <x:c r="J29" s="53"/>
      <x:c r="K29" s="53"/>
      <x:c r="L29" s="53"/>
      <x:c r="M29" s="58"/>
      <x:c r="N29" s="53"/>
      <x:c r="O29" s="45" t="str">
        <x:f>IF(A29="","",IF(NOT(OR(EXACT(C29,"DIRECT SELLER"),EXACT(C29,"RETAILER"),EXACT(C29,"MARKETPLACE"),EXACT(C29,"MANUFACTURER"),EXACT(C29,"PUBLISHER"),EXACT(C29,"SUBSTITUTE"),EXACT(C29,"OTHER"))),"INVALID - CANDIDATE TYPE",IF(NOT(OR(EXACT(D29,"YES"),EXACT(D29,"NO"),EXACT(D29,"UNCLEAR"))),"INVALID - BUYER TASK TOKEN",IF(NOT(OR(EXACT(E29,"SAME PRODUCT"),EXACT(E29,"SAME NEED - DIFFERENT PRODUCT"),EXACT(E29,"ADJACENT"),EXACT(E29,"NO MATCH"),EXACT(E29,"UNCLEAR"))),"INVALID - PRODUCT FIT TOKEN",IF(NOT(OR(EXACT(F29,"SELLER OF RECORD"),EXACT(F29,"MARKETPLACE"),EXACT(F29,"MANUFACTURER DIRECT"),EXACT(F29,"INFORMATION ONLY"),EXACT(F29,"SECONDARY MARKET"),EXACT(F29,"UNCLEAR"))),"INVALID - TRANSACTION TOKEN",IF(NOT(OR(EXACT(G29,"YES"),EXACT(G29,"NO"),EXACT(G29,"UNCLEAR"))),"INVALID - GEOGRAPHY TOKEN",IF(NOT(OR(EXACT(H29,"CURRENT"),EXACT(H29,"STALE"),EXACT(H29,"NOT CHECKED"))),"INVALID - FRESHNESS TOKEN",IF(NOT(OR(EXACT(I29,"COMPARABLE"),EXACT(I29,"NOT COMPARABLE"),EXACT(I29,"UNCLEAR"))),"INVALID - PRICE TOKEN",IF(NOT(OR(EXACT(J29,"COMPARABLE"),EXACT(J29,"NOT COMPARABLE"),EXACT(J29,"UNCLEAR"))),"INVALID - FULFILMENT TOKEN",IF(NOT(OR(EXACT(K29,"PURCHASE"),EXACT(K29,"DISCOVERY"),EXACT(K29,"RESEARCH"),EXACT(K29,"MIXED"),EXACT(K29,"UNCLEAR"))),"INVALID - DISCOVERY TOKEN",IF(COUNTIF($A$6:$A$205,A29)&gt;1,"INVALID - DUPLICATE ID","VALID")))))))))))</x:f>
      </x:c>
      <x:c r="P29" s="45" t="str">
        <x:f>IF(A29="","",IF(OR(B29="",C29="",D29="",E29="",F29="",G29="",H29="",I29="",J29="",K29="",L29="",M29=""),"EVIDENCE INSUFFICIENT - REQUIRED FIELD",IF(H29="STALE","EVIDENCE STALE - REFRESH",IF(H29="NOT CHECKED","EVIDENCE INSUFFICIENT - FRESHNESS",IF(OR(D29="UNCLEAR",E29="UNCLEAR",F29="UNCLEAR",G29="UNCLEAR",I29="UNCLEAR",J29="UNCLEAR",K29="UNCLEAR"),"EVIDENCE INSUFFICIENT - ROLE",IF(OR(AND(C29="PUBLISHER",F29&lt;&gt;"INFORMATION ONLY"),AND(C29="MARKETPLACE",F29&lt;&gt;"MARKETPLACE"),AND(C29="MANUFACTURER",NOT(OR(F29="MANUFACTURER DIRECT",F29="INFORMATION ONLY"))),AND(OR(C29="DIRECT SELLER",C29="RETAILER"),F29&lt;&gt;"SELLER OF RECORD"),AND(C29="SUBSTITUTE",NOT(OR(F29="SELLER OF RECORD",F29="SECONDARY MARKET")))),"EVIDENCE CONTRADICTION - TYPE / TRANSACTION","COMPLETE"))))))</x:f>
      </x:c>
      <x:c r="Q29" s="45" t="str">
        <x:f>IF(A29="","",IF(G29="NO","OUT OF SCOPE",IF(E29="NO MATCH","OUT OF SCOPE",IF(S29="UNRESOLVED","UNRESOLVED",IF(C29="MARKETPLACE","MARKETPLACE / INTERMEDIARY",IF(C29="PUBLISHER","PUBLISHER / INFORMATION COMPETITOR",IF(C29="MANUFACTURER",IF(S29="DIRECT PATH","DIRECT COMMERCIAL COMPETITOR",IF(S29="SUBSTITUTE PATH","INDIRECT / SUBSTITUTE COMPETITOR","MANUFACTURER / FIRST-PARTY REFERENCE")),IF(C29="SUBSTITUTE","INDIRECT / SUBSTITUTE COMPETITOR",IF(S29="DIRECT PATH","DIRECT COMMERCIAL COMPETITOR",IF(S29="SUBSTITUTE PATH","INDIRECT / SUBSTITUTE COMPETITOR",IF(AND(K29="RESEARCH",F29="INFORMATION ONLY"),"VISIBILITY-ONLY COMPETITOR","RETAIL / CHANNEL COMPETITOR")))))))))))</x:f>
      </x:c>
      <x:c r="R29" s="45" t="str">
        <x:f>IF(A29="","",IF(O29&lt;&gt;"VALID","NOT READY",IF(P29&lt;&gt;"COMPLETE","NOT READY",IF(Q29="UNRESOLVED","NOT READY","READY"))))</x:f>
      </x:c>
      <x:c r="S29" s="69" t="str">
        <x:f>IF(A29="","",IF(OR(P29&lt;&gt;"COMPLETE",O29&lt;&gt;"VALID"),"UNRESOLVED",IF(AND(D29="YES",E29="SAME PRODUCT",OR(F29="SELLER OF RECORD",F29="MANUFACTURER DIRECT")),"DIRECT PATH",IF(AND(D29="YES",E29="SAME NEED - DIFFERENT PRODUCT",OR(F29="SELLER OF RECORD",F29="SECONDARY MARKET",F29="MANUFACTURER DIRECT")),"SUBSTITUTE PATH","OTHER PATH"))))</x:f>
      </x:c>
    </x:row>
    <x:row r="30">
      <x:c r="A30" s="53"/>
      <x:c r="B30" s="53"/>
      <x:c r="C30" s="53"/>
      <x:c r="D30" s="53"/>
      <x:c r="E30" s="53"/>
      <x:c r="F30" s="53"/>
      <x:c r="G30" s="53"/>
      <x:c r="H30" s="53"/>
      <x:c r="I30" s="53"/>
      <x:c r="J30" s="53"/>
      <x:c r="K30" s="53"/>
      <x:c r="L30" s="53"/>
      <x:c r="M30" s="58"/>
      <x:c r="N30" s="53"/>
      <x:c r="O30" s="45" t="str">
        <x:f>IF(A30="","",IF(NOT(OR(EXACT(C30,"DIRECT SELLER"),EXACT(C30,"RETAILER"),EXACT(C30,"MARKETPLACE"),EXACT(C30,"MANUFACTURER"),EXACT(C30,"PUBLISHER"),EXACT(C30,"SUBSTITUTE"),EXACT(C30,"OTHER"))),"INVALID - CANDIDATE TYPE",IF(NOT(OR(EXACT(D30,"YES"),EXACT(D30,"NO"),EXACT(D30,"UNCLEAR"))),"INVALID - BUYER TASK TOKEN",IF(NOT(OR(EXACT(E30,"SAME PRODUCT"),EXACT(E30,"SAME NEED - DIFFERENT PRODUCT"),EXACT(E30,"ADJACENT"),EXACT(E30,"NO MATCH"),EXACT(E30,"UNCLEAR"))),"INVALID - PRODUCT FIT TOKEN",IF(NOT(OR(EXACT(F30,"SELLER OF RECORD"),EXACT(F30,"MARKETPLACE"),EXACT(F30,"MANUFACTURER DIRECT"),EXACT(F30,"INFORMATION ONLY"),EXACT(F30,"SECONDARY MARKET"),EXACT(F30,"UNCLEAR"))),"INVALID - TRANSACTION TOKEN",IF(NOT(OR(EXACT(G30,"YES"),EXACT(G30,"NO"),EXACT(G30,"UNCLEAR"))),"INVALID - GEOGRAPHY TOKEN",IF(NOT(OR(EXACT(H30,"CURRENT"),EXACT(H30,"STALE"),EXACT(H30,"NOT CHECKED"))),"INVALID - FRESHNESS TOKEN",IF(NOT(OR(EXACT(I30,"COMPARABLE"),EXACT(I30,"NOT COMPARABLE"),EXACT(I30,"UNCLEAR"))),"INVALID - PRICE TOKEN",IF(NOT(OR(EXACT(J30,"COMPARABLE"),EXACT(J30,"NOT COMPARABLE"),EXACT(J30,"UNCLEAR"))),"INVALID - FULFILMENT TOKEN",IF(NOT(OR(EXACT(K30,"PURCHASE"),EXACT(K30,"DISCOVERY"),EXACT(K30,"RESEARCH"),EXACT(K30,"MIXED"),EXACT(K30,"UNCLEAR"))),"INVALID - DISCOVERY TOKEN",IF(COUNTIF($A$6:$A$205,A30)&gt;1,"INVALID - DUPLICATE ID","VALID")))))))))))</x:f>
      </x:c>
      <x:c r="P30" s="45" t="str">
        <x:f>IF(A30="","",IF(OR(B30="",C30="",D30="",E30="",F30="",G30="",H30="",I30="",J30="",K30="",L30="",M30=""),"EVIDENCE INSUFFICIENT - REQUIRED FIELD",IF(H30="STALE","EVIDENCE STALE - REFRESH",IF(H30="NOT CHECKED","EVIDENCE INSUFFICIENT - FRESHNESS",IF(OR(D30="UNCLEAR",E30="UNCLEAR",F30="UNCLEAR",G30="UNCLEAR",I30="UNCLEAR",J30="UNCLEAR",K30="UNCLEAR"),"EVIDENCE INSUFFICIENT - ROLE",IF(OR(AND(C30="PUBLISHER",F30&lt;&gt;"INFORMATION ONLY"),AND(C30="MARKETPLACE",F30&lt;&gt;"MARKETPLACE"),AND(C30="MANUFACTURER",NOT(OR(F30="MANUFACTURER DIRECT",F30="INFORMATION ONLY"))),AND(OR(C30="DIRECT SELLER",C30="RETAILER"),F30&lt;&gt;"SELLER OF RECORD"),AND(C30="SUBSTITUTE",NOT(OR(F30="SELLER OF RECORD",F30="SECONDARY MARKET")))),"EVIDENCE CONTRADICTION - TYPE / TRANSACTION","COMPLETE"))))))</x:f>
      </x:c>
      <x:c r="Q30" s="45" t="str">
        <x:f>IF(A30="","",IF(G30="NO","OUT OF SCOPE",IF(E30="NO MATCH","OUT OF SCOPE",IF(S30="UNRESOLVED","UNRESOLVED",IF(C30="MARKETPLACE","MARKETPLACE / INTERMEDIARY",IF(C30="PUBLISHER","PUBLISHER / INFORMATION COMPETITOR",IF(C30="MANUFACTURER",IF(S30="DIRECT PATH","DIRECT COMMERCIAL COMPETITOR",IF(S30="SUBSTITUTE PATH","INDIRECT / SUBSTITUTE COMPETITOR","MANUFACTURER / FIRST-PARTY REFERENCE")),IF(C30="SUBSTITUTE","INDIRECT / SUBSTITUTE COMPETITOR",IF(S30="DIRECT PATH","DIRECT COMMERCIAL COMPETITOR",IF(S30="SUBSTITUTE PATH","INDIRECT / SUBSTITUTE COMPETITOR",IF(AND(K30="RESEARCH",F30="INFORMATION ONLY"),"VISIBILITY-ONLY COMPETITOR","RETAIL / CHANNEL COMPETITOR")))))))))))</x:f>
      </x:c>
      <x:c r="R30" s="45" t="str">
        <x:f>IF(A30="","",IF(O30&lt;&gt;"VALID","NOT READY",IF(P30&lt;&gt;"COMPLETE","NOT READY",IF(Q30="UNRESOLVED","NOT READY","READY"))))</x:f>
      </x:c>
      <x:c r="S30" s="69" t="str">
        <x:f>IF(A30="","",IF(OR(P30&lt;&gt;"COMPLETE",O30&lt;&gt;"VALID"),"UNRESOLVED",IF(AND(D30="YES",E30="SAME PRODUCT",OR(F30="SELLER OF RECORD",F30="MANUFACTURER DIRECT")),"DIRECT PATH",IF(AND(D30="YES",E30="SAME NEED - DIFFERENT PRODUCT",OR(F30="SELLER OF RECORD",F30="SECONDARY MARKET",F30="MANUFACTURER DIRECT")),"SUBSTITUTE PATH","OTHER PATH"))))</x:f>
      </x:c>
    </x:row>
    <x:row r="31">
      <x:c r="A31" s="53"/>
      <x:c r="B31" s="53"/>
      <x:c r="C31" s="53"/>
      <x:c r="D31" s="53"/>
      <x:c r="E31" s="53"/>
      <x:c r="F31" s="53"/>
      <x:c r="G31" s="53"/>
      <x:c r="H31" s="53"/>
      <x:c r="I31" s="53"/>
      <x:c r="J31" s="53"/>
      <x:c r="K31" s="53"/>
      <x:c r="L31" s="53"/>
      <x:c r="M31" s="58"/>
      <x:c r="N31" s="53"/>
      <x:c r="O31" s="45" t="str">
        <x:f>IF(A31="","",IF(NOT(OR(EXACT(C31,"DIRECT SELLER"),EXACT(C31,"RETAILER"),EXACT(C31,"MARKETPLACE"),EXACT(C31,"MANUFACTURER"),EXACT(C31,"PUBLISHER"),EXACT(C31,"SUBSTITUTE"),EXACT(C31,"OTHER"))),"INVALID - CANDIDATE TYPE",IF(NOT(OR(EXACT(D31,"YES"),EXACT(D31,"NO"),EXACT(D31,"UNCLEAR"))),"INVALID - BUYER TASK TOKEN",IF(NOT(OR(EXACT(E31,"SAME PRODUCT"),EXACT(E31,"SAME NEED - DIFFERENT PRODUCT"),EXACT(E31,"ADJACENT"),EXACT(E31,"NO MATCH"),EXACT(E31,"UNCLEAR"))),"INVALID - PRODUCT FIT TOKEN",IF(NOT(OR(EXACT(F31,"SELLER OF RECORD"),EXACT(F31,"MARKETPLACE"),EXACT(F31,"MANUFACTURER DIRECT"),EXACT(F31,"INFORMATION ONLY"),EXACT(F31,"SECONDARY MARKET"),EXACT(F31,"UNCLEAR"))),"INVALID - TRANSACTION TOKEN",IF(NOT(OR(EXACT(G31,"YES"),EXACT(G31,"NO"),EXACT(G31,"UNCLEAR"))),"INVALID - GEOGRAPHY TOKEN",IF(NOT(OR(EXACT(H31,"CURRENT"),EXACT(H31,"STALE"),EXACT(H31,"NOT CHECKED"))),"INVALID - FRESHNESS TOKEN",IF(NOT(OR(EXACT(I31,"COMPARABLE"),EXACT(I31,"NOT COMPARABLE"),EXACT(I31,"UNCLEAR"))),"INVALID - PRICE TOKEN",IF(NOT(OR(EXACT(J31,"COMPARABLE"),EXACT(J31,"NOT COMPARABLE"),EXACT(J31,"UNCLEAR"))),"INVALID - FULFILMENT TOKEN",IF(NOT(OR(EXACT(K31,"PURCHASE"),EXACT(K31,"DISCOVERY"),EXACT(K31,"RESEARCH"),EXACT(K31,"MIXED"),EXACT(K31,"UNCLEAR"))),"INVALID - DISCOVERY TOKEN",IF(COUNTIF($A$6:$A$205,A31)&gt;1,"INVALID - DUPLICATE ID","VALID")))))))))))</x:f>
      </x:c>
      <x:c r="P31" s="45" t="str">
        <x:f>IF(A31="","",IF(OR(B31="",C31="",D31="",E31="",F31="",G31="",H31="",I31="",J31="",K31="",L31="",M31=""),"EVIDENCE INSUFFICIENT - REQUIRED FIELD",IF(H31="STALE","EVIDENCE STALE - REFRESH",IF(H31="NOT CHECKED","EVIDENCE INSUFFICIENT - FRESHNESS",IF(OR(D31="UNCLEAR",E31="UNCLEAR",F31="UNCLEAR",G31="UNCLEAR",I31="UNCLEAR",J31="UNCLEAR",K31="UNCLEAR"),"EVIDENCE INSUFFICIENT - ROLE",IF(OR(AND(C31="PUBLISHER",F31&lt;&gt;"INFORMATION ONLY"),AND(C31="MARKETPLACE",F31&lt;&gt;"MARKETPLACE"),AND(C31="MANUFACTURER",NOT(OR(F31="MANUFACTURER DIRECT",F31="INFORMATION ONLY"))),AND(OR(C31="DIRECT SELLER",C31="RETAILER"),F31&lt;&gt;"SELLER OF RECORD"),AND(C31="SUBSTITUTE",NOT(OR(F31="SELLER OF RECORD",F31="SECONDARY MARKET")))),"EVIDENCE CONTRADICTION - TYPE / TRANSACTION","COMPLETE"))))))</x:f>
      </x:c>
      <x:c r="Q31" s="45" t="str">
        <x:f>IF(A31="","",IF(G31="NO","OUT OF SCOPE",IF(E31="NO MATCH","OUT OF SCOPE",IF(S31="UNRESOLVED","UNRESOLVED",IF(C31="MARKETPLACE","MARKETPLACE / INTERMEDIARY",IF(C31="PUBLISHER","PUBLISHER / INFORMATION COMPETITOR",IF(C31="MANUFACTURER",IF(S31="DIRECT PATH","DIRECT COMMERCIAL COMPETITOR",IF(S31="SUBSTITUTE PATH","INDIRECT / SUBSTITUTE COMPETITOR","MANUFACTURER / FIRST-PARTY REFERENCE")),IF(C31="SUBSTITUTE","INDIRECT / SUBSTITUTE COMPETITOR",IF(S31="DIRECT PATH","DIRECT COMMERCIAL COMPETITOR",IF(S31="SUBSTITUTE PATH","INDIRECT / SUBSTITUTE COMPETITOR",IF(AND(K31="RESEARCH",F31="INFORMATION ONLY"),"VISIBILITY-ONLY COMPETITOR","RETAIL / CHANNEL COMPETITOR")))))))))))</x:f>
      </x:c>
      <x:c r="R31" s="45" t="str">
        <x:f>IF(A31="","",IF(O31&lt;&gt;"VALID","NOT READY",IF(P31&lt;&gt;"COMPLETE","NOT READY",IF(Q31="UNRESOLVED","NOT READY","READY"))))</x:f>
      </x:c>
      <x:c r="S31" s="69" t="str">
        <x:f>IF(A31="","",IF(OR(P31&lt;&gt;"COMPLETE",O31&lt;&gt;"VALID"),"UNRESOLVED",IF(AND(D31="YES",E31="SAME PRODUCT",OR(F31="SELLER OF RECORD",F31="MANUFACTURER DIRECT")),"DIRECT PATH",IF(AND(D31="YES",E31="SAME NEED - DIFFERENT PRODUCT",OR(F31="SELLER OF RECORD",F31="SECONDARY MARKET",F31="MANUFACTURER DIRECT")),"SUBSTITUTE PATH","OTHER PATH"))))</x:f>
      </x:c>
    </x:row>
    <x:row r="32">
      <x:c r="A32" s="53"/>
      <x:c r="B32" s="53"/>
      <x:c r="C32" s="53"/>
      <x:c r="D32" s="53"/>
      <x:c r="E32" s="53"/>
      <x:c r="F32" s="53"/>
      <x:c r="G32" s="53"/>
      <x:c r="H32" s="53"/>
      <x:c r="I32" s="53"/>
      <x:c r="J32" s="53"/>
      <x:c r="K32" s="53"/>
      <x:c r="L32" s="53"/>
      <x:c r="M32" s="58"/>
      <x:c r="N32" s="53"/>
      <x:c r="O32" s="45" t="str">
        <x:f>IF(A32="","",IF(NOT(OR(EXACT(C32,"DIRECT SELLER"),EXACT(C32,"RETAILER"),EXACT(C32,"MARKETPLACE"),EXACT(C32,"MANUFACTURER"),EXACT(C32,"PUBLISHER"),EXACT(C32,"SUBSTITUTE"),EXACT(C32,"OTHER"))),"INVALID - CANDIDATE TYPE",IF(NOT(OR(EXACT(D32,"YES"),EXACT(D32,"NO"),EXACT(D32,"UNCLEAR"))),"INVALID - BUYER TASK TOKEN",IF(NOT(OR(EXACT(E32,"SAME PRODUCT"),EXACT(E32,"SAME NEED - DIFFERENT PRODUCT"),EXACT(E32,"ADJACENT"),EXACT(E32,"NO MATCH"),EXACT(E32,"UNCLEAR"))),"INVALID - PRODUCT FIT TOKEN",IF(NOT(OR(EXACT(F32,"SELLER OF RECORD"),EXACT(F32,"MARKETPLACE"),EXACT(F32,"MANUFACTURER DIRECT"),EXACT(F32,"INFORMATION ONLY"),EXACT(F32,"SECONDARY MARKET"),EXACT(F32,"UNCLEAR"))),"INVALID - TRANSACTION TOKEN",IF(NOT(OR(EXACT(G32,"YES"),EXACT(G32,"NO"),EXACT(G32,"UNCLEAR"))),"INVALID - GEOGRAPHY TOKEN",IF(NOT(OR(EXACT(H32,"CURRENT"),EXACT(H32,"STALE"),EXACT(H32,"NOT CHECKED"))),"INVALID - FRESHNESS TOKEN",IF(NOT(OR(EXACT(I32,"COMPARABLE"),EXACT(I32,"NOT COMPARABLE"),EXACT(I32,"UNCLEAR"))),"INVALID - PRICE TOKEN",IF(NOT(OR(EXACT(J32,"COMPARABLE"),EXACT(J32,"NOT COMPARABLE"),EXACT(J32,"UNCLEAR"))),"INVALID - FULFILMENT TOKEN",IF(NOT(OR(EXACT(K32,"PURCHASE"),EXACT(K32,"DISCOVERY"),EXACT(K32,"RESEARCH"),EXACT(K32,"MIXED"),EXACT(K32,"UNCLEAR"))),"INVALID - DISCOVERY TOKEN",IF(COUNTIF($A$6:$A$205,A32)&gt;1,"INVALID - DUPLICATE ID","VALID")))))))))))</x:f>
      </x:c>
      <x:c r="P32" s="45" t="str">
        <x:f>IF(A32="","",IF(OR(B32="",C32="",D32="",E32="",F32="",G32="",H32="",I32="",J32="",K32="",L32="",M32=""),"EVIDENCE INSUFFICIENT - REQUIRED FIELD",IF(H32="STALE","EVIDENCE STALE - REFRESH",IF(H32="NOT CHECKED","EVIDENCE INSUFFICIENT - FRESHNESS",IF(OR(D32="UNCLEAR",E32="UNCLEAR",F32="UNCLEAR",G32="UNCLEAR",I32="UNCLEAR",J32="UNCLEAR",K32="UNCLEAR"),"EVIDENCE INSUFFICIENT - ROLE",IF(OR(AND(C32="PUBLISHER",F32&lt;&gt;"INFORMATION ONLY"),AND(C32="MARKETPLACE",F32&lt;&gt;"MARKETPLACE"),AND(C32="MANUFACTURER",NOT(OR(F32="MANUFACTURER DIRECT",F32="INFORMATION ONLY"))),AND(OR(C32="DIRECT SELLER",C32="RETAILER"),F32&lt;&gt;"SELLER OF RECORD"),AND(C32="SUBSTITUTE",NOT(OR(F32="SELLER OF RECORD",F32="SECONDARY MARKET")))),"EVIDENCE CONTRADICTION - TYPE / TRANSACTION","COMPLETE"))))))</x:f>
      </x:c>
      <x:c r="Q32" s="45" t="str">
        <x:f>IF(A32="","",IF(G32="NO","OUT OF SCOPE",IF(E32="NO MATCH","OUT OF SCOPE",IF(S32="UNRESOLVED","UNRESOLVED",IF(C32="MARKETPLACE","MARKETPLACE / INTERMEDIARY",IF(C32="PUBLISHER","PUBLISHER / INFORMATION COMPETITOR",IF(C32="MANUFACTURER",IF(S32="DIRECT PATH","DIRECT COMMERCIAL COMPETITOR",IF(S32="SUBSTITUTE PATH","INDIRECT / SUBSTITUTE COMPETITOR","MANUFACTURER / FIRST-PARTY REFERENCE")),IF(C32="SUBSTITUTE","INDIRECT / SUBSTITUTE COMPETITOR",IF(S32="DIRECT PATH","DIRECT COMMERCIAL COMPETITOR",IF(S32="SUBSTITUTE PATH","INDIRECT / SUBSTITUTE COMPETITOR",IF(AND(K32="RESEARCH",F32="INFORMATION ONLY"),"VISIBILITY-ONLY COMPETITOR","RETAIL / CHANNEL COMPETITOR")))))))))))</x:f>
      </x:c>
      <x:c r="R32" s="45" t="str">
        <x:f>IF(A32="","",IF(O32&lt;&gt;"VALID","NOT READY",IF(P32&lt;&gt;"COMPLETE","NOT READY",IF(Q32="UNRESOLVED","NOT READY","READY"))))</x:f>
      </x:c>
      <x:c r="S32" s="69" t="str">
        <x:f>IF(A32="","",IF(OR(P32&lt;&gt;"COMPLETE",O32&lt;&gt;"VALID"),"UNRESOLVED",IF(AND(D32="YES",E32="SAME PRODUCT",OR(F32="SELLER OF RECORD",F32="MANUFACTURER DIRECT")),"DIRECT PATH",IF(AND(D32="YES",E32="SAME NEED - DIFFERENT PRODUCT",OR(F32="SELLER OF RECORD",F32="SECONDARY MARKET",F32="MANUFACTURER DIRECT")),"SUBSTITUTE PATH","OTHER PATH"))))</x:f>
      </x:c>
    </x:row>
    <x:row r="33">
      <x:c r="A33" s="53"/>
      <x:c r="B33" s="53"/>
      <x:c r="C33" s="53"/>
      <x:c r="D33" s="53"/>
      <x:c r="E33" s="53"/>
      <x:c r="F33" s="53"/>
      <x:c r="G33" s="53"/>
      <x:c r="H33" s="53"/>
      <x:c r="I33" s="53"/>
      <x:c r="J33" s="53"/>
      <x:c r="K33" s="53"/>
      <x:c r="L33" s="53"/>
      <x:c r="M33" s="58"/>
      <x:c r="N33" s="53"/>
      <x:c r="O33" s="45" t="str">
        <x:f>IF(A33="","",IF(NOT(OR(EXACT(C33,"DIRECT SELLER"),EXACT(C33,"RETAILER"),EXACT(C33,"MARKETPLACE"),EXACT(C33,"MANUFACTURER"),EXACT(C33,"PUBLISHER"),EXACT(C33,"SUBSTITUTE"),EXACT(C33,"OTHER"))),"INVALID - CANDIDATE TYPE",IF(NOT(OR(EXACT(D33,"YES"),EXACT(D33,"NO"),EXACT(D33,"UNCLEAR"))),"INVALID - BUYER TASK TOKEN",IF(NOT(OR(EXACT(E33,"SAME PRODUCT"),EXACT(E33,"SAME NEED - DIFFERENT PRODUCT"),EXACT(E33,"ADJACENT"),EXACT(E33,"NO MATCH"),EXACT(E33,"UNCLEAR"))),"INVALID - PRODUCT FIT TOKEN",IF(NOT(OR(EXACT(F33,"SELLER OF RECORD"),EXACT(F33,"MARKETPLACE"),EXACT(F33,"MANUFACTURER DIRECT"),EXACT(F33,"INFORMATION ONLY"),EXACT(F33,"SECONDARY MARKET"),EXACT(F33,"UNCLEAR"))),"INVALID - TRANSACTION TOKEN",IF(NOT(OR(EXACT(G33,"YES"),EXACT(G33,"NO"),EXACT(G33,"UNCLEAR"))),"INVALID - GEOGRAPHY TOKEN",IF(NOT(OR(EXACT(H33,"CURRENT"),EXACT(H33,"STALE"),EXACT(H33,"NOT CHECKED"))),"INVALID - FRESHNESS TOKEN",IF(NOT(OR(EXACT(I33,"COMPARABLE"),EXACT(I33,"NOT COMPARABLE"),EXACT(I33,"UNCLEAR"))),"INVALID - PRICE TOKEN",IF(NOT(OR(EXACT(J33,"COMPARABLE"),EXACT(J33,"NOT COMPARABLE"),EXACT(J33,"UNCLEAR"))),"INVALID - FULFILMENT TOKEN",IF(NOT(OR(EXACT(K33,"PURCHASE"),EXACT(K33,"DISCOVERY"),EXACT(K33,"RESEARCH"),EXACT(K33,"MIXED"),EXACT(K33,"UNCLEAR"))),"INVALID - DISCOVERY TOKEN",IF(COUNTIF($A$6:$A$205,A33)&gt;1,"INVALID - DUPLICATE ID","VALID")))))))))))</x:f>
      </x:c>
      <x:c r="P33" s="45" t="str">
        <x:f>IF(A33="","",IF(OR(B33="",C33="",D33="",E33="",F33="",G33="",H33="",I33="",J33="",K33="",L33="",M33=""),"EVIDENCE INSUFFICIENT - REQUIRED FIELD",IF(H33="STALE","EVIDENCE STALE - REFRESH",IF(H33="NOT CHECKED","EVIDENCE INSUFFICIENT - FRESHNESS",IF(OR(D33="UNCLEAR",E33="UNCLEAR",F33="UNCLEAR",G33="UNCLEAR",I33="UNCLEAR",J33="UNCLEAR",K33="UNCLEAR"),"EVIDENCE INSUFFICIENT - ROLE",IF(OR(AND(C33="PUBLISHER",F33&lt;&gt;"INFORMATION ONLY"),AND(C33="MARKETPLACE",F33&lt;&gt;"MARKETPLACE"),AND(C33="MANUFACTURER",NOT(OR(F33="MANUFACTURER DIRECT",F33="INFORMATION ONLY"))),AND(OR(C33="DIRECT SELLER",C33="RETAILER"),F33&lt;&gt;"SELLER OF RECORD"),AND(C33="SUBSTITUTE",NOT(OR(F33="SELLER OF RECORD",F33="SECONDARY MARKET")))),"EVIDENCE CONTRADICTION - TYPE / TRANSACTION","COMPLETE"))))))</x:f>
      </x:c>
      <x:c r="Q33" s="45" t="str">
        <x:f>IF(A33="","",IF(G33="NO","OUT OF SCOPE",IF(E33="NO MATCH","OUT OF SCOPE",IF(S33="UNRESOLVED","UNRESOLVED",IF(C33="MARKETPLACE","MARKETPLACE / INTERMEDIARY",IF(C33="PUBLISHER","PUBLISHER / INFORMATION COMPETITOR",IF(C33="MANUFACTURER",IF(S33="DIRECT PATH","DIRECT COMMERCIAL COMPETITOR",IF(S33="SUBSTITUTE PATH","INDIRECT / SUBSTITUTE COMPETITOR","MANUFACTURER / FIRST-PARTY REFERENCE")),IF(C33="SUBSTITUTE","INDIRECT / SUBSTITUTE COMPETITOR",IF(S33="DIRECT PATH","DIRECT COMMERCIAL COMPETITOR",IF(S33="SUBSTITUTE PATH","INDIRECT / SUBSTITUTE COMPETITOR",IF(AND(K33="RESEARCH",F33="INFORMATION ONLY"),"VISIBILITY-ONLY COMPETITOR","RETAIL / CHANNEL COMPETITOR")))))))))))</x:f>
      </x:c>
      <x:c r="R33" s="45" t="str">
        <x:f>IF(A33="","",IF(O33&lt;&gt;"VALID","NOT READY",IF(P33&lt;&gt;"COMPLETE","NOT READY",IF(Q33="UNRESOLVED","NOT READY","READY"))))</x:f>
      </x:c>
      <x:c r="S33" s="69" t="str">
        <x:f>IF(A33="","",IF(OR(P33&lt;&gt;"COMPLETE",O33&lt;&gt;"VALID"),"UNRESOLVED",IF(AND(D33="YES",E33="SAME PRODUCT",OR(F33="SELLER OF RECORD",F33="MANUFACTURER DIRECT")),"DIRECT PATH",IF(AND(D33="YES",E33="SAME NEED - DIFFERENT PRODUCT",OR(F33="SELLER OF RECORD",F33="SECONDARY MARKET",F33="MANUFACTURER DIRECT")),"SUBSTITUTE PATH","OTHER PATH"))))</x:f>
      </x:c>
    </x:row>
    <x:row r="34">
      <x:c r="A34" s="53"/>
      <x:c r="B34" s="53"/>
      <x:c r="C34" s="53"/>
      <x:c r="D34" s="53"/>
      <x:c r="E34" s="53"/>
      <x:c r="F34" s="53"/>
      <x:c r="G34" s="53"/>
      <x:c r="H34" s="53"/>
      <x:c r="I34" s="53"/>
      <x:c r="J34" s="53"/>
      <x:c r="K34" s="53"/>
      <x:c r="L34" s="53"/>
      <x:c r="M34" s="58"/>
      <x:c r="N34" s="53"/>
      <x:c r="O34" s="45" t="str">
        <x:f>IF(A34="","",IF(NOT(OR(EXACT(C34,"DIRECT SELLER"),EXACT(C34,"RETAILER"),EXACT(C34,"MARKETPLACE"),EXACT(C34,"MANUFACTURER"),EXACT(C34,"PUBLISHER"),EXACT(C34,"SUBSTITUTE"),EXACT(C34,"OTHER"))),"INVALID - CANDIDATE TYPE",IF(NOT(OR(EXACT(D34,"YES"),EXACT(D34,"NO"),EXACT(D34,"UNCLEAR"))),"INVALID - BUYER TASK TOKEN",IF(NOT(OR(EXACT(E34,"SAME PRODUCT"),EXACT(E34,"SAME NEED - DIFFERENT PRODUCT"),EXACT(E34,"ADJACENT"),EXACT(E34,"NO MATCH"),EXACT(E34,"UNCLEAR"))),"INVALID - PRODUCT FIT TOKEN",IF(NOT(OR(EXACT(F34,"SELLER OF RECORD"),EXACT(F34,"MARKETPLACE"),EXACT(F34,"MANUFACTURER DIRECT"),EXACT(F34,"INFORMATION ONLY"),EXACT(F34,"SECONDARY MARKET"),EXACT(F34,"UNCLEAR"))),"INVALID - TRANSACTION TOKEN",IF(NOT(OR(EXACT(G34,"YES"),EXACT(G34,"NO"),EXACT(G34,"UNCLEAR"))),"INVALID - GEOGRAPHY TOKEN",IF(NOT(OR(EXACT(H34,"CURRENT"),EXACT(H34,"STALE"),EXACT(H34,"NOT CHECKED"))),"INVALID - FRESHNESS TOKEN",IF(NOT(OR(EXACT(I34,"COMPARABLE"),EXACT(I34,"NOT COMPARABLE"),EXACT(I34,"UNCLEAR"))),"INVALID - PRICE TOKEN",IF(NOT(OR(EXACT(J34,"COMPARABLE"),EXACT(J34,"NOT COMPARABLE"),EXACT(J34,"UNCLEAR"))),"INVALID - FULFILMENT TOKEN",IF(NOT(OR(EXACT(K34,"PURCHASE"),EXACT(K34,"DISCOVERY"),EXACT(K34,"RESEARCH"),EXACT(K34,"MIXED"),EXACT(K34,"UNCLEAR"))),"INVALID - DISCOVERY TOKEN",IF(COUNTIF($A$6:$A$205,A34)&gt;1,"INVALID - DUPLICATE ID","VALID")))))))))))</x:f>
      </x:c>
      <x:c r="P34" s="45" t="str">
        <x:f>IF(A34="","",IF(OR(B34="",C34="",D34="",E34="",F34="",G34="",H34="",I34="",J34="",K34="",L34="",M34=""),"EVIDENCE INSUFFICIENT - REQUIRED FIELD",IF(H34="STALE","EVIDENCE STALE - REFRESH",IF(H34="NOT CHECKED","EVIDENCE INSUFFICIENT - FRESHNESS",IF(OR(D34="UNCLEAR",E34="UNCLEAR",F34="UNCLEAR",G34="UNCLEAR",I34="UNCLEAR",J34="UNCLEAR",K34="UNCLEAR"),"EVIDENCE INSUFFICIENT - ROLE",IF(OR(AND(C34="PUBLISHER",F34&lt;&gt;"INFORMATION ONLY"),AND(C34="MARKETPLACE",F34&lt;&gt;"MARKETPLACE"),AND(C34="MANUFACTURER",NOT(OR(F34="MANUFACTURER DIRECT",F34="INFORMATION ONLY"))),AND(OR(C34="DIRECT SELLER",C34="RETAILER"),F34&lt;&gt;"SELLER OF RECORD"),AND(C34="SUBSTITUTE",NOT(OR(F34="SELLER OF RECORD",F34="SECONDARY MARKET")))),"EVIDENCE CONTRADICTION - TYPE / TRANSACTION","COMPLETE"))))))</x:f>
      </x:c>
      <x:c r="Q34" s="45" t="str">
        <x:f>IF(A34="","",IF(G34="NO","OUT OF SCOPE",IF(E34="NO MATCH","OUT OF SCOPE",IF(S34="UNRESOLVED","UNRESOLVED",IF(C34="MARKETPLACE","MARKETPLACE / INTERMEDIARY",IF(C34="PUBLISHER","PUBLISHER / INFORMATION COMPETITOR",IF(C34="MANUFACTURER",IF(S34="DIRECT PATH","DIRECT COMMERCIAL COMPETITOR",IF(S34="SUBSTITUTE PATH","INDIRECT / SUBSTITUTE COMPETITOR","MANUFACTURER / FIRST-PARTY REFERENCE")),IF(C34="SUBSTITUTE","INDIRECT / SUBSTITUTE COMPETITOR",IF(S34="DIRECT PATH","DIRECT COMMERCIAL COMPETITOR",IF(S34="SUBSTITUTE PATH","INDIRECT / SUBSTITUTE COMPETITOR",IF(AND(K34="RESEARCH",F34="INFORMATION ONLY"),"VISIBILITY-ONLY COMPETITOR","RETAIL / CHANNEL COMPETITOR")))))))))))</x:f>
      </x:c>
      <x:c r="R34" s="45" t="str">
        <x:f>IF(A34="","",IF(O34&lt;&gt;"VALID","NOT READY",IF(P34&lt;&gt;"COMPLETE","NOT READY",IF(Q34="UNRESOLVED","NOT READY","READY"))))</x:f>
      </x:c>
      <x:c r="S34" s="69" t="str">
        <x:f>IF(A34="","",IF(OR(P34&lt;&gt;"COMPLETE",O34&lt;&gt;"VALID"),"UNRESOLVED",IF(AND(D34="YES",E34="SAME PRODUCT",OR(F34="SELLER OF RECORD",F34="MANUFACTURER DIRECT")),"DIRECT PATH",IF(AND(D34="YES",E34="SAME NEED - DIFFERENT PRODUCT",OR(F34="SELLER OF RECORD",F34="SECONDARY MARKET",F34="MANUFACTURER DIRECT")),"SUBSTITUTE PATH","OTHER PATH"))))</x:f>
      </x:c>
    </x:row>
    <x:row r="35">
      <x:c r="A35" s="53"/>
      <x:c r="B35" s="53"/>
      <x:c r="C35" s="53"/>
      <x:c r="D35" s="53"/>
      <x:c r="E35" s="53"/>
      <x:c r="F35" s="53"/>
      <x:c r="G35" s="53"/>
      <x:c r="H35" s="53"/>
      <x:c r="I35" s="53"/>
      <x:c r="J35" s="53"/>
      <x:c r="K35" s="53"/>
      <x:c r="L35" s="53"/>
      <x:c r="M35" s="58"/>
      <x:c r="N35" s="53"/>
      <x:c r="O35" s="45" t="str">
        <x:f>IF(A35="","",IF(NOT(OR(EXACT(C35,"DIRECT SELLER"),EXACT(C35,"RETAILER"),EXACT(C35,"MARKETPLACE"),EXACT(C35,"MANUFACTURER"),EXACT(C35,"PUBLISHER"),EXACT(C35,"SUBSTITUTE"),EXACT(C35,"OTHER"))),"INVALID - CANDIDATE TYPE",IF(NOT(OR(EXACT(D35,"YES"),EXACT(D35,"NO"),EXACT(D35,"UNCLEAR"))),"INVALID - BUYER TASK TOKEN",IF(NOT(OR(EXACT(E35,"SAME PRODUCT"),EXACT(E35,"SAME NEED - DIFFERENT PRODUCT"),EXACT(E35,"ADJACENT"),EXACT(E35,"NO MATCH"),EXACT(E35,"UNCLEAR"))),"INVALID - PRODUCT FIT TOKEN",IF(NOT(OR(EXACT(F35,"SELLER OF RECORD"),EXACT(F35,"MARKETPLACE"),EXACT(F35,"MANUFACTURER DIRECT"),EXACT(F35,"INFORMATION ONLY"),EXACT(F35,"SECONDARY MARKET"),EXACT(F35,"UNCLEAR"))),"INVALID - TRANSACTION TOKEN",IF(NOT(OR(EXACT(G35,"YES"),EXACT(G35,"NO"),EXACT(G35,"UNCLEAR"))),"INVALID - GEOGRAPHY TOKEN",IF(NOT(OR(EXACT(H35,"CURRENT"),EXACT(H35,"STALE"),EXACT(H35,"NOT CHECKED"))),"INVALID - FRESHNESS TOKEN",IF(NOT(OR(EXACT(I35,"COMPARABLE"),EXACT(I35,"NOT COMPARABLE"),EXACT(I35,"UNCLEAR"))),"INVALID - PRICE TOKEN",IF(NOT(OR(EXACT(J35,"COMPARABLE"),EXACT(J35,"NOT COMPARABLE"),EXACT(J35,"UNCLEAR"))),"INVALID - FULFILMENT TOKEN",IF(NOT(OR(EXACT(K35,"PURCHASE"),EXACT(K35,"DISCOVERY"),EXACT(K35,"RESEARCH"),EXACT(K35,"MIXED"),EXACT(K35,"UNCLEAR"))),"INVALID - DISCOVERY TOKEN",IF(COUNTIF($A$6:$A$205,A35)&gt;1,"INVALID - DUPLICATE ID","VALID")))))))))))</x:f>
      </x:c>
      <x:c r="P35" s="45" t="str">
        <x:f>IF(A35="","",IF(OR(B35="",C35="",D35="",E35="",F35="",G35="",H35="",I35="",J35="",K35="",L35="",M35=""),"EVIDENCE INSUFFICIENT - REQUIRED FIELD",IF(H35="STALE","EVIDENCE STALE - REFRESH",IF(H35="NOT CHECKED","EVIDENCE INSUFFICIENT - FRESHNESS",IF(OR(D35="UNCLEAR",E35="UNCLEAR",F35="UNCLEAR",G35="UNCLEAR",I35="UNCLEAR",J35="UNCLEAR",K35="UNCLEAR"),"EVIDENCE INSUFFICIENT - ROLE",IF(OR(AND(C35="PUBLISHER",F35&lt;&gt;"INFORMATION ONLY"),AND(C35="MARKETPLACE",F35&lt;&gt;"MARKETPLACE"),AND(C35="MANUFACTURER",NOT(OR(F35="MANUFACTURER DIRECT",F35="INFORMATION ONLY"))),AND(OR(C35="DIRECT SELLER",C35="RETAILER"),F35&lt;&gt;"SELLER OF RECORD"),AND(C35="SUBSTITUTE",NOT(OR(F35="SELLER OF RECORD",F35="SECONDARY MARKET")))),"EVIDENCE CONTRADICTION - TYPE / TRANSACTION","COMPLETE"))))))</x:f>
      </x:c>
      <x:c r="Q35" s="45" t="str">
        <x:f>IF(A35="","",IF(G35="NO","OUT OF SCOPE",IF(E35="NO MATCH","OUT OF SCOPE",IF(S35="UNRESOLVED","UNRESOLVED",IF(C35="MARKETPLACE","MARKETPLACE / INTERMEDIARY",IF(C35="PUBLISHER","PUBLISHER / INFORMATION COMPETITOR",IF(C35="MANUFACTURER",IF(S35="DIRECT PATH","DIRECT COMMERCIAL COMPETITOR",IF(S35="SUBSTITUTE PATH","INDIRECT / SUBSTITUTE COMPETITOR","MANUFACTURER / FIRST-PARTY REFERENCE")),IF(C35="SUBSTITUTE","INDIRECT / SUBSTITUTE COMPETITOR",IF(S35="DIRECT PATH","DIRECT COMMERCIAL COMPETITOR",IF(S35="SUBSTITUTE PATH","INDIRECT / SUBSTITUTE COMPETITOR",IF(AND(K35="RESEARCH",F35="INFORMATION ONLY"),"VISIBILITY-ONLY COMPETITOR","RETAIL / CHANNEL COMPETITOR")))))))))))</x:f>
      </x:c>
      <x:c r="R35" s="45" t="str">
        <x:f>IF(A35="","",IF(O35&lt;&gt;"VALID","NOT READY",IF(P35&lt;&gt;"COMPLETE","NOT READY",IF(Q35="UNRESOLVED","NOT READY","READY"))))</x:f>
      </x:c>
      <x:c r="S35" s="69" t="str">
        <x:f>IF(A35="","",IF(OR(P35&lt;&gt;"COMPLETE",O35&lt;&gt;"VALID"),"UNRESOLVED",IF(AND(D35="YES",E35="SAME PRODUCT",OR(F35="SELLER OF RECORD",F35="MANUFACTURER DIRECT")),"DIRECT PATH",IF(AND(D35="YES",E35="SAME NEED - DIFFERENT PRODUCT",OR(F35="SELLER OF RECORD",F35="SECONDARY MARKET",F35="MANUFACTURER DIRECT")),"SUBSTITUTE PATH","OTHER PATH"))))</x:f>
      </x:c>
    </x:row>
    <x:row r="36">
      <x:c r="A36" s="53"/>
      <x:c r="B36" s="53"/>
      <x:c r="C36" s="53"/>
      <x:c r="D36" s="53"/>
      <x:c r="E36" s="53"/>
      <x:c r="F36" s="53"/>
      <x:c r="G36" s="53"/>
      <x:c r="H36" s="53"/>
      <x:c r="I36" s="53"/>
      <x:c r="J36" s="53"/>
      <x:c r="K36" s="53"/>
      <x:c r="L36" s="53"/>
      <x:c r="M36" s="58"/>
      <x:c r="N36" s="53"/>
      <x:c r="O36" s="45" t="str">
        <x:f>IF(A36="","",IF(NOT(OR(EXACT(C36,"DIRECT SELLER"),EXACT(C36,"RETAILER"),EXACT(C36,"MARKETPLACE"),EXACT(C36,"MANUFACTURER"),EXACT(C36,"PUBLISHER"),EXACT(C36,"SUBSTITUTE"),EXACT(C36,"OTHER"))),"INVALID - CANDIDATE TYPE",IF(NOT(OR(EXACT(D36,"YES"),EXACT(D36,"NO"),EXACT(D36,"UNCLEAR"))),"INVALID - BUYER TASK TOKEN",IF(NOT(OR(EXACT(E36,"SAME PRODUCT"),EXACT(E36,"SAME NEED - DIFFERENT PRODUCT"),EXACT(E36,"ADJACENT"),EXACT(E36,"NO MATCH"),EXACT(E36,"UNCLEAR"))),"INVALID - PRODUCT FIT TOKEN",IF(NOT(OR(EXACT(F36,"SELLER OF RECORD"),EXACT(F36,"MARKETPLACE"),EXACT(F36,"MANUFACTURER DIRECT"),EXACT(F36,"INFORMATION ONLY"),EXACT(F36,"SECONDARY MARKET"),EXACT(F36,"UNCLEAR"))),"INVALID - TRANSACTION TOKEN",IF(NOT(OR(EXACT(G36,"YES"),EXACT(G36,"NO"),EXACT(G36,"UNCLEAR"))),"INVALID - GEOGRAPHY TOKEN",IF(NOT(OR(EXACT(H36,"CURRENT"),EXACT(H36,"STALE"),EXACT(H36,"NOT CHECKED"))),"INVALID - FRESHNESS TOKEN",IF(NOT(OR(EXACT(I36,"COMPARABLE"),EXACT(I36,"NOT COMPARABLE"),EXACT(I36,"UNCLEAR"))),"INVALID - PRICE TOKEN",IF(NOT(OR(EXACT(J36,"COMPARABLE"),EXACT(J36,"NOT COMPARABLE"),EXACT(J36,"UNCLEAR"))),"INVALID - FULFILMENT TOKEN",IF(NOT(OR(EXACT(K36,"PURCHASE"),EXACT(K36,"DISCOVERY"),EXACT(K36,"RESEARCH"),EXACT(K36,"MIXED"),EXACT(K36,"UNCLEAR"))),"INVALID - DISCOVERY TOKEN",IF(COUNTIF($A$6:$A$205,A36)&gt;1,"INVALID - DUPLICATE ID","VALID")))))))))))</x:f>
      </x:c>
      <x:c r="P36" s="45" t="str">
        <x:f>IF(A36="","",IF(OR(B36="",C36="",D36="",E36="",F36="",G36="",H36="",I36="",J36="",K36="",L36="",M36=""),"EVIDENCE INSUFFICIENT - REQUIRED FIELD",IF(H36="STALE","EVIDENCE STALE - REFRESH",IF(H36="NOT CHECKED","EVIDENCE INSUFFICIENT - FRESHNESS",IF(OR(D36="UNCLEAR",E36="UNCLEAR",F36="UNCLEAR",G36="UNCLEAR",I36="UNCLEAR",J36="UNCLEAR",K36="UNCLEAR"),"EVIDENCE INSUFFICIENT - ROLE",IF(OR(AND(C36="PUBLISHER",F36&lt;&gt;"INFORMATION ONLY"),AND(C36="MARKETPLACE",F36&lt;&gt;"MARKETPLACE"),AND(C36="MANUFACTURER",NOT(OR(F36="MANUFACTURER DIRECT",F36="INFORMATION ONLY"))),AND(OR(C36="DIRECT SELLER",C36="RETAILER"),F36&lt;&gt;"SELLER OF RECORD"),AND(C36="SUBSTITUTE",NOT(OR(F36="SELLER OF RECORD",F36="SECONDARY MARKET")))),"EVIDENCE CONTRADICTION - TYPE / TRANSACTION","COMPLETE"))))))</x:f>
      </x:c>
      <x:c r="Q36" s="45" t="str">
        <x:f>IF(A36="","",IF(G36="NO","OUT OF SCOPE",IF(E36="NO MATCH","OUT OF SCOPE",IF(S36="UNRESOLVED","UNRESOLVED",IF(C36="MARKETPLACE","MARKETPLACE / INTERMEDIARY",IF(C36="PUBLISHER","PUBLISHER / INFORMATION COMPETITOR",IF(C36="MANUFACTURER",IF(S36="DIRECT PATH","DIRECT COMMERCIAL COMPETITOR",IF(S36="SUBSTITUTE PATH","INDIRECT / SUBSTITUTE COMPETITOR","MANUFACTURER / FIRST-PARTY REFERENCE")),IF(C36="SUBSTITUTE","INDIRECT / SUBSTITUTE COMPETITOR",IF(S36="DIRECT PATH","DIRECT COMMERCIAL COMPETITOR",IF(S36="SUBSTITUTE PATH","INDIRECT / SUBSTITUTE COMPETITOR",IF(AND(K36="RESEARCH",F36="INFORMATION ONLY"),"VISIBILITY-ONLY COMPETITOR","RETAIL / CHANNEL COMPETITOR")))))))))))</x:f>
      </x:c>
      <x:c r="R36" s="45" t="str">
        <x:f>IF(A36="","",IF(O36&lt;&gt;"VALID","NOT READY",IF(P36&lt;&gt;"COMPLETE","NOT READY",IF(Q36="UNRESOLVED","NOT READY","READY"))))</x:f>
      </x:c>
      <x:c r="S36" s="69" t="str">
        <x:f>IF(A36="","",IF(OR(P36&lt;&gt;"COMPLETE",O36&lt;&gt;"VALID"),"UNRESOLVED",IF(AND(D36="YES",E36="SAME PRODUCT",OR(F36="SELLER OF RECORD",F36="MANUFACTURER DIRECT")),"DIRECT PATH",IF(AND(D36="YES",E36="SAME NEED - DIFFERENT PRODUCT",OR(F36="SELLER OF RECORD",F36="SECONDARY MARKET",F36="MANUFACTURER DIRECT")),"SUBSTITUTE PATH","OTHER PATH"))))</x:f>
      </x:c>
    </x:row>
    <x:row r="37">
      <x:c r="A37" s="53"/>
      <x:c r="B37" s="53"/>
      <x:c r="C37" s="53"/>
      <x:c r="D37" s="53"/>
      <x:c r="E37" s="53"/>
      <x:c r="F37" s="53"/>
      <x:c r="G37" s="53"/>
      <x:c r="H37" s="53"/>
      <x:c r="I37" s="53"/>
      <x:c r="J37" s="53"/>
      <x:c r="K37" s="53"/>
      <x:c r="L37" s="53"/>
      <x:c r="M37" s="58"/>
      <x:c r="N37" s="53"/>
      <x:c r="O37" s="45" t="str">
        <x:f>IF(A37="","",IF(NOT(OR(EXACT(C37,"DIRECT SELLER"),EXACT(C37,"RETAILER"),EXACT(C37,"MARKETPLACE"),EXACT(C37,"MANUFACTURER"),EXACT(C37,"PUBLISHER"),EXACT(C37,"SUBSTITUTE"),EXACT(C37,"OTHER"))),"INVALID - CANDIDATE TYPE",IF(NOT(OR(EXACT(D37,"YES"),EXACT(D37,"NO"),EXACT(D37,"UNCLEAR"))),"INVALID - BUYER TASK TOKEN",IF(NOT(OR(EXACT(E37,"SAME PRODUCT"),EXACT(E37,"SAME NEED - DIFFERENT PRODUCT"),EXACT(E37,"ADJACENT"),EXACT(E37,"NO MATCH"),EXACT(E37,"UNCLEAR"))),"INVALID - PRODUCT FIT TOKEN",IF(NOT(OR(EXACT(F37,"SELLER OF RECORD"),EXACT(F37,"MARKETPLACE"),EXACT(F37,"MANUFACTURER DIRECT"),EXACT(F37,"INFORMATION ONLY"),EXACT(F37,"SECONDARY MARKET"),EXACT(F37,"UNCLEAR"))),"INVALID - TRANSACTION TOKEN",IF(NOT(OR(EXACT(G37,"YES"),EXACT(G37,"NO"),EXACT(G37,"UNCLEAR"))),"INVALID - GEOGRAPHY TOKEN",IF(NOT(OR(EXACT(H37,"CURRENT"),EXACT(H37,"STALE"),EXACT(H37,"NOT CHECKED"))),"INVALID - FRESHNESS TOKEN",IF(NOT(OR(EXACT(I37,"COMPARABLE"),EXACT(I37,"NOT COMPARABLE"),EXACT(I37,"UNCLEAR"))),"INVALID - PRICE TOKEN",IF(NOT(OR(EXACT(J37,"COMPARABLE"),EXACT(J37,"NOT COMPARABLE"),EXACT(J37,"UNCLEAR"))),"INVALID - FULFILMENT TOKEN",IF(NOT(OR(EXACT(K37,"PURCHASE"),EXACT(K37,"DISCOVERY"),EXACT(K37,"RESEARCH"),EXACT(K37,"MIXED"),EXACT(K37,"UNCLEAR"))),"INVALID - DISCOVERY TOKEN",IF(COUNTIF($A$6:$A$205,A37)&gt;1,"INVALID - DUPLICATE ID","VALID")))))))))))</x:f>
      </x:c>
      <x:c r="P37" s="45" t="str">
        <x:f>IF(A37="","",IF(OR(B37="",C37="",D37="",E37="",F37="",G37="",H37="",I37="",J37="",K37="",L37="",M37=""),"EVIDENCE INSUFFICIENT - REQUIRED FIELD",IF(H37="STALE","EVIDENCE STALE - REFRESH",IF(H37="NOT CHECKED","EVIDENCE INSUFFICIENT - FRESHNESS",IF(OR(D37="UNCLEAR",E37="UNCLEAR",F37="UNCLEAR",G37="UNCLEAR",I37="UNCLEAR",J37="UNCLEAR",K37="UNCLEAR"),"EVIDENCE INSUFFICIENT - ROLE",IF(OR(AND(C37="PUBLISHER",F37&lt;&gt;"INFORMATION ONLY"),AND(C37="MARKETPLACE",F37&lt;&gt;"MARKETPLACE"),AND(C37="MANUFACTURER",NOT(OR(F37="MANUFACTURER DIRECT",F37="INFORMATION ONLY"))),AND(OR(C37="DIRECT SELLER",C37="RETAILER"),F37&lt;&gt;"SELLER OF RECORD"),AND(C37="SUBSTITUTE",NOT(OR(F37="SELLER OF RECORD",F37="SECONDARY MARKET")))),"EVIDENCE CONTRADICTION - TYPE / TRANSACTION","COMPLETE"))))))</x:f>
      </x:c>
      <x:c r="Q37" s="45" t="str">
        <x:f>IF(A37="","",IF(G37="NO","OUT OF SCOPE",IF(E37="NO MATCH","OUT OF SCOPE",IF(S37="UNRESOLVED","UNRESOLVED",IF(C37="MARKETPLACE","MARKETPLACE / INTERMEDIARY",IF(C37="PUBLISHER","PUBLISHER / INFORMATION COMPETITOR",IF(C37="MANUFACTURER",IF(S37="DIRECT PATH","DIRECT COMMERCIAL COMPETITOR",IF(S37="SUBSTITUTE PATH","INDIRECT / SUBSTITUTE COMPETITOR","MANUFACTURER / FIRST-PARTY REFERENCE")),IF(C37="SUBSTITUTE","INDIRECT / SUBSTITUTE COMPETITOR",IF(S37="DIRECT PATH","DIRECT COMMERCIAL COMPETITOR",IF(S37="SUBSTITUTE PATH","INDIRECT / SUBSTITUTE COMPETITOR",IF(AND(K37="RESEARCH",F37="INFORMATION ONLY"),"VISIBILITY-ONLY COMPETITOR","RETAIL / CHANNEL COMPETITOR")))))))))))</x:f>
      </x:c>
      <x:c r="R37" s="45" t="str">
        <x:f>IF(A37="","",IF(O37&lt;&gt;"VALID","NOT READY",IF(P37&lt;&gt;"COMPLETE","NOT READY",IF(Q37="UNRESOLVED","NOT READY","READY"))))</x:f>
      </x:c>
      <x:c r="S37" s="69" t="str">
        <x:f>IF(A37="","",IF(OR(P37&lt;&gt;"COMPLETE",O37&lt;&gt;"VALID"),"UNRESOLVED",IF(AND(D37="YES",E37="SAME PRODUCT",OR(F37="SELLER OF RECORD",F37="MANUFACTURER DIRECT")),"DIRECT PATH",IF(AND(D37="YES",E37="SAME NEED - DIFFERENT PRODUCT",OR(F37="SELLER OF RECORD",F37="SECONDARY MARKET",F37="MANUFACTURER DIRECT")),"SUBSTITUTE PATH","OTHER PATH"))))</x:f>
      </x:c>
    </x:row>
    <x:row r="38">
      <x:c r="A38" s="53"/>
      <x:c r="B38" s="53"/>
      <x:c r="C38" s="53"/>
      <x:c r="D38" s="53"/>
      <x:c r="E38" s="53"/>
      <x:c r="F38" s="53"/>
      <x:c r="G38" s="53"/>
      <x:c r="H38" s="53"/>
      <x:c r="I38" s="53"/>
      <x:c r="J38" s="53"/>
      <x:c r="K38" s="53"/>
      <x:c r="L38" s="53"/>
      <x:c r="M38" s="58"/>
      <x:c r="N38" s="53"/>
      <x:c r="O38" s="45" t="str">
        <x:f>IF(A38="","",IF(NOT(OR(EXACT(C38,"DIRECT SELLER"),EXACT(C38,"RETAILER"),EXACT(C38,"MARKETPLACE"),EXACT(C38,"MANUFACTURER"),EXACT(C38,"PUBLISHER"),EXACT(C38,"SUBSTITUTE"),EXACT(C38,"OTHER"))),"INVALID - CANDIDATE TYPE",IF(NOT(OR(EXACT(D38,"YES"),EXACT(D38,"NO"),EXACT(D38,"UNCLEAR"))),"INVALID - BUYER TASK TOKEN",IF(NOT(OR(EXACT(E38,"SAME PRODUCT"),EXACT(E38,"SAME NEED - DIFFERENT PRODUCT"),EXACT(E38,"ADJACENT"),EXACT(E38,"NO MATCH"),EXACT(E38,"UNCLEAR"))),"INVALID - PRODUCT FIT TOKEN",IF(NOT(OR(EXACT(F38,"SELLER OF RECORD"),EXACT(F38,"MARKETPLACE"),EXACT(F38,"MANUFACTURER DIRECT"),EXACT(F38,"INFORMATION ONLY"),EXACT(F38,"SECONDARY MARKET"),EXACT(F38,"UNCLEAR"))),"INVALID - TRANSACTION TOKEN",IF(NOT(OR(EXACT(G38,"YES"),EXACT(G38,"NO"),EXACT(G38,"UNCLEAR"))),"INVALID - GEOGRAPHY TOKEN",IF(NOT(OR(EXACT(H38,"CURRENT"),EXACT(H38,"STALE"),EXACT(H38,"NOT CHECKED"))),"INVALID - FRESHNESS TOKEN",IF(NOT(OR(EXACT(I38,"COMPARABLE"),EXACT(I38,"NOT COMPARABLE"),EXACT(I38,"UNCLEAR"))),"INVALID - PRICE TOKEN",IF(NOT(OR(EXACT(J38,"COMPARABLE"),EXACT(J38,"NOT COMPARABLE"),EXACT(J38,"UNCLEAR"))),"INVALID - FULFILMENT TOKEN",IF(NOT(OR(EXACT(K38,"PURCHASE"),EXACT(K38,"DISCOVERY"),EXACT(K38,"RESEARCH"),EXACT(K38,"MIXED"),EXACT(K38,"UNCLEAR"))),"INVALID - DISCOVERY TOKEN",IF(COUNTIF($A$6:$A$205,A38)&gt;1,"INVALID - DUPLICATE ID","VALID")))))))))))</x:f>
      </x:c>
      <x:c r="P38" s="45" t="str">
        <x:f>IF(A38="","",IF(OR(B38="",C38="",D38="",E38="",F38="",G38="",H38="",I38="",J38="",K38="",L38="",M38=""),"EVIDENCE INSUFFICIENT - REQUIRED FIELD",IF(H38="STALE","EVIDENCE STALE - REFRESH",IF(H38="NOT CHECKED","EVIDENCE INSUFFICIENT - FRESHNESS",IF(OR(D38="UNCLEAR",E38="UNCLEAR",F38="UNCLEAR",G38="UNCLEAR",I38="UNCLEAR",J38="UNCLEAR",K38="UNCLEAR"),"EVIDENCE INSUFFICIENT - ROLE",IF(OR(AND(C38="PUBLISHER",F38&lt;&gt;"INFORMATION ONLY"),AND(C38="MARKETPLACE",F38&lt;&gt;"MARKETPLACE"),AND(C38="MANUFACTURER",NOT(OR(F38="MANUFACTURER DIRECT",F38="INFORMATION ONLY"))),AND(OR(C38="DIRECT SELLER",C38="RETAILER"),F38&lt;&gt;"SELLER OF RECORD"),AND(C38="SUBSTITUTE",NOT(OR(F38="SELLER OF RECORD",F38="SECONDARY MARKET")))),"EVIDENCE CONTRADICTION - TYPE / TRANSACTION","COMPLETE"))))))</x:f>
      </x:c>
      <x:c r="Q38" s="45" t="str">
        <x:f>IF(A38="","",IF(G38="NO","OUT OF SCOPE",IF(E38="NO MATCH","OUT OF SCOPE",IF(S38="UNRESOLVED","UNRESOLVED",IF(C38="MARKETPLACE","MARKETPLACE / INTERMEDIARY",IF(C38="PUBLISHER","PUBLISHER / INFORMATION COMPETITOR",IF(C38="MANUFACTURER",IF(S38="DIRECT PATH","DIRECT COMMERCIAL COMPETITOR",IF(S38="SUBSTITUTE PATH","INDIRECT / SUBSTITUTE COMPETITOR","MANUFACTURER / FIRST-PARTY REFERENCE")),IF(C38="SUBSTITUTE","INDIRECT / SUBSTITUTE COMPETITOR",IF(S38="DIRECT PATH","DIRECT COMMERCIAL COMPETITOR",IF(S38="SUBSTITUTE PATH","INDIRECT / SUBSTITUTE COMPETITOR",IF(AND(K38="RESEARCH",F38="INFORMATION ONLY"),"VISIBILITY-ONLY COMPETITOR","RETAIL / CHANNEL COMPETITOR")))))))))))</x:f>
      </x:c>
      <x:c r="R38" s="45" t="str">
        <x:f>IF(A38="","",IF(O38&lt;&gt;"VALID","NOT READY",IF(P38&lt;&gt;"COMPLETE","NOT READY",IF(Q38="UNRESOLVED","NOT READY","READY"))))</x:f>
      </x:c>
      <x:c r="S38" s="69" t="str">
        <x:f>IF(A38="","",IF(OR(P38&lt;&gt;"COMPLETE",O38&lt;&gt;"VALID"),"UNRESOLVED",IF(AND(D38="YES",E38="SAME PRODUCT",OR(F38="SELLER OF RECORD",F38="MANUFACTURER DIRECT")),"DIRECT PATH",IF(AND(D38="YES",E38="SAME NEED - DIFFERENT PRODUCT",OR(F38="SELLER OF RECORD",F38="SECONDARY MARKET",F38="MANUFACTURER DIRECT")),"SUBSTITUTE PATH","OTHER PATH"))))</x:f>
      </x:c>
    </x:row>
    <x:row r="39">
      <x:c r="A39" s="53"/>
      <x:c r="B39" s="53"/>
      <x:c r="C39" s="53"/>
      <x:c r="D39" s="53"/>
      <x:c r="E39" s="53"/>
      <x:c r="F39" s="53"/>
      <x:c r="G39" s="53"/>
      <x:c r="H39" s="53"/>
      <x:c r="I39" s="53"/>
      <x:c r="J39" s="53"/>
      <x:c r="K39" s="53"/>
      <x:c r="L39" s="53"/>
      <x:c r="M39" s="58"/>
      <x:c r="N39" s="53"/>
      <x:c r="O39" s="45" t="str">
        <x:f>IF(A39="","",IF(NOT(OR(EXACT(C39,"DIRECT SELLER"),EXACT(C39,"RETAILER"),EXACT(C39,"MARKETPLACE"),EXACT(C39,"MANUFACTURER"),EXACT(C39,"PUBLISHER"),EXACT(C39,"SUBSTITUTE"),EXACT(C39,"OTHER"))),"INVALID - CANDIDATE TYPE",IF(NOT(OR(EXACT(D39,"YES"),EXACT(D39,"NO"),EXACT(D39,"UNCLEAR"))),"INVALID - BUYER TASK TOKEN",IF(NOT(OR(EXACT(E39,"SAME PRODUCT"),EXACT(E39,"SAME NEED - DIFFERENT PRODUCT"),EXACT(E39,"ADJACENT"),EXACT(E39,"NO MATCH"),EXACT(E39,"UNCLEAR"))),"INVALID - PRODUCT FIT TOKEN",IF(NOT(OR(EXACT(F39,"SELLER OF RECORD"),EXACT(F39,"MARKETPLACE"),EXACT(F39,"MANUFACTURER DIRECT"),EXACT(F39,"INFORMATION ONLY"),EXACT(F39,"SECONDARY MARKET"),EXACT(F39,"UNCLEAR"))),"INVALID - TRANSACTION TOKEN",IF(NOT(OR(EXACT(G39,"YES"),EXACT(G39,"NO"),EXACT(G39,"UNCLEAR"))),"INVALID - GEOGRAPHY TOKEN",IF(NOT(OR(EXACT(H39,"CURRENT"),EXACT(H39,"STALE"),EXACT(H39,"NOT CHECKED"))),"INVALID - FRESHNESS TOKEN",IF(NOT(OR(EXACT(I39,"COMPARABLE"),EXACT(I39,"NOT COMPARABLE"),EXACT(I39,"UNCLEAR"))),"INVALID - PRICE TOKEN",IF(NOT(OR(EXACT(J39,"COMPARABLE"),EXACT(J39,"NOT COMPARABLE"),EXACT(J39,"UNCLEAR"))),"INVALID - FULFILMENT TOKEN",IF(NOT(OR(EXACT(K39,"PURCHASE"),EXACT(K39,"DISCOVERY"),EXACT(K39,"RESEARCH"),EXACT(K39,"MIXED"),EXACT(K39,"UNCLEAR"))),"INVALID - DISCOVERY TOKEN",IF(COUNTIF($A$6:$A$205,A39)&gt;1,"INVALID - DUPLICATE ID","VALID")))))))))))</x:f>
      </x:c>
      <x:c r="P39" s="45" t="str">
        <x:f>IF(A39="","",IF(OR(B39="",C39="",D39="",E39="",F39="",G39="",H39="",I39="",J39="",K39="",L39="",M39=""),"EVIDENCE INSUFFICIENT - REQUIRED FIELD",IF(H39="STALE","EVIDENCE STALE - REFRESH",IF(H39="NOT CHECKED","EVIDENCE INSUFFICIENT - FRESHNESS",IF(OR(D39="UNCLEAR",E39="UNCLEAR",F39="UNCLEAR",G39="UNCLEAR",I39="UNCLEAR",J39="UNCLEAR",K39="UNCLEAR"),"EVIDENCE INSUFFICIENT - ROLE",IF(OR(AND(C39="PUBLISHER",F39&lt;&gt;"INFORMATION ONLY"),AND(C39="MARKETPLACE",F39&lt;&gt;"MARKETPLACE"),AND(C39="MANUFACTURER",NOT(OR(F39="MANUFACTURER DIRECT",F39="INFORMATION ONLY"))),AND(OR(C39="DIRECT SELLER",C39="RETAILER"),F39&lt;&gt;"SELLER OF RECORD"),AND(C39="SUBSTITUTE",NOT(OR(F39="SELLER OF RECORD",F39="SECONDARY MARKET")))),"EVIDENCE CONTRADICTION - TYPE / TRANSACTION","COMPLETE"))))))</x:f>
      </x:c>
      <x:c r="Q39" s="45" t="str">
        <x:f>IF(A39="","",IF(G39="NO","OUT OF SCOPE",IF(E39="NO MATCH","OUT OF SCOPE",IF(S39="UNRESOLVED","UNRESOLVED",IF(C39="MARKETPLACE","MARKETPLACE / INTERMEDIARY",IF(C39="PUBLISHER","PUBLISHER / INFORMATION COMPETITOR",IF(C39="MANUFACTURER",IF(S39="DIRECT PATH","DIRECT COMMERCIAL COMPETITOR",IF(S39="SUBSTITUTE PATH","INDIRECT / SUBSTITUTE COMPETITOR","MANUFACTURER / FIRST-PARTY REFERENCE")),IF(C39="SUBSTITUTE","INDIRECT / SUBSTITUTE COMPETITOR",IF(S39="DIRECT PATH","DIRECT COMMERCIAL COMPETITOR",IF(S39="SUBSTITUTE PATH","INDIRECT / SUBSTITUTE COMPETITOR",IF(AND(K39="RESEARCH",F39="INFORMATION ONLY"),"VISIBILITY-ONLY COMPETITOR","RETAIL / CHANNEL COMPETITOR")))))))))))</x:f>
      </x:c>
      <x:c r="R39" s="45" t="str">
        <x:f>IF(A39="","",IF(O39&lt;&gt;"VALID","NOT READY",IF(P39&lt;&gt;"COMPLETE","NOT READY",IF(Q39="UNRESOLVED","NOT READY","READY"))))</x:f>
      </x:c>
      <x:c r="S39" s="69" t="str">
        <x:f>IF(A39="","",IF(OR(P39&lt;&gt;"COMPLETE",O39&lt;&gt;"VALID"),"UNRESOLVED",IF(AND(D39="YES",E39="SAME PRODUCT",OR(F39="SELLER OF RECORD",F39="MANUFACTURER DIRECT")),"DIRECT PATH",IF(AND(D39="YES",E39="SAME NEED - DIFFERENT PRODUCT",OR(F39="SELLER OF RECORD",F39="SECONDARY MARKET",F39="MANUFACTURER DIRECT")),"SUBSTITUTE PATH","OTHER PATH"))))</x:f>
      </x:c>
    </x:row>
    <x:row r="40">
      <x:c r="A40" s="53"/>
      <x:c r="B40" s="53"/>
      <x:c r="C40" s="53"/>
      <x:c r="D40" s="53"/>
      <x:c r="E40" s="53"/>
      <x:c r="F40" s="53"/>
      <x:c r="G40" s="53"/>
      <x:c r="H40" s="53"/>
      <x:c r="I40" s="53"/>
      <x:c r="J40" s="53"/>
      <x:c r="K40" s="53"/>
      <x:c r="L40" s="53"/>
      <x:c r="M40" s="58"/>
      <x:c r="N40" s="53"/>
      <x:c r="O40" s="45" t="str">
        <x:f>IF(A40="","",IF(NOT(OR(EXACT(C40,"DIRECT SELLER"),EXACT(C40,"RETAILER"),EXACT(C40,"MARKETPLACE"),EXACT(C40,"MANUFACTURER"),EXACT(C40,"PUBLISHER"),EXACT(C40,"SUBSTITUTE"),EXACT(C40,"OTHER"))),"INVALID - CANDIDATE TYPE",IF(NOT(OR(EXACT(D40,"YES"),EXACT(D40,"NO"),EXACT(D40,"UNCLEAR"))),"INVALID - BUYER TASK TOKEN",IF(NOT(OR(EXACT(E40,"SAME PRODUCT"),EXACT(E40,"SAME NEED - DIFFERENT PRODUCT"),EXACT(E40,"ADJACENT"),EXACT(E40,"NO MATCH"),EXACT(E40,"UNCLEAR"))),"INVALID - PRODUCT FIT TOKEN",IF(NOT(OR(EXACT(F40,"SELLER OF RECORD"),EXACT(F40,"MARKETPLACE"),EXACT(F40,"MANUFACTURER DIRECT"),EXACT(F40,"INFORMATION ONLY"),EXACT(F40,"SECONDARY MARKET"),EXACT(F40,"UNCLEAR"))),"INVALID - TRANSACTION TOKEN",IF(NOT(OR(EXACT(G40,"YES"),EXACT(G40,"NO"),EXACT(G40,"UNCLEAR"))),"INVALID - GEOGRAPHY TOKEN",IF(NOT(OR(EXACT(H40,"CURRENT"),EXACT(H40,"STALE"),EXACT(H40,"NOT CHECKED"))),"INVALID - FRESHNESS TOKEN",IF(NOT(OR(EXACT(I40,"COMPARABLE"),EXACT(I40,"NOT COMPARABLE"),EXACT(I40,"UNCLEAR"))),"INVALID - PRICE TOKEN",IF(NOT(OR(EXACT(J40,"COMPARABLE"),EXACT(J40,"NOT COMPARABLE"),EXACT(J40,"UNCLEAR"))),"INVALID - FULFILMENT TOKEN",IF(NOT(OR(EXACT(K40,"PURCHASE"),EXACT(K40,"DISCOVERY"),EXACT(K40,"RESEARCH"),EXACT(K40,"MIXED"),EXACT(K40,"UNCLEAR"))),"INVALID - DISCOVERY TOKEN",IF(COUNTIF($A$6:$A$205,A40)&gt;1,"INVALID - DUPLICATE ID","VALID")))))))))))</x:f>
      </x:c>
      <x:c r="P40" s="45" t="str">
        <x:f>IF(A40="","",IF(OR(B40="",C40="",D40="",E40="",F40="",G40="",H40="",I40="",J40="",K40="",L40="",M40=""),"EVIDENCE INSUFFICIENT - REQUIRED FIELD",IF(H40="STALE","EVIDENCE STALE - REFRESH",IF(H40="NOT CHECKED","EVIDENCE INSUFFICIENT - FRESHNESS",IF(OR(D40="UNCLEAR",E40="UNCLEAR",F40="UNCLEAR",G40="UNCLEAR",I40="UNCLEAR",J40="UNCLEAR",K40="UNCLEAR"),"EVIDENCE INSUFFICIENT - ROLE",IF(OR(AND(C40="PUBLISHER",F40&lt;&gt;"INFORMATION ONLY"),AND(C40="MARKETPLACE",F40&lt;&gt;"MARKETPLACE"),AND(C40="MANUFACTURER",NOT(OR(F40="MANUFACTURER DIRECT",F40="INFORMATION ONLY"))),AND(OR(C40="DIRECT SELLER",C40="RETAILER"),F40&lt;&gt;"SELLER OF RECORD"),AND(C40="SUBSTITUTE",NOT(OR(F40="SELLER OF RECORD",F40="SECONDARY MARKET")))),"EVIDENCE CONTRADICTION - TYPE / TRANSACTION","COMPLETE"))))))</x:f>
      </x:c>
      <x:c r="Q40" s="45" t="str">
        <x:f>IF(A40="","",IF(G40="NO","OUT OF SCOPE",IF(E40="NO MATCH","OUT OF SCOPE",IF(S40="UNRESOLVED","UNRESOLVED",IF(C40="MARKETPLACE","MARKETPLACE / INTERMEDIARY",IF(C40="PUBLISHER","PUBLISHER / INFORMATION COMPETITOR",IF(C40="MANUFACTURER",IF(S40="DIRECT PATH","DIRECT COMMERCIAL COMPETITOR",IF(S40="SUBSTITUTE PATH","INDIRECT / SUBSTITUTE COMPETITOR","MANUFACTURER / FIRST-PARTY REFERENCE")),IF(C40="SUBSTITUTE","INDIRECT / SUBSTITUTE COMPETITOR",IF(S40="DIRECT PATH","DIRECT COMMERCIAL COMPETITOR",IF(S40="SUBSTITUTE PATH","INDIRECT / SUBSTITUTE COMPETITOR",IF(AND(K40="RESEARCH",F40="INFORMATION ONLY"),"VISIBILITY-ONLY COMPETITOR","RETAIL / CHANNEL COMPETITOR")))))))))))</x:f>
      </x:c>
      <x:c r="R40" s="45" t="str">
        <x:f>IF(A40="","",IF(O40&lt;&gt;"VALID","NOT READY",IF(P40&lt;&gt;"COMPLETE","NOT READY",IF(Q40="UNRESOLVED","NOT READY","READY"))))</x:f>
      </x:c>
      <x:c r="S40" s="69" t="str">
        <x:f>IF(A40="","",IF(OR(P40&lt;&gt;"COMPLETE",O40&lt;&gt;"VALID"),"UNRESOLVED",IF(AND(D40="YES",E40="SAME PRODUCT",OR(F40="SELLER OF RECORD",F40="MANUFACTURER DIRECT")),"DIRECT PATH",IF(AND(D40="YES",E40="SAME NEED - DIFFERENT PRODUCT",OR(F40="SELLER OF RECORD",F40="SECONDARY MARKET",F40="MANUFACTURER DIRECT")),"SUBSTITUTE PATH","OTHER PATH"))))</x:f>
      </x:c>
    </x:row>
    <x:row r="41">
      <x:c r="A41" s="53"/>
      <x:c r="B41" s="53"/>
      <x:c r="C41" s="53"/>
      <x:c r="D41" s="53"/>
      <x:c r="E41" s="53"/>
      <x:c r="F41" s="53"/>
      <x:c r="G41" s="53"/>
      <x:c r="H41" s="53"/>
      <x:c r="I41" s="53"/>
      <x:c r="J41" s="53"/>
      <x:c r="K41" s="53"/>
      <x:c r="L41" s="53"/>
      <x:c r="M41" s="58"/>
      <x:c r="N41" s="53"/>
      <x:c r="O41" s="45" t="str">
        <x:f>IF(A41="","",IF(NOT(OR(EXACT(C41,"DIRECT SELLER"),EXACT(C41,"RETAILER"),EXACT(C41,"MARKETPLACE"),EXACT(C41,"MANUFACTURER"),EXACT(C41,"PUBLISHER"),EXACT(C41,"SUBSTITUTE"),EXACT(C41,"OTHER"))),"INVALID - CANDIDATE TYPE",IF(NOT(OR(EXACT(D41,"YES"),EXACT(D41,"NO"),EXACT(D41,"UNCLEAR"))),"INVALID - BUYER TASK TOKEN",IF(NOT(OR(EXACT(E41,"SAME PRODUCT"),EXACT(E41,"SAME NEED - DIFFERENT PRODUCT"),EXACT(E41,"ADJACENT"),EXACT(E41,"NO MATCH"),EXACT(E41,"UNCLEAR"))),"INVALID - PRODUCT FIT TOKEN",IF(NOT(OR(EXACT(F41,"SELLER OF RECORD"),EXACT(F41,"MARKETPLACE"),EXACT(F41,"MANUFACTURER DIRECT"),EXACT(F41,"INFORMATION ONLY"),EXACT(F41,"SECONDARY MARKET"),EXACT(F41,"UNCLEAR"))),"INVALID - TRANSACTION TOKEN",IF(NOT(OR(EXACT(G41,"YES"),EXACT(G41,"NO"),EXACT(G41,"UNCLEAR"))),"INVALID - GEOGRAPHY TOKEN",IF(NOT(OR(EXACT(H41,"CURRENT"),EXACT(H41,"STALE"),EXACT(H41,"NOT CHECKED"))),"INVALID - FRESHNESS TOKEN",IF(NOT(OR(EXACT(I41,"COMPARABLE"),EXACT(I41,"NOT COMPARABLE"),EXACT(I41,"UNCLEAR"))),"INVALID - PRICE TOKEN",IF(NOT(OR(EXACT(J41,"COMPARABLE"),EXACT(J41,"NOT COMPARABLE"),EXACT(J41,"UNCLEAR"))),"INVALID - FULFILMENT TOKEN",IF(NOT(OR(EXACT(K41,"PURCHASE"),EXACT(K41,"DISCOVERY"),EXACT(K41,"RESEARCH"),EXACT(K41,"MIXED"),EXACT(K41,"UNCLEAR"))),"INVALID - DISCOVERY TOKEN",IF(COUNTIF($A$6:$A$205,A41)&gt;1,"INVALID - DUPLICATE ID","VALID")))))))))))</x:f>
      </x:c>
      <x:c r="P41" s="45" t="str">
        <x:f>IF(A41="","",IF(OR(B41="",C41="",D41="",E41="",F41="",G41="",H41="",I41="",J41="",K41="",L41="",M41=""),"EVIDENCE INSUFFICIENT - REQUIRED FIELD",IF(H41="STALE","EVIDENCE STALE - REFRESH",IF(H41="NOT CHECKED","EVIDENCE INSUFFICIENT - FRESHNESS",IF(OR(D41="UNCLEAR",E41="UNCLEAR",F41="UNCLEAR",G41="UNCLEAR",I41="UNCLEAR",J41="UNCLEAR",K41="UNCLEAR"),"EVIDENCE INSUFFICIENT - ROLE",IF(OR(AND(C41="PUBLISHER",F41&lt;&gt;"INFORMATION ONLY"),AND(C41="MARKETPLACE",F41&lt;&gt;"MARKETPLACE"),AND(C41="MANUFACTURER",NOT(OR(F41="MANUFACTURER DIRECT",F41="INFORMATION ONLY"))),AND(OR(C41="DIRECT SELLER",C41="RETAILER"),F41&lt;&gt;"SELLER OF RECORD"),AND(C41="SUBSTITUTE",NOT(OR(F41="SELLER OF RECORD",F41="SECONDARY MARKET")))),"EVIDENCE CONTRADICTION - TYPE / TRANSACTION","COMPLETE"))))))</x:f>
      </x:c>
      <x:c r="Q41" s="45" t="str">
        <x:f>IF(A41="","",IF(G41="NO","OUT OF SCOPE",IF(E41="NO MATCH","OUT OF SCOPE",IF(S41="UNRESOLVED","UNRESOLVED",IF(C41="MARKETPLACE","MARKETPLACE / INTERMEDIARY",IF(C41="PUBLISHER","PUBLISHER / INFORMATION COMPETITOR",IF(C41="MANUFACTURER",IF(S41="DIRECT PATH","DIRECT COMMERCIAL COMPETITOR",IF(S41="SUBSTITUTE PATH","INDIRECT / SUBSTITUTE COMPETITOR","MANUFACTURER / FIRST-PARTY REFERENCE")),IF(C41="SUBSTITUTE","INDIRECT / SUBSTITUTE COMPETITOR",IF(S41="DIRECT PATH","DIRECT COMMERCIAL COMPETITOR",IF(S41="SUBSTITUTE PATH","INDIRECT / SUBSTITUTE COMPETITOR",IF(AND(K41="RESEARCH",F41="INFORMATION ONLY"),"VISIBILITY-ONLY COMPETITOR","RETAIL / CHANNEL COMPETITOR")))))))))))</x:f>
      </x:c>
      <x:c r="R41" s="45" t="str">
        <x:f>IF(A41="","",IF(O41&lt;&gt;"VALID","NOT READY",IF(P41&lt;&gt;"COMPLETE","NOT READY",IF(Q41="UNRESOLVED","NOT READY","READY"))))</x:f>
      </x:c>
      <x:c r="S41" s="69" t="str">
        <x:f>IF(A41="","",IF(OR(P41&lt;&gt;"COMPLETE",O41&lt;&gt;"VALID"),"UNRESOLVED",IF(AND(D41="YES",E41="SAME PRODUCT",OR(F41="SELLER OF RECORD",F41="MANUFACTURER DIRECT")),"DIRECT PATH",IF(AND(D41="YES",E41="SAME NEED - DIFFERENT PRODUCT",OR(F41="SELLER OF RECORD",F41="SECONDARY MARKET",F41="MANUFACTURER DIRECT")),"SUBSTITUTE PATH","OTHER PATH"))))</x:f>
      </x:c>
    </x:row>
    <x:row r="42">
      <x:c r="A42" s="53"/>
      <x:c r="B42" s="53"/>
      <x:c r="C42" s="53"/>
      <x:c r="D42" s="53"/>
      <x:c r="E42" s="53"/>
      <x:c r="F42" s="53"/>
      <x:c r="G42" s="53"/>
      <x:c r="H42" s="53"/>
      <x:c r="I42" s="53"/>
      <x:c r="J42" s="53"/>
      <x:c r="K42" s="53"/>
      <x:c r="L42" s="53"/>
      <x:c r="M42" s="58"/>
      <x:c r="N42" s="53"/>
      <x:c r="O42" s="45" t="str">
        <x:f>IF(A42="","",IF(NOT(OR(EXACT(C42,"DIRECT SELLER"),EXACT(C42,"RETAILER"),EXACT(C42,"MARKETPLACE"),EXACT(C42,"MANUFACTURER"),EXACT(C42,"PUBLISHER"),EXACT(C42,"SUBSTITUTE"),EXACT(C42,"OTHER"))),"INVALID - CANDIDATE TYPE",IF(NOT(OR(EXACT(D42,"YES"),EXACT(D42,"NO"),EXACT(D42,"UNCLEAR"))),"INVALID - BUYER TASK TOKEN",IF(NOT(OR(EXACT(E42,"SAME PRODUCT"),EXACT(E42,"SAME NEED - DIFFERENT PRODUCT"),EXACT(E42,"ADJACENT"),EXACT(E42,"NO MATCH"),EXACT(E42,"UNCLEAR"))),"INVALID - PRODUCT FIT TOKEN",IF(NOT(OR(EXACT(F42,"SELLER OF RECORD"),EXACT(F42,"MARKETPLACE"),EXACT(F42,"MANUFACTURER DIRECT"),EXACT(F42,"INFORMATION ONLY"),EXACT(F42,"SECONDARY MARKET"),EXACT(F42,"UNCLEAR"))),"INVALID - TRANSACTION TOKEN",IF(NOT(OR(EXACT(G42,"YES"),EXACT(G42,"NO"),EXACT(G42,"UNCLEAR"))),"INVALID - GEOGRAPHY TOKEN",IF(NOT(OR(EXACT(H42,"CURRENT"),EXACT(H42,"STALE"),EXACT(H42,"NOT CHECKED"))),"INVALID - FRESHNESS TOKEN",IF(NOT(OR(EXACT(I42,"COMPARABLE"),EXACT(I42,"NOT COMPARABLE"),EXACT(I42,"UNCLEAR"))),"INVALID - PRICE TOKEN",IF(NOT(OR(EXACT(J42,"COMPARABLE"),EXACT(J42,"NOT COMPARABLE"),EXACT(J42,"UNCLEAR"))),"INVALID - FULFILMENT TOKEN",IF(NOT(OR(EXACT(K42,"PURCHASE"),EXACT(K42,"DISCOVERY"),EXACT(K42,"RESEARCH"),EXACT(K42,"MIXED"),EXACT(K42,"UNCLEAR"))),"INVALID - DISCOVERY TOKEN",IF(COUNTIF($A$6:$A$205,A42)&gt;1,"INVALID - DUPLICATE ID","VALID")))))))))))</x:f>
      </x:c>
      <x:c r="P42" s="45" t="str">
        <x:f>IF(A42="","",IF(OR(B42="",C42="",D42="",E42="",F42="",G42="",H42="",I42="",J42="",K42="",L42="",M42=""),"EVIDENCE INSUFFICIENT - REQUIRED FIELD",IF(H42="STALE","EVIDENCE STALE - REFRESH",IF(H42="NOT CHECKED","EVIDENCE INSUFFICIENT - FRESHNESS",IF(OR(D42="UNCLEAR",E42="UNCLEAR",F42="UNCLEAR",G42="UNCLEAR",I42="UNCLEAR",J42="UNCLEAR",K42="UNCLEAR"),"EVIDENCE INSUFFICIENT - ROLE",IF(OR(AND(C42="PUBLISHER",F42&lt;&gt;"INFORMATION ONLY"),AND(C42="MARKETPLACE",F42&lt;&gt;"MARKETPLACE"),AND(C42="MANUFACTURER",NOT(OR(F42="MANUFACTURER DIRECT",F42="INFORMATION ONLY"))),AND(OR(C42="DIRECT SELLER",C42="RETAILER"),F42&lt;&gt;"SELLER OF RECORD"),AND(C42="SUBSTITUTE",NOT(OR(F42="SELLER OF RECORD",F42="SECONDARY MARKET")))),"EVIDENCE CONTRADICTION - TYPE / TRANSACTION","COMPLETE"))))))</x:f>
      </x:c>
      <x:c r="Q42" s="45" t="str">
        <x:f>IF(A42="","",IF(G42="NO","OUT OF SCOPE",IF(E42="NO MATCH","OUT OF SCOPE",IF(S42="UNRESOLVED","UNRESOLVED",IF(C42="MARKETPLACE","MARKETPLACE / INTERMEDIARY",IF(C42="PUBLISHER","PUBLISHER / INFORMATION COMPETITOR",IF(C42="MANUFACTURER",IF(S42="DIRECT PATH","DIRECT COMMERCIAL COMPETITOR",IF(S42="SUBSTITUTE PATH","INDIRECT / SUBSTITUTE COMPETITOR","MANUFACTURER / FIRST-PARTY REFERENCE")),IF(C42="SUBSTITUTE","INDIRECT / SUBSTITUTE COMPETITOR",IF(S42="DIRECT PATH","DIRECT COMMERCIAL COMPETITOR",IF(S42="SUBSTITUTE PATH","INDIRECT / SUBSTITUTE COMPETITOR",IF(AND(K42="RESEARCH",F42="INFORMATION ONLY"),"VISIBILITY-ONLY COMPETITOR","RETAIL / CHANNEL COMPETITOR")))))))))))</x:f>
      </x:c>
      <x:c r="R42" s="45" t="str">
        <x:f>IF(A42="","",IF(O42&lt;&gt;"VALID","NOT READY",IF(P42&lt;&gt;"COMPLETE","NOT READY",IF(Q42="UNRESOLVED","NOT READY","READY"))))</x:f>
      </x:c>
      <x:c r="S42" s="69" t="str">
        <x:f>IF(A42="","",IF(OR(P42&lt;&gt;"COMPLETE",O42&lt;&gt;"VALID"),"UNRESOLVED",IF(AND(D42="YES",E42="SAME PRODUCT",OR(F42="SELLER OF RECORD",F42="MANUFACTURER DIRECT")),"DIRECT PATH",IF(AND(D42="YES",E42="SAME NEED - DIFFERENT PRODUCT",OR(F42="SELLER OF RECORD",F42="SECONDARY MARKET",F42="MANUFACTURER DIRECT")),"SUBSTITUTE PATH","OTHER PATH"))))</x:f>
      </x:c>
    </x:row>
    <x:row r="43">
      <x:c r="A43" s="53"/>
      <x:c r="B43" s="53"/>
      <x:c r="C43" s="53"/>
      <x:c r="D43" s="53"/>
      <x:c r="E43" s="53"/>
      <x:c r="F43" s="53"/>
      <x:c r="G43" s="53"/>
      <x:c r="H43" s="53"/>
      <x:c r="I43" s="53"/>
      <x:c r="J43" s="53"/>
      <x:c r="K43" s="53"/>
      <x:c r="L43" s="53"/>
      <x:c r="M43" s="58"/>
      <x:c r="N43" s="53"/>
      <x:c r="O43" s="45" t="str">
        <x:f>IF(A43="","",IF(NOT(OR(EXACT(C43,"DIRECT SELLER"),EXACT(C43,"RETAILER"),EXACT(C43,"MARKETPLACE"),EXACT(C43,"MANUFACTURER"),EXACT(C43,"PUBLISHER"),EXACT(C43,"SUBSTITUTE"),EXACT(C43,"OTHER"))),"INVALID - CANDIDATE TYPE",IF(NOT(OR(EXACT(D43,"YES"),EXACT(D43,"NO"),EXACT(D43,"UNCLEAR"))),"INVALID - BUYER TASK TOKEN",IF(NOT(OR(EXACT(E43,"SAME PRODUCT"),EXACT(E43,"SAME NEED - DIFFERENT PRODUCT"),EXACT(E43,"ADJACENT"),EXACT(E43,"NO MATCH"),EXACT(E43,"UNCLEAR"))),"INVALID - PRODUCT FIT TOKEN",IF(NOT(OR(EXACT(F43,"SELLER OF RECORD"),EXACT(F43,"MARKETPLACE"),EXACT(F43,"MANUFACTURER DIRECT"),EXACT(F43,"INFORMATION ONLY"),EXACT(F43,"SECONDARY MARKET"),EXACT(F43,"UNCLEAR"))),"INVALID - TRANSACTION TOKEN",IF(NOT(OR(EXACT(G43,"YES"),EXACT(G43,"NO"),EXACT(G43,"UNCLEAR"))),"INVALID - GEOGRAPHY TOKEN",IF(NOT(OR(EXACT(H43,"CURRENT"),EXACT(H43,"STALE"),EXACT(H43,"NOT CHECKED"))),"INVALID - FRESHNESS TOKEN",IF(NOT(OR(EXACT(I43,"COMPARABLE"),EXACT(I43,"NOT COMPARABLE"),EXACT(I43,"UNCLEAR"))),"INVALID - PRICE TOKEN",IF(NOT(OR(EXACT(J43,"COMPARABLE"),EXACT(J43,"NOT COMPARABLE"),EXACT(J43,"UNCLEAR"))),"INVALID - FULFILMENT TOKEN",IF(NOT(OR(EXACT(K43,"PURCHASE"),EXACT(K43,"DISCOVERY"),EXACT(K43,"RESEARCH"),EXACT(K43,"MIXED"),EXACT(K43,"UNCLEAR"))),"INVALID - DISCOVERY TOKEN",IF(COUNTIF($A$6:$A$205,A43)&gt;1,"INVALID - DUPLICATE ID","VALID")))))))))))</x:f>
      </x:c>
      <x:c r="P43" s="45" t="str">
        <x:f>IF(A43="","",IF(OR(B43="",C43="",D43="",E43="",F43="",G43="",H43="",I43="",J43="",K43="",L43="",M43=""),"EVIDENCE INSUFFICIENT - REQUIRED FIELD",IF(H43="STALE","EVIDENCE STALE - REFRESH",IF(H43="NOT CHECKED","EVIDENCE INSUFFICIENT - FRESHNESS",IF(OR(D43="UNCLEAR",E43="UNCLEAR",F43="UNCLEAR",G43="UNCLEAR",I43="UNCLEAR",J43="UNCLEAR",K43="UNCLEAR"),"EVIDENCE INSUFFICIENT - ROLE",IF(OR(AND(C43="PUBLISHER",F43&lt;&gt;"INFORMATION ONLY"),AND(C43="MARKETPLACE",F43&lt;&gt;"MARKETPLACE"),AND(C43="MANUFACTURER",NOT(OR(F43="MANUFACTURER DIRECT",F43="INFORMATION ONLY"))),AND(OR(C43="DIRECT SELLER",C43="RETAILER"),F43&lt;&gt;"SELLER OF RECORD"),AND(C43="SUBSTITUTE",NOT(OR(F43="SELLER OF RECORD",F43="SECONDARY MARKET")))),"EVIDENCE CONTRADICTION - TYPE / TRANSACTION","COMPLETE"))))))</x:f>
      </x:c>
      <x:c r="Q43" s="45" t="str">
        <x:f>IF(A43="","",IF(G43="NO","OUT OF SCOPE",IF(E43="NO MATCH","OUT OF SCOPE",IF(S43="UNRESOLVED","UNRESOLVED",IF(C43="MARKETPLACE","MARKETPLACE / INTERMEDIARY",IF(C43="PUBLISHER","PUBLISHER / INFORMATION COMPETITOR",IF(C43="MANUFACTURER",IF(S43="DIRECT PATH","DIRECT COMMERCIAL COMPETITOR",IF(S43="SUBSTITUTE PATH","INDIRECT / SUBSTITUTE COMPETITOR","MANUFACTURER / FIRST-PARTY REFERENCE")),IF(C43="SUBSTITUTE","INDIRECT / SUBSTITUTE COMPETITOR",IF(S43="DIRECT PATH","DIRECT COMMERCIAL COMPETITOR",IF(S43="SUBSTITUTE PATH","INDIRECT / SUBSTITUTE COMPETITOR",IF(AND(K43="RESEARCH",F43="INFORMATION ONLY"),"VISIBILITY-ONLY COMPETITOR","RETAIL / CHANNEL COMPETITOR")))))))))))</x:f>
      </x:c>
      <x:c r="R43" s="45" t="str">
        <x:f>IF(A43="","",IF(O43&lt;&gt;"VALID","NOT READY",IF(P43&lt;&gt;"COMPLETE","NOT READY",IF(Q43="UNRESOLVED","NOT READY","READY"))))</x:f>
      </x:c>
      <x:c r="S43" s="69" t="str">
        <x:f>IF(A43="","",IF(OR(P43&lt;&gt;"COMPLETE",O43&lt;&gt;"VALID"),"UNRESOLVED",IF(AND(D43="YES",E43="SAME PRODUCT",OR(F43="SELLER OF RECORD",F43="MANUFACTURER DIRECT")),"DIRECT PATH",IF(AND(D43="YES",E43="SAME NEED - DIFFERENT PRODUCT",OR(F43="SELLER OF RECORD",F43="SECONDARY MARKET",F43="MANUFACTURER DIRECT")),"SUBSTITUTE PATH","OTHER PATH"))))</x:f>
      </x:c>
    </x:row>
    <x:row r="44">
      <x:c r="A44" s="53"/>
      <x:c r="B44" s="53"/>
      <x:c r="C44" s="53"/>
      <x:c r="D44" s="53"/>
      <x:c r="E44" s="53"/>
      <x:c r="F44" s="53"/>
      <x:c r="G44" s="53"/>
      <x:c r="H44" s="53"/>
      <x:c r="I44" s="53"/>
      <x:c r="J44" s="53"/>
      <x:c r="K44" s="53"/>
      <x:c r="L44" s="53"/>
      <x:c r="M44" s="58"/>
      <x:c r="N44" s="53"/>
      <x:c r="O44" s="45" t="str">
        <x:f>IF(A44="","",IF(NOT(OR(EXACT(C44,"DIRECT SELLER"),EXACT(C44,"RETAILER"),EXACT(C44,"MARKETPLACE"),EXACT(C44,"MANUFACTURER"),EXACT(C44,"PUBLISHER"),EXACT(C44,"SUBSTITUTE"),EXACT(C44,"OTHER"))),"INVALID - CANDIDATE TYPE",IF(NOT(OR(EXACT(D44,"YES"),EXACT(D44,"NO"),EXACT(D44,"UNCLEAR"))),"INVALID - BUYER TASK TOKEN",IF(NOT(OR(EXACT(E44,"SAME PRODUCT"),EXACT(E44,"SAME NEED - DIFFERENT PRODUCT"),EXACT(E44,"ADJACENT"),EXACT(E44,"NO MATCH"),EXACT(E44,"UNCLEAR"))),"INVALID - PRODUCT FIT TOKEN",IF(NOT(OR(EXACT(F44,"SELLER OF RECORD"),EXACT(F44,"MARKETPLACE"),EXACT(F44,"MANUFACTURER DIRECT"),EXACT(F44,"INFORMATION ONLY"),EXACT(F44,"SECONDARY MARKET"),EXACT(F44,"UNCLEAR"))),"INVALID - TRANSACTION TOKEN",IF(NOT(OR(EXACT(G44,"YES"),EXACT(G44,"NO"),EXACT(G44,"UNCLEAR"))),"INVALID - GEOGRAPHY TOKEN",IF(NOT(OR(EXACT(H44,"CURRENT"),EXACT(H44,"STALE"),EXACT(H44,"NOT CHECKED"))),"INVALID - FRESHNESS TOKEN",IF(NOT(OR(EXACT(I44,"COMPARABLE"),EXACT(I44,"NOT COMPARABLE"),EXACT(I44,"UNCLEAR"))),"INVALID - PRICE TOKEN",IF(NOT(OR(EXACT(J44,"COMPARABLE"),EXACT(J44,"NOT COMPARABLE"),EXACT(J44,"UNCLEAR"))),"INVALID - FULFILMENT TOKEN",IF(NOT(OR(EXACT(K44,"PURCHASE"),EXACT(K44,"DISCOVERY"),EXACT(K44,"RESEARCH"),EXACT(K44,"MIXED"),EXACT(K44,"UNCLEAR"))),"INVALID - DISCOVERY TOKEN",IF(COUNTIF($A$6:$A$205,A44)&gt;1,"INVALID - DUPLICATE ID","VALID")))))))))))</x:f>
      </x:c>
      <x:c r="P44" s="45" t="str">
        <x:f>IF(A44="","",IF(OR(B44="",C44="",D44="",E44="",F44="",G44="",H44="",I44="",J44="",K44="",L44="",M44=""),"EVIDENCE INSUFFICIENT - REQUIRED FIELD",IF(H44="STALE","EVIDENCE STALE - REFRESH",IF(H44="NOT CHECKED","EVIDENCE INSUFFICIENT - FRESHNESS",IF(OR(D44="UNCLEAR",E44="UNCLEAR",F44="UNCLEAR",G44="UNCLEAR",I44="UNCLEAR",J44="UNCLEAR",K44="UNCLEAR"),"EVIDENCE INSUFFICIENT - ROLE",IF(OR(AND(C44="PUBLISHER",F44&lt;&gt;"INFORMATION ONLY"),AND(C44="MARKETPLACE",F44&lt;&gt;"MARKETPLACE"),AND(C44="MANUFACTURER",NOT(OR(F44="MANUFACTURER DIRECT",F44="INFORMATION ONLY"))),AND(OR(C44="DIRECT SELLER",C44="RETAILER"),F44&lt;&gt;"SELLER OF RECORD"),AND(C44="SUBSTITUTE",NOT(OR(F44="SELLER OF RECORD",F44="SECONDARY MARKET")))),"EVIDENCE CONTRADICTION - TYPE / TRANSACTION","COMPLETE"))))))</x:f>
      </x:c>
      <x:c r="Q44" s="45" t="str">
        <x:f>IF(A44="","",IF(G44="NO","OUT OF SCOPE",IF(E44="NO MATCH","OUT OF SCOPE",IF(S44="UNRESOLVED","UNRESOLVED",IF(C44="MARKETPLACE","MARKETPLACE / INTERMEDIARY",IF(C44="PUBLISHER","PUBLISHER / INFORMATION COMPETITOR",IF(C44="MANUFACTURER",IF(S44="DIRECT PATH","DIRECT COMMERCIAL COMPETITOR",IF(S44="SUBSTITUTE PATH","INDIRECT / SUBSTITUTE COMPETITOR","MANUFACTURER / FIRST-PARTY REFERENCE")),IF(C44="SUBSTITUTE","INDIRECT / SUBSTITUTE COMPETITOR",IF(S44="DIRECT PATH","DIRECT COMMERCIAL COMPETITOR",IF(S44="SUBSTITUTE PATH","INDIRECT / SUBSTITUTE COMPETITOR",IF(AND(K44="RESEARCH",F44="INFORMATION ONLY"),"VISIBILITY-ONLY COMPETITOR","RETAIL / CHANNEL COMPETITOR")))))))))))</x:f>
      </x:c>
      <x:c r="R44" s="45" t="str">
        <x:f>IF(A44="","",IF(O44&lt;&gt;"VALID","NOT READY",IF(P44&lt;&gt;"COMPLETE","NOT READY",IF(Q44="UNRESOLVED","NOT READY","READY"))))</x:f>
      </x:c>
      <x:c r="S44" s="69" t="str">
        <x:f>IF(A44="","",IF(OR(P44&lt;&gt;"COMPLETE",O44&lt;&gt;"VALID"),"UNRESOLVED",IF(AND(D44="YES",E44="SAME PRODUCT",OR(F44="SELLER OF RECORD",F44="MANUFACTURER DIRECT")),"DIRECT PATH",IF(AND(D44="YES",E44="SAME NEED - DIFFERENT PRODUCT",OR(F44="SELLER OF RECORD",F44="SECONDARY MARKET",F44="MANUFACTURER DIRECT")),"SUBSTITUTE PATH","OTHER PATH"))))</x:f>
      </x:c>
    </x:row>
    <x:row r="45">
      <x:c r="A45" s="53"/>
      <x:c r="B45" s="53"/>
      <x:c r="C45" s="53"/>
      <x:c r="D45" s="53"/>
      <x:c r="E45" s="53"/>
      <x:c r="F45" s="53"/>
      <x:c r="G45" s="53"/>
      <x:c r="H45" s="53"/>
      <x:c r="I45" s="53"/>
      <x:c r="J45" s="53"/>
      <x:c r="K45" s="53"/>
      <x:c r="L45" s="53"/>
      <x:c r="M45" s="58"/>
      <x:c r="N45" s="53"/>
      <x:c r="O45" s="45" t="str">
        <x:f>IF(A45="","",IF(NOT(OR(EXACT(C45,"DIRECT SELLER"),EXACT(C45,"RETAILER"),EXACT(C45,"MARKETPLACE"),EXACT(C45,"MANUFACTURER"),EXACT(C45,"PUBLISHER"),EXACT(C45,"SUBSTITUTE"),EXACT(C45,"OTHER"))),"INVALID - CANDIDATE TYPE",IF(NOT(OR(EXACT(D45,"YES"),EXACT(D45,"NO"),EXACT(D45,"UNCLEAR"))),"INVALID - BUYER TASK TOKEN",IF(NOT(OR(EXACT(E45,"SAME PRODUCT"),EXACT(E45,"SAME NEED - DIFFERENT PRODUCT"),EXACT(E45,"ADJACENT"),EXACT(E45,"NO MATCH"),EXACT(E45,"UNCLEAR"))),"INVALID - PRODUCT FIT TOKEN",IF(NOT(OR(EXACT(F45,"SELLER OF RECORD"),EXACT(F45,"MARKETPLACE"),EXACT(F45,"MANUFACTURER DIRECT"),EXACT(F45,"INFORMATION ONLY"),EXACT(F45,"SECONDARY MARKET"),EXACT(F45,"UNCLEAR"))),"INVALID - TRANSACTION TOKEN",IF(NOT(OR(EXACT(G45,"YES"),EXACT(G45,"NO"),EXACT(G45,"UNCLEAR"))),"INVALID - GEOGRAPHY TOKEN",IF(NOT(OR(EXACT(H45,"CURRENT"),EXACT(H45,"STALE"),EXACT(H45,"NOT CHECKED"))),"INVALID - FRESHNESS TOKEN",IF(NOT(OR(EXACT(I45,"COMPARABLE"),EXACT(I45,"NOT COMPARABLE"),EXACT(I45,"UNCLEAR"))),"INVALID - PRICE TOKEN",IF(NOT(OR(EXACT(J45,"COMPARABLE"),EXACT(J45,"NOT COMPARABLE"),EXACT(J45,"UNCLEAR"))),"INVALID - FULFILMENT TOKEN",IF(NOT(OR(EXACT(K45,"PURCHASE"),EXACT(K45,"DISCOVERY"),EXACT(K45,"RESEARCH"),EXACT(K45,"MIXED"),EXACT(K45,"UNCLEAR"))),"INVALID - DISCOVERY TOKEN",IF(COUNTIF($A$6:$A$205,A45)&gt;1,"INVALID - DUPLICATE ID","VALID")))))))))))</x:f>
      </x:c>
      <x:c r="P45" s="45" t="str">
        <x:f>IF(A45="","",IF(OR(B45="",C45="",D45="",E45="",F45="",G45="",H45="",I45="",J45="",K45="",L45="",M45=""),"EVIDENCE INSUFFICIENT - REQUIRED FIELD",IF(H45="STALE","EVIDENCE STALE - REFRESH",IF(H45="NOT CHECKED","EVIDENCE INSUFFICIENT - FRESHNESS",IF(OR(D45="UNCLEAR",E45="UNCLEAR",F45="UNCLEAR",G45="UNCLEAR",I45="UNCLEAR",J45="UNCLEAR",K45="UNCLEAR"),"EVIDENCE INSUFFICIENT - ROLE",IF(OR(AND(C45="PUBLISHER",F45&lt;&gt;"INFORMATION ONLY"),AND(C45="MARKETPLACE",F45&lt;&gt;"MARKETPLACE"),AND(C45="MANUFACTURER",NOT(OR(F45="MANUFACTURER DIRECT",F45="INFORMATION ONLY"))),AND(OR(C45="DIRECT SELLER",C45="RETAILER"),F45&lt;&gt;"SELLER OF RECORD"),AND(C45="SUBSTITUTE",NOT(OR(F45="SELLER OF RECORD",F45="SECONDARY MARKET")))),"EVIDENCE CONTRADICTION - TYPE / TRANSACTION","COMPLETE"))))))</x:f>
      </x:c>
      <x:c r="Q45" s="45" t="str">
        <x:f>IF(A45="","",IF(G45="NO","OUT OF SCOPE",IF(E45="NO MATCH","OUT OF SCOPE",IF(S45="UNRESOLVED","UNRESOLVED",IF(C45="MARKETPLACE","MARKETPLACE / INTERMEDIARY",IF(C45="PUBLISHER","PUBLISHER / INFORMATION COMPETITOR",IF(C45="MANUFACTURER",IF(S45="DIRECT PATH","DIRECT COMMERCIAL COMPETITOR",IF(S45="SUBSTITUTE PATH","INDIRECT / SUBSTITUTE COMPETITOR","MANUFACTURER / FIRST-PARTY REFERENCE")),IF(C45="SUBSTITUTE","INDIRECT / SUBSTITUTE COMPETITOR",IF(S45="DIRECT PATH","DIRECT COMMERCIAL COMPETITOR",IF(S45="SUBSTITUTE PATH","INDIRECT / SUBSTITUTE COMPETITOR",IF(AND(K45="RESEARCH",F45="INFORMATION ONLY"),"VISIBILITY-ONLY COMPETITOR","RETAIL / CHANNEL COMPETITOR")))))))))))</x:f>
      </x:c>
      <x:c r="R45" s="45" t="str">
        <x:f>IF(A45="","",IF(O45&lt;&gt;"VALID","NOT READY",IF(P45&lt;&gt;"COMPLETE","NOT READY",IF(Q45="UNRESOLVED","NOT READY","READY"))))</x:f>
      </x:c>
      <x:c r="S45" s="69" t="str">
        <x:f>IF(A45="","",IF(OR(P45&lt;&gt;"COMPLETE",O45&lt;&gt;"VALID"),"UNRESOLVED",IF(AND(D45="YES",E45="SAME PRODUCT",OR(F45="SELLER OF RECORD",F45="MANUFACTURER DIRECT")),"DIRECT PATH",IF(AND(D45="YES",E45="SAME NEED - DIFFERENT PRODUCT",OR(F45="SELLER OF RECORD",F45="SECONDARY MARKET",F45="MANUFACTURER DIRECT")),"SUBSTITUTE PATH","OTHER PATH"))))</x:f>
      </x:c>
    </x:row>
    <x:row r="46">
      <x:c r="A46" s="53"/>
      <x:c r="B46" s="53"/>
      <x:c r="C46" s="53"/>
      <x:c r="D46" s="53"/>
      <x:c r="E46" s="53"/>
      <x:c r="F46" s="53"/>
      <x:c r="G46" s="53"/>
      <x:c r="H46" s="53"/>
      <x:c r="I46" s="53"/>
      <x:c r="J46" s="53"/>
      <x:c r="K46" s="53"/>
      <x:c r="L46" s="53"/>
      <x:c r="M46" s="58"/>
      <x:c r="N46" s="53"/>
      <x:c r="O46" s="45" t="str">
        <x:f>IF(A46="","",IF(NOT(OR(EXACT(C46,"DIRECT SELLER"),EXACT(C46,"RETAILER"),EXACT(C46,"MARKETPLACE"),EXACT(C46,"MANUFACTURER"),EXACT(C46,"PUBLISHER"),EXACT(C46,"SUBSTITUTE"),EXACT(C46,"OTHER"))),"INVALID - CANDIDATE TYPE",IF(NOT(OR(EXACT(D46,"YES"),EXACT(D46,"NO"),EXACT(D46,"UNCLEAR"))),"INVALID - BUYER TASK TOKEN",IF(NOT(OR(EXACT(E46,"SAME PRODUCT"),EXACT(E46,"SAME NEED - DIFFERENT PRODUCT"),EXACT(E46,"ADJACENT"),EXACT(E46,"NO MATCH"),EXACT(E46,"UNCLEAR"))),"INVALID - PRODUCT FIT TOKEN",IF(NOT(OR(EXACT(F46,"SELLER OF RECORD"),EXACT(F46,"MARKETPLACE"),EXACT(F46,"MANUFACTURER DIRECT"),EXACT(F46,"INFORMATION ONLY"),EXACT(F46,"SECONDARY MARKET"),EXACT(F46,"UNCLEAR"))),"INVALID - TRANSACTION TOKEN",IF(NOT(OR(EXACT(G46,"YES"),EXACT(G46,"NO"),EXACT(G46,"UNCLEAR"))),"INVALID - GEOGRAPHY TOKEN",IF(NOT(OR(EXACT(H46,"CURRENT"),EXACT(H46,"STALE"),EXACT(H46,"NOT CHECKED"))),"INVALID - FRESHNESS TOKEN",IF(NOT(OR(EXACT(I46,"COMPARABLE"),EXACT(I46,"NOT COMPARABLE"),EXACT(I46,"UNCLEAR"))),"INVALID - PRICE TOKEN",IF(NOT(OR(EXACT(J46,"COMPARABLE"),EXACT(J46,"NOT COMPARABLE"),EXACT(J46,"UNCLEAR"))),"INVALID - FULFILMENT TOKEN",IF(NOT(OR(EXACT(K46,"PURCHASE"),EXACT(K46,"DISCOVERY"),EXACT(K46,"RESEARCH"),EXACT(K46,"MIXED"),EXACT(K46,"UNCLEAR"))),"INVALID - DISCOVERY TOKEN",IF(COUNTIF($A$6:$A$205,A46)&gt;1,"INVALID - DUPLICATE ID","VALID")))))))))))</x:f>
      </x:c>
      <x:c r="P46" s="45" t="str">
        <x:f>IF(A46="","",IF(OR(B46="",C46="",D46="",E46="",F46="",G46="",H46="",I46="",J46="",K46="",L46="",M46=""),"EVIDENCE INSUFFICIENT - REQUIRED FIELD",IF(H46="STALE","EVIDENCE STALE - REFRESH",IF(H46="NOT CHECKED","EVIDENCE INSUFFICIENT - FRESHNESS",IF(OR(D46="UNCLEAR",E46="UNCLEAR",F46="UNCLEAR",G46="UNCLEAR",I46="UNCLEAR",J46="UNCLEAR",K46="UNCLEAR"),"EVIDENCE INSUFFICIENT - ROLE",IF(OR(AND(C46="PUBLISHER",F46&lt;&gt;"INFORMATION ONLY"),AND(C46="MARKETPLACE",F46&lt;&gt;"MARKETPLACE"),AND(C46="MANUFACTURER",NOT(OR(F46="MANUFACTURER DIRECT",F46="INFORMATION ONLY"))),AND(OR(C46="DIRECT SELLER",C46="RETAILER"),F46&lt;&gt;"SELLER OF RECORD"),AND(C46="SUBSTITUTE",NOT(OR(F46="SELLER OF RECORD",F46="SECONDARY MARKET")))),"EVIDENCE CONTRADICTION - TYPE / TRANSACTION","COMPLETE"))))))</x:f>
      </x:c>
      <x:c r="Q46" s="45" t="str">
        <x:f>IF(A46="","",IF(G46="NO","OUT OF SCOPE",IF(E46="NO MATCH","OUT OF SCOPE",IF(S46="UNRESOLVED","UNRESOLVED",IF(C46="MARKETPLACE","MARKETPLACE / INTERMEDIARY",IF(C46="PUBLISHER","PUBLISHER / INFORMATION COMPETITOR",IF(C46="MANUFACTURER",IF(S46="DIRECT PATH","DIRECT COMMERCIAL COMPETITOR",IF(S46="SUBSTITUTE PATH","INDIRECT / SUBSTITUTE COMPETITOR","MANUFACTURER / FIRST-PARTY REFERENCE")),IF(C46="SUBSTITUTE","INDIRECT / SUBSTITUTE COMPETITOR",IF(S46="DIRECT PATH","DIRECT COMMERCIAL COMPETITOR",IF(S46="SUBSTITUTE PATH","INDIRECT / SUBSTITUTE COMPETITOR",IF(AND(K46="RESEARCH",F46="INFORMATION ONLY"),"VISIBILITY-ONLY COMPETITOR","RETAIL / CHANNEL COMPETITOR")))))))))))</x:f>
      </x:c>
      <x:c r="R46" s="45" t="str">
        <x:f>IF(A46="","",IF(O46&lt;&gt;"VALID","NOT READY",IF(P46&lt;&gt;"COMPLETE","NOT READY",IF(Q46="UNRESOLVED","NOT READY","READY"))))</x:f>
      </x:c>
      <x:c r="S46" s="69" t="str">
        <x:f>IF(A46="","",IF(OR(P46&lt;&gt;"COMPLETE",O46&lt;&gt;"VALID"),"UNRESOLVED",IF(AND(D46="YES",E46="SAME PRODUCT",OR(F46="SELLER OF RECORD",F46="MANUFACTURER DIRECT")),"DIRECT PATH",IF(AND(D46="YES",E46="SAME NEED - DIFFERENT PRODUCT",OR(F46="SELLER OF RECORD",F46="SECONDARY MARKET",F46="MANUFACTURER DIRECT")),"SUBSTITUTE PATH","OTHER PATH"))))</x:f>
      </x:c>
    </x:row>
    <x:row r="47">
      <x:c r="A47" s="53"/>
      <x:c r="B47" s="53"/>
      <x:c r="C47" s="53"/>
      <x:c r="D47" s="53"/>
      <x:c r="E47" s="53"/>
      <x:c r="F47" s="53"/>
      <x:c r="G47" s="53"/>
      <x:c r="H47" s="53"/>
      <x:c r="I47" s="53"/>
      <x:c r="J47" s="53"/>
      <x:c r="K47" s="53"/>
      <x:c r="L47" s="53"/>
      <x:c r="M47" s="58"/>
      <x:c r="N47" s="53"/>
      <x:c r="O47" s="45" t="str">
        <x:f>IF(A47="","",IF(NOT(OR(EXACT(C47,"DIRECT SELLER"),EXACT(C47,"RETAILER"),EXACT(C47,"MARKETPLACE"),EXACT(C47,"MANUFACTURER"),EXACT(C47,"PUBLISHER"),EXACT(C47,"SUBSTITUTE"),EXACT(C47,"OTHER"))),"INVALID - CANDIDATE TYPE",IF(NOT(OR(EXACT(D47,"YES"),EXACT(D47,"NO"),EXACT(D47,"UNCLEAR"))),"INVALID - BUYER TASK TOKEN",IF(NOT(OR(EXACT(E47,"SAME PRODUCT"),EXACT(E47,"SAME NEED - DIFFERENT PRODUCT"),EXACT(E47,"ADJACENT"),EXACT(E47,"NO MATCH"),EXACT(E47,"UNCLEAR"))),"INVALID - PRODUCT FIT TOKEN",IF(NOT(OR(EXACT(F47,"SELLER OF RECORD"),EXACT(F47,"MARKETPLACE"),EXACT(F47,"MANUFACTURER DIRECT"),EXACT(F47,"INFORMATION ONLY"),EXACT(F47,"SECONDARY MARKET"),EXACT(F47,"UNCLEAR"))),"INVALID - TRANSACTION TOKEN",IF(NOT(OR(EXACT(G47,"YES"),EXACT(G47,"NO"),EXACT(G47,"UNCLEAR"))),"INVALID - GEOGRAPHY TOKEN",IF(NOT(OR(EXACT(H47,"CURRENT"),EXACT(H47,"STALE"),EXACT(H47,"NOT CHECKED"))),"INVALID - FRESHNESS TOKEN",IF(NOT(OR(EXACT(I47,"COMPARABLE"),EXACT(I47,"NOT COMPARABLE"),EXACT(I47,"UNCLEAR"))),"INVALID - PRICE TOKEN",IF(NOT(OR(EXACT(J47,"COMPARABLE"),EXACT(J47,"NOT COMPARABLE"),EXACT(J47,"UNCLEAR"))),"INVALID - FULFILMENT TOKEN",IF(NOT(OR(EXACT(K47,"PURCHASE"),EXACT(K47,"DISCOVERY"),EXACT(K47,"RESEARCH"),EXACT(K47,"MIXED"),EXACT(K47,"UNCLEAR"))),"INVALID - DISCOVERY TOKEN",IF(COUNTIF($A$6:$A$205,A47)&gt;1,"INVALID - DUPLICATE ID","VALID")))))))))))</x:f>
      </x:c>
      <x:c r="P47" s="45" t="str">
        <x:f>IF(A47="","",IF(OR(B47="",C47="",D47="",E47="",F47="",G47="",H47="",I47="",J47="",K47="",L47="",M47=""),"EVIDENCE INSUFFICIENT - REQUIRED FIELD",IF(H47="STALE","EVIDENCE STALE - REFRESH",IF(H47="NOT CHECKED","EVIDENCE INSUFFICIENT - FRESHNESS",IF(OR(D47="UNCLEAR",E47="UNCLEAR",F47="UNCLEAR",G47="UNCLEAR",I47="UNCLEAR",J47="UNCLEAR",K47="UNCLEAR"),"EVIDENCE INSUFFICIENT - ROLE",IF(OR(AND(C47="PUBLISHER",F47&lt;&gt;"INFORMATION ONLY"),AND(C47="MARKETPLACE",F47&lt;&gt;"MARKETPLACE"),AND(C47="MANUFACTURER",NOT(OR(F47="MANUFACTURER DIRECT",F47="INFORMATION ONLY"))),AND(OR(C47="DIRECT SELLER",C47="RETAILER"),F47&lt;&gt;"SELLER OF RECORD"),AND(C47="SUBSTITUTE",NOT(OR(F47="SELLER OF RECORD",F47="SECONDARY MARKET")))),"EVIDENCE CONTRADICTION - TYPE / TRANSACTION","COMPLETE"))))))</x:f>
      </x:c>
      <x:c r="Q47" s="45" t="str">
        <x:f>IF(A47="","",IF(G47="NO","OUT OF SCOPE",IF(E47="NO MATCH","OUT OF SCOPE",IF(S47="UNRESOLVED","UNRESOLVED",IF(C47="MARKETPLACE","MARKETPLACE / INTERMEDIARY",IF(C47="PUBLISHER","PUBLISHER / INFORMATION COMPETITOR",IF(C47="MANUFACTURER",IF(S47="DIRECT PATH","DIRECT COMMERCIAL COMPETITOR",IF(S47="SUBSTITUTE PATH","INDIRECT / SUBSTITUTE COMPETITOR","MANUFACTURER / FIRST-PARTY REFERENCE")),IF(C47="SUBSTITUTE","INDIRECT / SUBSTITUTE COMPETITOR",IF(S47="DIRECT PATH","DIRECT COMMERCIAL COMPETITOR",IF(S47="SUBSTITUTE PATH","INDIRECT / SUBSTITUTE COMPETITOR",IF(AND(K47="RESEARCH",F47="INFORMATION ONLY"),"VISIBILITY-ONLY COMPETITOR","RETAIL / CHANNEL COMPETITOR")))))))))))</x:f>
      </x:c>
      <x:c r="R47" s="45" t="str">
        <x:f>IF(A47="","",IF(O47&lt;&gt;"VALID","NOT READY",IF(P47&lt;&gt;"COMPLETE","NOT READY",IF(Q47="UNRESOLVED","NOT READY","READY"))))</x:f>
      </x:c>
      <x:c r="S47" s="69" t="str">
        <x:f>IF(A47="","",IF(OR(P47&lt;&gt;"COMPLETE",O47&lt;&gt;"VALID"),"UNRESOLVED",IF(AND(D47="YES",E47="SAME PRODUCT",OR(F47="SELLER OF RECORD",F47="MANUFACTURER DIRECT")),"DIRECT PATH",IF(AND(D47="YES",E47="SAME NEED - DIFFERENT PRODUCT",OR(F47="SELLER OF RECORD",F47="SECONDARY MARKET",F47="MANUFACTURER DIRECT")),"SUBSTITUTE PATH","OTHER PATH"))))</x:f>
      </x:c>
    </x:row>
    <x:row r="48">
      <x:c r="A48" s="53"/>
      <x:c r="B48" s="53"/>
      <x:c r="C48" s="53"/>
      <x:c r="D48" s="53"/>
      <x:c r="E48" s="53"/>
      <x:c r="F48" s="53"/>
      <x:c r="G48" s="53"/>
      <x:c r="H48" s="53"/>
      <x:c r="I48" s="53"/>
      <x:c r="J48" s="53"/>
      <x:c r="K48" s="53"/>
      <x:c r="L48" s="53"/>
      <x:c r="M48" s="58"/>
      <x:c r="N48" s="53"/>
      <x:c r="O48" s="45" t="str">
        <x:f>IF(A48="","",IF(NOT(OR(EXACT(C48,"DIRECT SELLER"),EXACT(C48,"RETAILER"),EXACT(C48,"MARKETPLACE"),EXACT(C48,"MANUFACTURER"),EXACT(C48,"PUBLISHER"),EXACT(C48,"SUBSTITUTE"),EXACT(C48,"OTHER"))),"INVALID - CANDIDATE TYPE",IF(NOT(OR(EXACT(D48,"YES"),EXACT(D48,"NO"),EXACT(D48,"UNCLEAR"))),"INVALID - BUYER TASK TOKEN",IF(NOT(OR(EXACT(E48,"SAME PRODUCT"),EXACT(E48,"SAME NEED - DIFFERENT PRODUCT"),EXACT(E48,"ADJACENT"),EXACT(E48,"NO MATCH"),EXACT(E48,"UNCLEAR"))),"INVALID - PRODUCT FIT TOKEN",IF(NOT(OR(EXACT(F48,"SELLER OF RECORD"),EXACT(F48,"MARKETPLACE"),EXACT(F48,"MANUFACTURER DIRECT"),EXACT(F48,"INFORMATION ONLY"),EXACT(F48,"SECONDARY MARKET"),EXACT(F48,"UNCLEAR"))),"INVALID - TRANSACTION TOKEN",IF(NOT(OR(EXACT(G48,"YES"),EXACT(G48,"NO"),EXACT(G48,"UNCLEAR"))),"INVALID - GEOGRAPHY TOKEN",IF(NOT(OR(EXACT(H48,"CURRENT"),EXACT(H48,"STALE"),EXACT(H48,"NOT CHECKED"))),"INVALID - FRESHNESS TOKEN",IF(NOT(OR(EXACT(I48,"COMPARABLE"),EXACT(I48,"NOT COMPARABLE"),EXACT(I48,"UNCLEAR"))),"INVALID - PRICE TOKEN",IF(NOT(OR(EXACT(J48,"COMPARABLE"),EXACT(J48,"NOT COMPARABLE"),EXACT(J48,"UNCLEAR"))),"INVALID - FULFILMENT TOKEN",IF(NOT(OR(EXACT(K48,"PURCHASE"),EXACT(K48,"DISCOVERY"),EXACT(K48,"RESEARCH"),EXACT(K48,"MIXED"),EXACT(K48,"UNCLEAR"))),"INVALID - DISCOVERY TOKEN",IF(COUNTIF($A$6:$A$205,A48)&gt;1,"INVALID - DUPLICATE ID","VALID")))))))))))</x:f>
      </x:c>
      <x:c r="P48" s="45" t="str">
        <x:f>IF(A48="","",IF(OR(B48="",C48="",D48="",E48="",F48="",G48="",H48="",I48="",J48="",K48="",L48="",M48=""),"EVIDENCE INSUFFICIENT - REQUIRED FIELD",IF(H48="STALE","EVIDENCE STALE - REFRESH",IF(H48="NOT CHECKED","EVIDENCE INSUFFICIENT - FRESHNESS",IF(OR(D48="UNCLEAR",E48="UNCLEAR",F48="UNCLEAR",G48="UNCLEAR",I48="UNCLEAR",J48="UNCLEAR",K48="UNCLEAR"),"EVIDENCE INSUFFICIENT - ROLE",IF(OR(AND(C48="PUBLISHER",F48&lt;&gt;"INFORMATION ONLY"),AND(C48="MARKETPLACE",F48&lt;&gt;"MARKETPLACE"),AND(C48="MANUFACTURER",NOT(OR(F48="MANUFACTURER DIRECT",F48="INFORMATION ONLY"))),AND(OR(C48="DIRECT SELLER",C48="RETAILER"),F48&lt;&gt;"SELLER OF RECORD"),AND(C48="SUBSTITUTE",NOT(OR(F48="SELLER OF RECORD",F48="SECONDARY MARKET")))),"EVIDENCE CONTRADICTION - TYPE / TRANSACTION","COMPLETE"))))))</x:f>
      </x:c>
      <x:c r="Q48" s="45" t="str">
        <x:f>IF(A48="","",IF(G48="NO","OUT OF SCOPE",IF(E48="NO MATCH","OUT OF SCOPE",IF(S48="UNRESOLVED","UNRESOLVED",IF(C48="MARKETPLACE","MARKETPLACE / INTERMEDIARY",IF(C48="PUBLISHER","PUBLISHER / INFORMATION COMPETITOR",IF(C48="MANUFACTURER",IF(S48="DIRECT PATH","DIRECT COMMERCIAL COMPETITOR",IF(S48="SUBSTITUTE PATH","INDIRECT / SUBSTITUTE COMPETITOR","MANUFACTURER / FIRST-PARTY REFERENCE")),IF(C48="SUBSTITUTE","INDIRECT / SUBSTITUTE COMPETITOR",IF(S48="DIRECT PATH","DIRECT COMMERCIAL COMPETITOR",IF(S48="SUBSTITUTE PATH","INDIRECT / SUBSTITUTE COMPETITOR",IF(AND(K48="RESEARCH",F48="INFORMATION ONLY"),"VISIBILITY-ONLY COMPETITOR","RETAIL / CHANNEL COMPETITOR")))))))))))</x:f>
      </x:c>
      <x:c r="R48" s="45" t="str">
        <x:f>IF(A48="","",IF(O48&lt;&gt;"VALID","NOT READY",IF(P48&lt;&gt;"COMPLETE","NOT READY",IF(Q48="UNRESOLVED","NOT READY","READY"))))</x:f>
      </x:c>
      <x:c r="S48" s="69" t="str">
        <x:f>IF(A48="","",IF(OR(P48&lt;&gt;"COMPLETE",O48&lt;&gt;"VALID"),"UNRESOLVED",IF(AND(D48="YES",E48="SAME PRODUCT",OR(F48="SELLER OF RECORD",F48="MANUFACTURER DIRECT")),"DIRECT PATH",IF(AND(D48="YES",E48="SAME NEED - DIFFERENT PRODUCT",OR(F48="SELLER OF RECORD",F48="SECONDARY MARKET",F48="MANUFACTURER DIRECT")),"SUBSTITUTE PATH","OTHER PATH"))))</x:f>
      </x:c>
    </x:row>
    <x:row r="49">
      <x:c r="A49" s="53"/>
      <x:c r="B49" s="53"/>
      <x:c r="C49" s="53"/>
      <x:c r="D49" s="53"/>
      <x:c r="E49" s="53"/>
      <x:c r="F49" s="53"/>
      <x:c r="G49" s="53"/>
      <x:c r="H49" s="53"/>
      <x:c r="I49" s="53"/>
      <x:c r="J49" s="53"/>
      <x:c r="K49" s="53"/>
      <x:c r="L49" s="53"/>
      <x:c r="M49" s="58"/>
      <x:c r="N49" s="53"/>
      <x:c r="O49" s="45" t="str">
        <x:f>IF(A49="","",IF(NOT(OR(EXACT(C49,"DIRECT SELLER"),EXACT(C49,"RETAILER"),EXACT(C49,"MARKETPLACE"),EXACT(C49,"MANUFACTURER"),EXACT(C49,"PUBLISHER"),EXACT(C49,"SUBSTITUTE"),EXACT(C49,"OTHER"))),"INVALID - CANDIDATE TYPE",IF(NOT(OR(EXACT(D49,"YES"),EXACT(D49,"NO"),EXACT(D49,"UNCLEAR"))),"INVALID - BUYER TASK TOKEN",IF(NOT(OR(EXACT(E49,"SAME PRODUCT"),EXACT(E49,"SAME NEED - DIFFERENT PRODUCT"),EXACT(E49,"ADJACENT"),EXACT(E49,"NO MATCH"),EXACT(E49,"UNCLEAR"))),"INVALID - PRODUCT FIT TOKEN",IF(NOT(OR(EXACT(F49,"SELLER OF RECORD"),EXACT(F49,"MARKETPLACE"),EXACT(F49,"MANUFACTURER DIRECT"),EXACT(F49,"INFORMATION ONLY"),EXACT(F49,"SECONDARY MARKET"),EXACT(F49,"UNCLEAR"))),"INVALID - TRANSACTION TOKEN",IF(NOT(OR(EXACT(G49,"YES"),EXACT(G49,"NO"),EXACT(G49,"UNCLEAR"))),"INVALID - GEOGRAPHY TOKEN",IF(NOT(OR(EXACT(H49,"CURRENT"),EXACT(H49,"STALE"),EXACT(H49,"NOT CHECKED"))),"INVALID - FRESHNESS TOKEN",IF(NOT(OR(EXACT(I49,"COMPARABLE"),EXACT(I49,"NOT COMPARABLE"),EXACT(I49,"UNCLEAR"))),"INVALID - PRICE TOKEN",IF(NOT(OR(EXACT(J49,"COMPARABLE"),EXACT(J49,"NOT COMPARABLE"),EXACT(J49,"UNCLEAR"))),"INVALID - FULFILMENT TOKEN",IF(NOT(OR(EXACT(K49,"PURCHASE"),EXACT(K49,"DISCOVERY"),EXACT(K49,"RESEARCH"),EXACT(K49,"MIXED"),EXACT(K49,"UNCLEAR"))),"INVALID - DISCOVERY TOKEN",IF(COUNTIF($A$6:$A$205,A49)&gt;1,"INVALID - DUPLICATE ID","VALID")))))))))))</x:f>
      </x:c>
      <x:c r="P49" s="45" t="str">
        <x:f>IF(A49="","",IF(OR(B49="",C49="",D49="",E49="",F49="",G49="",H49="",I49="",J49="",K49="",L49="",M49=""),"EVIDENCE INSUFFICIENT - REQUIRED FIELD",IF(H49="STALE","EVIDENCE STALE - REFRESH",IF(H49="NOT CHECKED","EVIDENCE INSUFFICIENT - FRESHNESS",IF(OR(D49="UNCLEAR",E49="UNCLEAR",F49="UNCLEAR",G49="UNCLEAR",I49="UNCLEAR",J49="UNCLEAR",K49="UNCLEAR"),"EVIDENCE INSUFFICIENT - ROLE",IF(OR(AND(C49="PUBLISHER",F49&lt;&gt;"INFORMATION ONLY"),AND(C49="MARKETPLACE",F49&lt;&gt;"MARKETPLACE"),AND(C49="MANUFACTURER",NOT(OR(F49="MANUFACTURER DIRECT",F49="INFORMATION ONLY"))),AND(OR(C49="DIRECT SELLER",C49="RETAILER"),F49&lt;&gt;"SELLER OF RECORD"),AND(C49="SUBSTITUTE",NOT(OR(F49="SELLER OF RECORD",F49="SECONDARY MARKET")))),"EVIDENCE CONTRADICTION - TYPE / TRANSACTION","COMPLETE"))))))</x:f>
      </x:c>
      <x:c r="Q49" s="45" t="str">
        <x:f>IF(A49="","",IF(G49="NO","OUT OF SCOPE",IF(E49="NO MATCH","OUT OF SCOPE",IF(S49="UNRESOLVED","UNRESOLVED",IF(C49="MARKETPLACE","MARKETPLACE / INTERMEDIARY",IF(C49="PUBLISHER","PUBLISHER / INFORMATION COMPETITOR",IF(C49="MANUFACTURER",IF(S49="DIRECT PATH","DIRECT COMMERCIAL COMPETITOR",IF(S49="SUBSTITUTE PATH","INDIRECT / SUBSTITUTE COMPETITOR","MANUFACTURER / FIRST-PARTY REFERENCE")),IF(C49="SUBSTITUTE","INDIRECT / SUBSTITUTE COMPETITOR",IF(S49="DIRECT PATH","DIRECT COMMERCIAL COMPETITOR",IF(S49="SUBSTITUTE PATH","INDIRECT / SUBSTITUTE COMPETITOR",IF(AND(K49="RESEARCH",F49="INFORMATION ONLY"),"VISIBILITY-ONLY COMPETITOR","RETAIL / CHANNEL COMPETITOR")))))))))))</x:f>
      </x:c>
      <x:c r="R49" s="45" t="str">
        <x:f>IF(A49="","",IF(O49&lt;&gt;"VALID","NOT READY",IF(P49&lt;&gt;"COMPLETE","NOT READY",IF(Q49="UNRESOLVED","NOT READY","READY"))))</x:f>
      </x:c>
      <x:c r="S49" s="69" t="str">
        <x:f>IF(A49="","",IF(OR(P49&lt;&gt;"COMPLETE",O49&lt;&gt;"VALID"),"UNRESOLVED",IF(AND(D49="YES",E49="SAME PRODUCT",OR(F49="SELLER OF RECORD",F49="MANUFACTURER DIRECT")),"DIRECT PATH",IF(AND(D49="YES",E49="SAME NEED - DIFFERENT PRODUCT",OR(F49="SELLER OF RECORD",F49="SECONDARY MARKET",F49="MANUFACTURER DIRECT")),"SUBSTITUTE PATH","OTHER PATH"))))</x:f>
      </x:c>
    </x:row>
    <x:row r="50">
      <x:c r="A50" s="53"/>
      <x:c r="B50" s="53"/>
      <x:c r="C50" s="53"/>
      <x:c r="D50" s="53"/>
      <x:c r="E50" s="53"/>
      <x:c r="F50" s="53"/>
      <x:c r="G50" s="53"/>
      <x:c r="H50" s="53"/>
      <x:c r="I50" s="53"/>
      <x:c r="J50" s="53"/>
      <x:c r="K50" s="53"/>
      <x:c r="L50" s="53"/>
      <x:c r="M50" s="58"/>
      <x:c r="N50" s="53"/>
      <x:c r="O50" s="45" t="str">
        <x:f>IF(A50="","",IF(NOT(OR(EXACT(C50,"DIRECT SELLER"),EXACT(C50,"RETAILER"),EXACT(C50,"MARKETPLACE"),EXACT(C50,"MANUFACTURER"),EXACT(C50,"PUBLISHER"),EXACT(C50,"SUBSTITUTE"),EXACT(C50,"OTHER"))),"INVALID - CANDIDATE TYPE",IF(NOT(OR(EXACT(D50,"YES"),EXACT(D50,"NO"),EXACT(D50,"UNCLEAR"))),"INVALID - BUYER TASK TOKEN",IF(NOT(OR(EXACT(E50,"SAME PRODUCT"),EXACT(E50,"SAME NEED - DIFFERENT PRODUCT"),EXACT(E50,"ADJACENT"),EXACT(E50,"NO MATCH"),EXACT(E50,"UNCLEAR"))),"INVALID - PRODUCT FIT TOKEN",IF(NOT(OR(EXACT(F50,"SELLER OF RECORD"),EXACT(F50,"MARKETPLACE"),EXACT(F50,"MANUFACTURER DIRECT"),EXACT(F50,"INFORMATION ONLY"),EXACT(F50,"SECONDARY MARKET"),EXACT(F50,"UNCLEAR"))),"INVALID - TRANSACTION TOKEN",IF(NOT(OR(EXACT(G50,"YES"),EXACT(G50,"NO"),EXACT(G50,"UNCLEAR"))),"INVALID - GEOGRAPHY TOKEN",IF(NOT(OR(EXACT(H50,"CURRENT"),EXACT(H50,"STALE"),EXACT(H50,"NOT CHECKED"))),"INVALID - FRESHNESS TOKEN",IF(NOT(OR(EXACT(I50,"COMPARABLE"),EXACT(I50,"NOT COMPARABLE"),EXACT(I50,"UNCLEAR"))),"INVALID - PRICE TOKEN",IF(NOT(OR(EXACT(J50,"COMPARABLE"),EXACT(J50,"NOT COMPARABLE"),EXACT(J50,"UNCLEAR"))),"INVALID - FULFILMENT TOKEN",IF(NOT(OR(EXACT(K50,"PURCHASE"),EXACT(K50,"DISCOVERY"),EXACT(K50,"RESEARCH"),EXACT(K50,"MIXED"),EXACT(K50,"UNCLEAR"))),"INVALID - DISCOVERY TOKEN",IF(COUNTIF($A$6:$A$205,A50)&gt;1,"INVALID - DUPLICATE ID","VALID")))))))))))</x:f>
      </x:c>
      <x:c r="P50" s="45" t="str">
        <x:f>IF(A50="","",IF(OR(B50="",C50="",D50="",E50="",F50="",G50="",H50="",I50="",J50="",K50="",L50="",M50=""),"EVIDENCE INSUFFICIENT - REQUIRED FIELD",IF(H50="STALE","EVIDENCE STALE - REFRESH",IF(H50="NOT CHECKED","EVIDENCE INSUFFICIENT - FRESHNESS",IF(OR(D50="UNCLEAR",E50="UNCLEAR",F50="UNCLEAR",G50="UNCLEAR",I50="UNCLEAR",J50="UNCLEAR",K50="UNCLEAR"),"EVIDENCE INSUFFICIENT - ROLE",IF(OR(AND(C50="PUBLISHER",F50&lt;&gt;"INFORMATION ONLY"),AND(C50="MARKETPLACE",F50&lt;&gt;"MARKETPLACE"),AND(C50="MANUFACTURER",NOT(OR(F50="MANUFACTURER DIRECT",F50="INFORMATION ONLY"))),AND(OR(C50="DIRECT SELLER",C50="RETAILER"),F50&lt;&gt;"SELLER OF RECORD"),AND(C50="SUBSTITUTE",NOT(OR(F50="SELLER OF RECORD",F50="SECONDARY MARKET")))),"EVIDENCE CONTRADICTION - TYPE / TRANSACTION","COMPLETE"))))))</x:f>
      </x:c>
      <x:c r="Q50" s="45" t="str">
        <x:f>IF(A50="","",IF(G50="NO","OUT OF SCOPE",IF(E50="NO MATCH","OUT OF SCOPE",IF(S50="UNRESOLVED","UNRESOLVED",IF(C50="MARKETPLACE","MARKETPLACE / INTERMEDIARY",IF(C50="PUBLISHER","PUBLISHER / INFORMATION COMPETITOR",IF(C50="MANUFACTURER",IF(S50="DIRECT PATH","DIRECT COMMERCIAL COMPETITOR",IF(S50="SUBSTITUTE PATH","INDIRECT / SUBSTITUTE COMPETITOR","MANUFACTURER / FIRST-PARTY REFERENCE")),IF(C50="SUBSTITUTE","INDIRECT / SUBSTITUTE COMPETITOR",IF(S50="DIRECT PATH","DIRECT COMMERCIAL COMPETITOR",IF(S50="SUBSTITUTE PATH","INDIRECT / SUBSTITUTE COMPETITOR",IF(AND(K50="RESEARCH",F50="INFORMATION ONLY"),"VISIBILITY-ONLY COMPETITOR","RETAIL / CHANNEL COMPETITOR")))))))))))</x:f>
      </x:c>
      <x:c r="R50" s="45" t="str">
        <x:f>IF(A50="","",IF(O50&lt;&gt;"VALID","NOT READY",IF(P50&lt;&gt;"COMPLETE","NOT READY",IF(Q50="UNRESOLVED","NOT READY","READY"))))</x:f>
      </x:c>
      <x:c r="S50" s="69" t="str">
        <x:f>IF(A50="","",IF(OR(P50&lt;&gt;"COMPLETE",O50&lt;&gt;"VALID"),"UNRESOLVED",IF(AND(D50="YES",E50="SAME PRODUCT",OR(F50="SELLER OF RECORD",F50="MANUFACTURER DIRECT")),"DIRECT PATH",IF(AND(D50="YES",E50="SAME NEED - DIFFERENT PRODUCT",OR(F50="SELLER OF RECORD",F50="SECONDARY MARKET",F50="MANUFACTURER DIRECT")),"SUBSTITUTE PATH","OTHER PATH"))))</x:f>
      </x:c>
    </x:row>
    <x:row r="51">
      <x:c r="A51" s="53"/>
      <x:c r="B51" s="53"/>
      <x:c r="C51" s="53"/>
      <x:c r="D51" s="53"/>
      <x:c r="E51" s="53"/>
      <x:c r="F51" s="53"/>
      <x:c r="G51" s="53"/>
      <x:c r="H51" s="53"/>
      <x:c r="I51" s="53"/>
      <x:c r="J51" s="53"/>
      <x:c r="K51" s="53"/>
      <x:c r="L51" s="53"/>
      <x:c r="M51" s="58"/>
      <x:c r="N51" s="53"/>
      <x:c r="O51" s="45" t="str">
        <x:f>IF(A51="","",IF(NOT(OR(EXACT(C51,"DIRECT SELLER"),EXACT(C51,"RETAILER"),EXACT(C51,"MARKETPLACE"),EXACT(C51,"MANUFACTURER"),EXACT(C51,"PUBLISHER"),EXACT(C51,"SUBSTITUTE"),EXACT(C51,"OTHER"))),"INVALID - CANDIDATE TYPE",IF(NOT(OR(EXACT(D51,"YES"),EXACT(D51,"NO"),EXACT(D51,"UNCLEAR"))),"INVALID - BUYER TASK TOKEN",IF(NOT(OR(EXACT(E51,"SAME PRODUCT"),EXACT(E51,"SAME NEED - DIFFERENT PRODUCT"),EXACT(E51,"ADJACENT"),EXACT(E51,"NO MATCH"),EXACT(E51,"UNCLEAR"))),"INVALID - PRODUCT FIT TOKEN",IF(NOT(OR(EXACT(F51,"SELLER OF RECORD"),EXACT(F51,"MARKETPLACE"),EXACT(F51,"MANUFACTURER DIRECT"),EXACT(F51,"INFORMATION ONLY"),EXACT(F51,"SECONDARY MARKET"),EXACT(F51,"UNCLEAR"))),"INVALID - TRANSACTION TOKEN",IF(NOT(OR(EXACT(G51,"YES"),EXACT(G51,"NO"),EXACT(G51,"UNCLEAR"))),"INVALID - GEOGRAPHY TOKEN",IF(NOT(OR(EXACT(H51,"CURRENT"),EXACT(H51,"STALE"),EXACT(H51,"NOT CHECKED"))),"INVALID - FRESHNESS TOKEN",IF(NOT(OR(EXACT(I51,"COMPARABLE"),EXACT(I51,"NOT COMPARABLE"),EXACT(I51,"UNCLEAR"))),"INVALID - PRICE TOKEN",IF(NOT(OR(EXACT(J51,"COMPARABLE"),EXACT(J51,"NOT COMPARABLE"),EXACT(J51,"UNCLEAR"))),"INVALID - FULFILMENT TOKEN",IF(NOT(OR(EXACT(K51,"PURCHASE"),EXACT(K51,"DISCOVERY"),EXACT(K51,"RESEARCH"),EXACT(K51,"MIXED"),EXACT(K51,"UNCLEAR"))),"INVALID - DISCOVERY TOKEN",IF(COUNTIF($A$6:$A$205,A51)&gt;1,"INVALID - DUPLICATE ID","VALID")))))))))))</x:f>
      </x:c>
      <x:c r="P51" s="45" t="str">
        <x:f>IF(A51="","",IF(OR(B51="",C51="",D51="",E51="",F51="",G51="",H51="",I51="",J51="",K51="",L51="",M51=""),"EVIDENCE INSUFFICIENT - REQUIRED FIELD",IF(H51="STALE","EVIDENCE STALE - REFRESH",IF(H51="NOT CHECKED","EVIDENCE INSUFFICIENT - FRESHNESS",IF(OR(D51="UNCLEAR",E51="UNCLEAR",F51="UNCLEAR",G51="UNCLEAR",I51="UNCLEAR",J51="UNCLEAR",K51="UNCLEAR"),"EVIDENCE INSUFFICIENT - ROLE",IF(OR(AND(C51="PUBLISHER",F51&lt;&gt;"INFORMATION ONLY"),AND(C51="MARKETPLACE",F51&lt;&gt;"MARKETPLACE"),AND(C51="MANUFACTURER",NOT(OR(F51="MANUFACTURER DIRECT",F51="INFORMATION ONLY"))),AND(OR(C51="DIRECT SELLER",C51="RETAILER"),F51&lt;&gt;"SELLER OF RECORD"),AND(C51="SUBSTITUTE",NOT(OR(F51="SELLER OF RECORD",F51="SECONDARY MARKET")))),"EVIDENCE CONTRADICTION - TYPE / TRANSACTION","COMPLETE"))))))</x:f>
      </x:c>
      <x:c r="Q51" s="45" t="str">
        <x:f>IF(A51="","",IF(G51="NO","OUT OF SCOPE",IF(E51="NO MATCH","OUT OF SCOPE",IF(S51="UNRESOLVED","UNRESOLVED",IF(C51="MARKETPLACE","MARKETPLACE / INTERMEDIARY",IF(C51="PUBLISHER","PUBLISHER / INFORMATION COMPETITOR",IF(C51="MANUFACTURER",IF(S51="DIRECT PATH","DIRECT COMMERCIAL COMPETITOR",IF(S51="SUBSTITUTE PATH","INDIRECT / SUBSTITUTE COMPETITOR","MANUFACTURER / FIRST-PARTY REFERENCE")),IF(C51="SUBSTITUTE","INDIRECT / SUBSTITUTE COMPETITOR",IF(S51="DIRECT PATH","DIRECT COMMERCIAL COMPETITOR",IF(S51="SUBSTITUTE PATH","INDIRECT / SUBSTITUTE COMPETITOR",IF(AND(K51="RESEARCH",F51="INFORMATION ONLY"),"VISIBILITY-ONLY COMPETITOR","RETAIL / CHANNEL COMPETITOR")))))))))))</x:f>
      </x:c>
      <x:c r="R51" s="45" t="str">
        <x:f>IF(A51="","",IF(O51&lt;&gt;"VALID","NOT READY",IF(P51&lt;&gt;"COMPLETE","NOT READY",IF(Q51="UNRESOLVED","NOT READY","READY"))))</x:f>
      </x:c>
      <x:c r="S51" s="69" t="str">
        <x:f>IF(A51="","",IF(OR(P51&lt;&gt;"COMPLETE",O51&lt;&gt;"VALID"),"UNRESOLVED",IF(AND(D51="YES",E51="SAME PRODUCT",OR(F51="SELLER OF RECORD",F51="MANUFACTURER DIRECT")),"DIRECT PATH",IF(AND(D51="YES",E51="SAME NEED - DIFFERENT PRODUCT",OR(F51="SELLER OF RECORD",F51="SECONDARY MARKET",F51="MANUFACTURER DIRECT")),"SUBSTITUTE PATH","OTHER PATH"))))</x:f>
      </x:c>
    </x:row>
    <x:row r="52">
      <x:c r="A52" s="53"/>
      <x:c r="B52" s="53"/>
      <x:c r="C52" s="53"/>
      <x:c r="D52" s="53"/>
      <x:c r="E52" s="53"/>
      <x:c r="F52" s="53"/>
      <x:c r="G52" s="53"/>
      <x:c r="H52" s="53"/>
      <x:c r="I52" s="53"/>
      <x:c r="J52" s="53"/>
      <x:c r="K52" s="53"/>
      <x:c r="L52" s="53"/>
      <x:c r="M52" s="58"/>
      <x:c r="N52" s="53"/>
      <x:c r="O52" s="45" t="str">
        <x:f>IF(A52="","",IF(NOT(OR(EXACT(C52,"DIRECT SELLER"),EXACT(C52,"RETAILER"),EXACT(C52,"MARKETPLACE"),EXACT(C52,"MANUFACTURER"),EXACT(C52,"PUBLISHER"),EXACT(C52,"SUBSTITUTE"),EXACT(C52,"OTHER"))),"INVALID - CANDIDATE TYPE",IF(NOT(OR(EXACT(D52,"YES"),EXACT(D52,"NO"),EXACT(D52,"UNCLEAR"))),"INVALID - BUYER TASK TOKEN",IF(NOT(OR(EXACT(E52,"SAME PRODUCT"),EXACT(E52,"SAME NEED - DIFFERENT PRODUCT"),EXACT(E52,"ADJACENT"),EXACT(E52,"NO MATCH"),EXACT(E52,"UNCLEAR"))),"INVALID - PRODUCT FIT TOKEN",IF(NOT(OR(EXACT(F52,"SELLER OF RECORD"),EXACT(F52,"MARKETPLACE"),EXACT(F52,"MANUFACTURER DIRECT"),EXACT(F52,"INFORMATION ONLY"),EXACT(F52,"SECONDARY MARKET"),EXACT(F52,"UNCLEAR"))),"INVALID - TRANSACTION TOKEN",IF(NOT(OR(EXACT(G52,"YES"),EXACT(G52,"NO"),EXACT(G52,"UNCLEAR"))),"INVALID - GEOGRAPHY TOKEN",IF(NOT(OR(EXACT(H52,"CURRENT"),EXACT(H52,"STALE"),EXACT(H52,"NOT CHECKED"))),"INVALID - FRESHNESS TOKEN",IF(NOT(OR(EXACT(I52,"COMPARABLE"),EXACT(I52,"NOT COMPARABLE"),EXACT(I52,"UNCLEAR"))),"INVALID - PRICE TOKEN",IF(NOT(OR(EXACT(J52,"COMPARABLE"),EXACT(J52,"NOT COMPARABLE"),EXACT(J52,"UNCLEAR"))),"INVALID - FULFILMENT TOKEN",IF(NOT(OR(EXACT(K52,"PURCHASE"),EXACT(K52,"DISCOVERY"),EXACT(K52,"RESEARCH"),EXACT(K52,"MIXED"),EXACT(K52,"UNCLEAR"))),"INVALID - DISCOVERY TOKEN",IF(COUNTIF($A$6:$A$205,A52)&gt;1,"INVALID - DUPLICATE ID","VALID")))))))))))</x:f>
      </x:c>
      <x:c r="P52" s="45" t="str">
        <x:f>IF(A52="","",IF(OR(B52="",C52="",D52="",E52="",F52="",G52="",H52="",I52="",J52="",K52="",L52="",M52=""),"EVIDENCE INSUFFICIENT - REQUIRED FIELD",IF(H52="STALE","EVIDENCE STALE - REFRESH",IF(H52="NOT CHECKED","EVIDENCE INSUFFICIENT - FRESHNESS",IF(OR(D52="UNCLEAR",E52="UNCLEAR",F52="UNCLEAR",G52="UNCLEAR",I52="UNCLEAR",J52="UNCLEAR",K52="UNCLEAR"),"EVIDENCE INSUFFICIENT - ROLE",IF(OR(AND(C52="PUBLISHER",F52&lt;&gt;"INFORMATION ONLY"),AND(C52="MARKETPLACE",F52&lt;&gt;"MARKETPLACE"),AND(C52="MANUFACTURER",NOT(OR(F52="MANUFACTURER DIRECT",F52="INFORMATION ONLY"))),AND(OR(C52="DIRECT SELLER",C52="RETAILER"),F52&lt;&gt;"SELLER OF RECORD"),AND(C52="SUBSTITUTE",NOT(OR(F52="SELLER OF RECORD",F52="SECONDARY MARKET")))),"EVIDENCE CONTRADICTION - TYPE / TRANSACTION","COMPLETE"))))))</x:f>
      </x:c>
      <x:c r="Q52" s="45" t="str">
        <x:f>IF(A52="","",IF(G52="NO","OUT OF SCOPE",IF(E52="NO MATCH","OUT OF SCOPE",IF(S52="UNRESOLVED","UNRESOLVED",IF(C52="MARKETPLACE","MARKETPLACE / INTERMEDIARY",IF(C52="PUBLISHER","PUBLISHER / INFORMATION COMPETITOR",IF(C52="MANUFACTURER",IF(S52="DIRECT PATH","DIRECT COMMERCIAL COMPETITOR",IF(S52="SUBSTITUTE PATH","INDIRECT / SUBSTITUTE COMPETITOR","MANUFACTURER / FIRST-PARTY REFERENCE")),IF(C52="SUBSTITUTE","INDIRECT / SUBSTITUTE COMPETITOR",IF(S52="DIRECT PATH","DIRECT COMMERCIAL COMPETITOR",IF(S52="SUBSTITUTE PATH","INDIRECT / SUBSTITUTE COMPETITOR",IF(AND(K52="RESEARCH",F52="INFORMATION ONLY"),"VISIBILITY-ONLY COMPETITOR","RETAIL / CHANNEL COMPETITOR")))))))))))</x:f>
      </x:c>
      <x:c r="R52" s="45" t="str">
        <x:f>IF(A52="","",IF(O52&lt;&gt;"VALID","NOT READY",IF(P52&lt;&gt;"COMPLETE","NOT READY",IF(Q52="UNRESOLVED","NOT READY","READY"))))</x:f>
      </x:c>
      <x:c r="S52" s="69" t="str">
        <x:f>IF(A52="","",IF(OR(P52&lt;&gt;"COMPLETE",O52&lt;&gt;"VALID"),"UNRESOLVED",IF(AND(D52="YES",E52="SAME PRODUCT",OR(F52="SELLER OF RECORD",F52="MANUFACTURER DIRECT")),"DIRECT PATH",IF(AND(D52="YES",E52="SAME NEED - DIFFERENT PRODUCT",OR(F52="SELLER OF RECORD",F52="SECONDARY MARKET",F52="MANUFACTURER DIRECT")),"SUBSTITUTE PATH","OTHER PATH"))))</x:f>
      </x:c>
    </x:row>
    <x:row r="53">
      <x:c r="A53" s="53"/>
      <x:c r="B53" s="53"/>
      <x:c r="C53" s="53"/>
      <x:c r="D53" s="53"/>
      <x:c r="E53" s="53"/>
      <x:c r="F53" s="53"/>
      <x:c r="G53" s="53"/>
      <x:c r="H53" s="53"/>
      <x:c r="I53" s="53"/>
      <x:c r="J53" s="53"/>
      <x:c r="K53" s="53"/>
      <x:c r="L53" s="53"/>
      <x:c r="M53" s="58"/>
      <x:c r="N53" s="53"/>
      <x:c r="O53" s="45" t="str">
        <x:f>IF(A53="","",IF(NOT(OR(EXACT(C53,"DIRECT SELLER"),EXACT(C53,"RETAILER"),EXACT(C53,"MARKETPLACE"),EXACT(C53,"MANUFACTURER"),EXACT(C53,"PUBLISHER"),EXACT(C53,"SUBSTITUTE"),EXACT(C53,"OTHER"))),"INVALID - CANDIDATE TYPE",IF(NOT(OR(EXACT(D53,"YES"),EXACT(D53,"NO"),EXACT(D53,"UNCLEAR"))),"INVALID - BUYER TASK TOKEN",IF(NOT(OR(EXACT(E53,"SAME PRODUCT"),EXACT(E53,"SAME NEED - DIFFERENT PRODUCT"),EXACT(E53,"ADJACENT"),EXACT(E53,"NO MATCH"),EXACT(E53,"UNCLEAR"))),"INVALID - PRODUCT FIT TOKEN",IF(NOT(OR(EXACT(F53,"SELLER OF RECORD"),EXACT(F53,"MARKETPLACE"),EXACT(F53,"MANUFACTURER DIRECT"),EXACT(F53,"INFORMATION ONLY"),EXACT(F53,"SECONDARY MARKET"),EXACT(F53,"UNCLEAR"))),"INVALID - TRANSACTION TOKEN",IF(NOT(OR(EXACT(G53,"YES"),EXACT(G53,"NO"),EXACT(G53,"UNCLEAR"))),"INVALID - GEOGRAPHY TOKEN",IF(NOT(OR(EXACT(H53,"CURRENT"),EXACT(H53,"STALE"),EXACT(H53,"NOT CHECKED"))),"INVALID - FRESHNESS TOKEN",IF(NOT(OR(EXACT(I53,"COMPARABLE"),EXACT(I53,"NOT COMPARABLE"),EXACT(I53,"UNCLEAR"))),"INVALID - PRICE TOKEN",IF(NOT(OR(EXACT(J53,"COMPARABLE"),EXACT(J53,"NOT COMPARABLE"),EXACT(J53,"UNCLEAR"))),"INVALID - FULFILMENT TOKEN",IF(NOT(OR(EXACT(K53,"PURCHASE"),EXACT(K53,"DISCOVERY"),EXACT(K53,"RESEARCH"),EXACT(K53,"MIXED"),EXACT(K53,"UNCLEAR"))),"INVALID - DISCOVERY TOKEN",IF(COUNTIF($A$6:$A$205,A53)&gt;1,"INVALID - DUPLICATE ID","VALID")))))))))))</x:f>
      </x:c>
      <x:c r="P53" s="45" t="str">
        <x:f>IF(A53="","",IF(OR(B53="",C53="",D53="",E53="",F53="",G53="",H53="",I53="",J53="",K53="",L53="",M53=""),"EVIDENCE INSUFFICIENT - REQUIRED FIELD",IF(H53="STALE","EVIDENCE STALE - REFRESH",IF(H53="NOT CHECKED","EVIDENCE INSUFFICIENT - FRESHNESS",IF(OR(D53="UNCLEAR",E53="UNCLEAR",F53="UNCLEAR",G53="UNCLEAR",I53="UNCLEAR",J53="UNCLEAR",K53="UNCLEAR"),"EVIDENCE INSUFFICIENT - ROLE",IF(OR(AND(C53="PUBLISHER",F53&lt;&gt;"INFORMATION ONLY"),AND(C53="MARKETPLACE",F53&lt;&gt;"MARKETPLACE"),AND(C53="MANUFACTURER",NOT(OR(F53="MANUFACTURER DIRECT",F53="INFORMATION ONLY"))),AND(OR(C53="DIRECT SELLER",C53="RETAILER"),F53&lt;&gt;"SELLER OF RECORD"),AND(C53="SUBSTITUTE",NOT(OR(F53="SELLER OF RECORD",F53="SECONDARY MARKET")))),"EVIDENCE CONTRADICTION - TYPE / TRANSACTION","COMPLETE"))))))</x:f>
      </x:c>
      <x:c r="Q53" s="45" t="str">
        <x:f>IF(A53="","",IF(G53="NO","OUT OF SCOPE",IF(E53="NO MATCH","OUT OF SCOPE",IF(S53="UNRESOLVED","UNRESOLVED",IF(C53="MARKETPLACE","MARKETPLACE / INTERMEDIARY",IF(C53="PUBLISHER","PUBLISHER / INFORMATION COMPETITOR",IF(C53="MANUFACTURER",IF(S53="DIRECT PATH","DIRECT COMMERCIAL COMPETITOR",IF(S53="SUBSTITUTE PATH","INDIRECT / SUBSTITUTE COMPETITOR","MANUFACTURER / FIRST-PARTY REFERENCE")),IF(C53="SUBSTITUTE","INDIRECT / SUBSTITUTE COMPETITOR",IF(S53="DIRECT PATH","DIRECT COMMERCIAL COMPETITOR",IF(S53="SUBSTITUTE PATH","INDIRECT / SUBSTITUTE COMPETITOR",IF(AND(K53="RESEARCH",F53="INFORMATION ONLY"),"VISIBILITY-ONLY COMPETITOR","RETAIL / CHANNEL COMPETITOR")))))))))))</x:f>
      </x:c>
      <x:c r="R53" s="45" t="str">
        <x:f>IF(A53="","",IF(O53&lt;&gt;"VALID","NOT READY",IF(P53&lt;&gt;"COMPLETE","NOT READY",IF(Q53="UNRESOLVED","NOT READY","READY"))))</x:f>
      </x:c>
      <x:c r="S53" s="69" t="str">
        <x:f>IF(A53="","",IF(OR(P53&lt;&gt;"COMPLETE",O53&lt;&gt;"VALID"),"UNRESOLVED",IF(AND(D53="YES",E53="SAME PRODUCT",OR(F53="SELLER OF RECORD",F53="MANUFACTURER DIRECT")),"DIRECT PATH",IF(AND(D53="YES",E53="SAME NEED - DIFFERENT PRODUCT",OR(F53="SELLER OF RECORD",F53="SECONDARY MARKET",F53="MANUFACTURER DIRECT")),"SUBSTITUTE PATH","OTHER PATH"))))</x:f>
      </x:c>
    </x:row>
    <x:row r="54">
      <x:c r="A54" s="53"/>
      <x:c r="B54" s="53"/>
      <x:c r="C54" s="53"/>
      <x:c r="D54" s="53"/>
      <x:c r="E54" s="53"/>
      <x:c r="F54" s="53"/>
      <x:c r="G54" s="53"/>
      <x:c r="H54" s="53"/>
      <x:c r="I54" s="53"/>
      <x:c r="J54" s="53"/>
      <x:c r="K54" s="53"/>
      <x:c r="L54" s="53"/>
      <x:c r="M54" s="58"/>
      <x:c r="N54" s="53"/>
      <x:c r="O54" s="45" t="str">
        <x:f>IF(A54="","",IF(NOT(OR(EXACT(C54,"DIRECT SELLER"),EXACT(C54,"RETAILER"),EXACT(C54,"MARKETPLACE"),EXACT(C54,"MANUFACTURER"),EXACT(C54,"PUBLISHER"),EXACT(C54,"SUBSTITUTE"),EXACT(C54,"OTHER"))),"INVALID - CANDIDATE TYPE",IF(NOT(OR(EXACT(D54,"YES"),EXACT(D54,"NO"),EXACT(D54,"UNCLEAR"))),"INVALID - BUYER TASK TOKEN",IF(NOT(OR(EXACT(E54,"SAME PRODUCT"),EXACT(E54,"SAME NEED - DIFFERENT PRODUCT"),EXACT(E54,"ADJACENT"),EXACT(E54,"NO MATCH"),EXACT(E54,"UNCLEAR"))),"INVALID - PRODUCT FIT TOKEN",IF(NOT(OR(EXACT(F54,"SELLER OF RECORD"),EXACT(F54,"MARKETPLACE"),EXACT(F54,"MANUFACTURER DIRECT"),EXACT(F54,"INFORMATION ONLY"),EXACT(F54,"SECONDARY MARKET"),EXACT(F54,"UNCLEAR"))),"INVALID - TRANSACTION TOKEN",IF(NOT(OR(EXACT(G54,"YES"),EXACT(G54,"NO"),EXACT(G54,"UNCLEAR"))),"INVALID - GEOGRAPHY TOKEN",IF(NOT(OR(EXACT(H54,"CURRENT"),EXACT(H54,"STALE"),EXACT(H54,"NOT CHECKED"))),"INVALID - FRESHNESS TOKEN",IF(NOT(OR(EXACT(I54,"COMPARABLE"),EXACT(I54,"NOT COMPARABLE"),EXACT(I54,"UNCLEAR"))),"INVALID - PRICE TOKEN",IF(NOT(OR(EXACT(J54,"COMPARABLE"),EXACT(J54,"NOT COMPARABLE"),EXACT(J54,"UNCLEAR"))),"INVALID - FULFILMENT TOKEN",IF(NOT(OR(EXACT(K54,"PURCHASE"),EXACT(K54,"DISCOVERY"),EXACT(K54,"RESEARCH"),EXACT(K54,"MIXED"),EXACT(K54,"UNCLEAR"))),"INVALID - DISCOVERY TOKEN",IF(COUNTIF($A$6:$A$205,A54)&gt;1,"INVALID - DUPLICATE ID","VALID")))))))))))</x:f>
      </x:c>
      <x:c r="P54" s="45" t="str">
        <x:f>IF(A54="","",IF(OR(B54="",C54="",D54="",E54="",F54="",G54="",H54="",I54="",J54="",K54="",L54="",M54=""),"EVIDENCE INSUFFICIENT - REQUIRED FIELD",IF(H54="STALE","EVIDENCE STALE - REFRESH",IF(H54="NOT CHECKED","EVIDENCE INSUFFICIENT - FRESHNESS",IF(OR(D54="UNCLEAR",E54="UNCLEAR",F54="UNCLEAR",G54="UNCLEAR",I54="UNCLEAR",J54="UNCLEAR",K54="UNCLEAR"),"EVIDENCE INSUFFICIENT - ROLE",IF(OR(AND(C54="PUBLISHER",F54&lt;&gt;"INFORMATION ONLY"),AND(C54="MARKETPLACE",F54&lt;&gt;"MARKETPLACE"),AND(C54="MANUFACTURER",NOT(OR(F54="MANUFACTURER DIRECT",F54="INFORMATION ONLY"))),AND(OR(C54="DIRECT SELLER",C54="RETAILER"),F54&lt;&gt;"SELLER OF RECORD"),AND(C54="SUBSTITUTE",NOT(OR(F54="SELLER OF RECORD",F54="SECONDARY MARKET")))),"EVIDENCE CONTRADICTION - TYPE / TRANSACTION","COMPLETE"))))))</x:f>
      </x:c>
      <x:c r="Q54" s="45" t="str">
        <x:f>IF(A54="","",IF(G54="NO","OUT OF SCOPE",IF(E54="NO MATCH","OUT OF SCOPE",IF(S54="UNRESOLVED","UNRESOLVED",IF(C54="MARKETPLACE","MARKETPLACE / INTERMEDIARY",IF(C54="PUBLISHER","PUBLISHER / INFORMATION COMPETITOR",IF(C54="MANUFACTURER",IF(S54="DIRECT PATH","DIRECT COMMERCIAL COMPETITOR",IF(S54="SUBSTITUTE PATH","INDIRECT / SUBSTITUTE COMPETITOR","MANUFACTURER / FIRST-PARTY REFERENCE")),IF(C54="SUBSTITUTE","INDIRECT / SUBSTITUTE COMPETITOR",IF(S54="DIRECT PATH","DIRECT COMMERCIAL COMPETITOR",IF(S54="SUBSTITUTE PATH","INDIRECT / SUBSTITUTE COMPETITOR",IF(AND(K54="RESEARCH",F54="INFORMATION ONLY"),"VISIBILITY-ONLY COMPETITOR","RETAIL / CHANNEL COMPETITOR")))))))))))</x:f>
      </x:c>
      <x:c r="R54" s="45" t="str">
        <x:f>IF(A54="","",IF(O54&lt;&gt;"VALID","NOT READY",IF(P54&lt;&gt;"COMPLETE","NOT READY",IF(Q54="UNRESOLVED","NOT READY","READY"))))</x:f>
      </x:c>
      <x:c r="S54" s="69" t="str">
        <x:f>IF(A54="","",IF(OR(P54&lt;&gt;"COMPLETE",O54&lt;&gt;"VALID"),"UNRESOLVED",IF(AND(D54="YES",E54="SAME PRODUCT",OR(F54="SELLER OF RECORD",F54="MANUFACTURER DIRECT")),"DIRECT PATH",IF(AND(D54="YES",E54="SAME NEED - DIFFERENT PRODUCT",OR(F54="SELLER OF RECORD",F54="SECONDARY MARKET",F54="MANUFACTURER DIRECT")),"SUBSTITUTE PATH","OTHER PATH"))))</x:f>
      </x:c>
    </x:row>
    <x:row r="55">
      <x:c r="A55" s="53"/>
      <x:c r="B55" s="53"/>
      <x:c r="C55" s="53"/>
      <x:c r="D55" s="53"/>
      <x:c r="E55" s="53"/>
      <x:c r="F55" s="53"/>
      <x:c r="G55" s="53"/>
      <x:c r="H55" s="53"/>
      <x:c r="I55" s="53"/>
      <x:c r="J55" s="53"/>
      <x:c r="K55" s="53"/>
      <x:c r="L55" s="53"/>
      <x:c r="M55" s="58"/>
      <x:c r="N55" s="53"/>
      <x:c r="O55" s="45" t="str">
        <x:f>IF(A55="","",IF(NOT(OR(EXACT(C55,"DIRECT SELLER"),EXACT(C55,"RETAILER"),EXACT(C55,"MARKETPLACE"),EXACT(C55,"MANUFACTURER"),EXACT(C55,"PUBLISHER"),EXACT(C55,"SUBSTITUTE"),EXACT(C55,"OTHER"))),"INVALID - CANDIDATE TYPE",IF(NOT(OR(EXACT(D55,"YES"),EXACT(D55,"NO"),EXACT(D55,"UNCLEAR"))),"INVALID - BUYER TASK TOKEN",IF(NOT(OR(EXACT(E55,"SAME PRODUCT"),EXACT(E55,"SAME NEED - DIFFERENT PRODUCT"),EXACT(E55,"ADJACENT"),EXACT(E55,"NO MATCH"),EXACT(E55,"UNCLEAR"))),"INVALID - PRODUCT FIT TOKEN",IF(NOT(OR(EXACT(F55,"SELLER OF RECORD"),EXACT(F55,"MARKETPLACE"),EXACT(F55,"MANUFACTURER DIRECT"),EXACT(F55,"INFORMATION ONLY"),EXACT(F55,"SECONDARY MARKET"),EXACT(F55,"UNCLEAR"))),"INVALID - TRANSACTION TOKEN",IF(NOT(OR(EXACT(G55,"YES"),EXACT(G55,"NO"),EXACT(G55,"UNCLEAR"))),"INVALID - GEOGRAPHY TOKEN",IF(NOT(OR(EXACT(H55,"CURRENT"),EXACT(H55,"STALE"),EXACT(H55,"NOT CHECKED"))),"INVALID - FRESHNESS TOKEN",IF(NOT(OR(EXACT(I55,"COMPARABLE"),EXACT(I55,"NOT COMPARABLE"),EXACT(I55,"UNCLEAR"))),"INVALID - PRICE TOKEN",IF(NOT(OR(EXACT(J55,"COMPARABLE"),EXACT(J55,"NOT COMPARABLE"),EXACT(J55,"UNCLEAR"))),"INVALID - FULFILMENT TOKEN",IF(NOT(OR(EXACT(K55,"PURCHASE"),EXACT(K55,"DISCOVERY"),EXACT(K55,"RESEARCH"),EXACT(K55,"MIXED"),EXACT(K55,"UNCLEAR"))),"INVALID - DISCOVERY TOKEN",IF(COUNTIF($A$6:$A$205,A55)&gt;1,"INVALID - DUPLICATE ID","VALID")))))))))))</x:f>
      </x:c>
      <x:c r="P55" s="45" t="str">
        <x:f>IF(A55="","",IF(OR(B55="",C55="",D55="",E55="",F55="",G55="",H55="",I55="",J55="",K55="",L55="",M55=""),"EVIDENCE INSUFFICIENT - REQUIRED FIELD",IF(H55="STALE","EVIDENCE STALE - REFRESH",IF(H55="NOT CHECKED","EVIDENCE INSUFFICIENT - FRESHNESS",IF(OR(D55="UNCLEAR",E55="UNCLEAR",F55="UNCLEAR",G55="UNCLEAR",I55="UNCLEAR",J55="UNCLEAR",K55="UNCLEAR"),"EVIDENCE INSUFFICIENT - ROLE",IF(OR(AND(C55="PUBLISHER",F55&lt;&gt;"INFORMATION ONLY"),AND(C55="MARKETPLACE",F55&lt;&gt;"MARKETPLACE"),AND(C55="MANUFACTURER",NOT(OR(F55="MANUFACTURER DIRECT",F55="INFORMATION ONLY"))),AND(OR(C55="DIRECT SELLER",C55="RETAILER"),F55&lt;&gt;"SELLER OF RECORD"),AND(C55="SUBSTITUTE",NOT(OR(F55="SELLER OF RECORD",F55="SECONDARY MARKET")))),"EVIDENCE CONTRADICTION - TYPE / TRANSACTION","COMPLETE"))))))</x:f>
      </x:c>
      <x:c r="Q55" s="45" t="str">
        <x:f>IF(A55="","",IF(G55="NO","OUT OF SCOPE",IF(E55="NO MATCH","OUT OF SCOPE",IF(S55="UNRESOLVED","UNRESOLVED",IF(C55="MARKETPLACE","MARKETPLACE / INTERMEDIARY",IF(C55="PUBLISHER","PUBLISHER / INFORMATION COMPETITOR",IF(C55="MANUFACTURER",IF(S55="DIRECT PATH","DIRECT COMMERCIAL COMPETITOR",IF(S55="SUBSTITUTE PATH","INDIRECT / SUBSTITUTE COMPETITOR","MANUFACTURER / FIRST-PARTY REFERENCE")),IF(C55="SUBSTITUTE","INDIRECT / SUBSTITUTE COMPETITOR",IF(S55="DIRECT PATH","DIRECT COMMERCIAL COMPETITOR",IF(S55="SUBSTITUTE PATH","INDIRECT / SUBSTITUTE COMPETITOR",IF(AND(K55="RESEARCH",F55="INFORMATION ONLY"),"VISIBILITY-ONLY COMPETITOR","RETAIL / CHANNEL COMPETITOR")))))))))))</x:f>
      </x:c>
      <x:c r="R55" s="45" t="str">
        <x:f>IF(A55="","",IF(O55&lt;&gt;"VALID","NOT READY",IF(P55&lt;&gt;"COMPLETE","NOT READY",IF(Q55="UNRESOLVED","NOT READY","READY"))))</x:f>
      </x:c>
      <x:c r="S55" s="69" t="str">
        <x:f>IF(A55="","",IF(OR(P55&lt;&gt;"COMPLETE",O55&lt;&gt;"VALID"),"UNRESOLVED",IF(AND(D55="YES",E55="SAME PRODUCT",OR(F55="SELLER OF RECORD",F55="MANUFACTURER DIRECT")),"DIRECT PATH",IF(AND(D55="YES",E55="SAME NEED - DIFFERENT PRODUCT",OR(F55="SELLER OF RECORD",F55="SECONDARY MARKET",F55="MANUFACTURER DIRECT")),"SUBSTITUTE PATH","OTHER PATH"))))</x:f>
      </x:c>
    </x:row>
    <x:row r="56">
      <x:c r="A56" s="53"/>
      <x:c r="B56" s="53"/>
      <x:c r="C56" s="53"/>
      <x:c r="D56" s="53"/>
      <x:c r="E56" s="53"/>
      <x:c r="F56" s="53"/>
      <x:c r="G56" s="53"/>
      <x:c r="H56" s="53"/>
      <x:c r="I56" s="53"/>
      <x:c r="J56" s="53"/>
      <x:c r="K56" s="53"/>
      <x:c r="L56" s="53"/>
      <x:c r="M56" s="58"/>
      <x:c r="N56" s="53"/>
      <x:c r="O56" s="45" t="str">
        <x:f>IF(A56="","",IF(NOT(OR(EXACT(C56,"DIRECT SELLER"),EXACT(C56,"RETAILER"),EXACT(C56,"MARKETPLACE"),EXACT(C56,"MANUFACTURER"),EXACT(C56,"PUBLISHER"),EXACT(C56,"SUBSTITUTE"),EXACT(C56,"OTHER"))),"INVALID - CANDIDATE TYPE",IF(NOT(OR(EXACT(D56,"YES"),EXACT(D56,"NO"),EXACT(D56,"UNCLEAR"))),"INVALID - BUYER TASK TOKEN",IF(NOT(OR(EXACT(E56,"SAME PRODUCT"),EXACT(E56,"SAME NEED - DIFFERENT PRODUCT"),EXACT(E56,"ADJACENT"),EXACT(E56,"NO MATCH"),EXACT(E56,"UNCLEAR"))),"INVALID - PRODUCT FIT TOKEN",IF(NOT(OR(EXACT(F56,"SELLER OF RECORD"),EXACT(F56,"MARKETPLACE"),EXACT(F56,"MANUFACTURER DIRECT"),EXACT(F56,"INFORMATION ONLY"),EXACT(F56,"SECONDARY MARKET"),EXACT(F56,"UNCLEAR"))),"INVALID - TRANSACTION TOKEN",IF(NOT(OR(EXACT(G56,"YES"),EXACT(G56,"NO"),EXACT(G56,"UNCLEAR"))),"INVALID - GEOGRAPHY TOKEN",IF(NOT(OR(EXACT(H56,"CURRENT"),EXACT(H56,"STALE"),EXACT(H56,"NOT CHECKED"))),"INVALID - FRESHNESS TOKEN",IF(NOT(OR(EXACT(I56,"COMPARABLE"),EXACT(I56,"NOT COMPARABLE"),EXACT(I56,"UNCLEAR"))),"INVALID - PRICE TOKEN",IF(NOT(OR(EXACT(J56,"COMPARABLE"),EXACT(J56,"NOT COMPARABLE"),EXACT(J56,"UNCLEAR"))),"INVALID - FULFILMENT TOKEN",IF(NOT(OR(EXACT(K56,"PURCHASE"),EXACT(K56,"DISCOVERY"),EXACT(K56,"RESEARCH"),EXACT(K56,"MIXED"),EXACT(K56,"UNCLEAR"))),"INVALID - DISCOVERY TOKEN",IF(COUNTIF($A$6:$A$205,A56)&gt;1,"INVALID - DUPLICATE ID","VALID")))))))))))</x:f>
      </x:c>
      <x:c r="P56" s="45" t="str">
        <x:f>IF(A56="","",IF(OR(B56="",C56="",D56="",E56="",F56="",G56="",H56="",I56="",J56="",K56="",L56="",M56=""),"EVIDENCE INSUFFICIENT - REQUIRED FIELD",IF(H56="STALE","EVIDENCE STALE - REFRESH",IF(H56="NOT CHECKED","EVIDENCE INSUFFICIENT - FRESHNESS",IF(OR(D56="UNCLEAR",E56="UNCLEAR",F56="UNCLEAR",G56="UNCLEAR",I56="UNCLEAR",J56="UNCLEAR",K56="UNCLEAR"),"EVIDENCE INSUFFICIENT - ROLE",IF(OR(AND(C56="PUBLISHER",F56&lt;&gt;"INFORMATION ONLY"),AND(C56="MARKETPLACE",F56&lt;&gt;"MARKETPLACE"),AND(C56="MANUFACTURER",NOT(OR(F56="MANUFACTURER DIRECT",F56="INFORMATION ONLY"))),AND(OR(C56="DIRECT SELLER",C56="RETAILER"),F56&lt;&gt;"SELLER OF RECORD"),AND(C56="SUBSTITUTE",NOT(OR(F56="SELLER OF RECORD",F56="SECONDARY MARKET")))),"EVIDENCE CONTRADICTION - TYPE / TRANSACTION","COMPLETE"))))))</x:f>
      </x:c>
      <x:c r="Q56" s="45" t="str">
        <x:f>IF(A56="","",IF(G56="NO","OUT OF SCOPE",IF(E56="NO MATCH","OUT OF SCOPE",IF(S56="UNRESOLVED","UNRESOLVED",IF(C56="MARKETPLACE","MARKETPLACE / INTERMEDIARY",IF(C56="PUBLISHER","PUBLISHER / INFORMATION COMPETITOR",IF(C56="MANUFACTURER",IF(S56="DIRECT PATH","DIRECT COMMERCIAL COMPETITOR",IF(S56="SUBSTITUTE PATH","INDIRECT / SUBSTITUTE COMPETITOR","MANUFACTURER / FIRST-PARTY REFERENCE")),IF(C56="SUBSTITUTE","INDIRECT / SUBSTITUTE COMPETITOR",IF(S56="DIRECT PATH","DIRECT COMMERCIAL COMPETITOR",IF(S56="SUBSTITUTE PATH","INDIRECT / SUBSTITUTE COMPETITOR",IF(AND(K56="RESEARCH",F56="INFORMATION ONLY"),"VISIBILITY-ONLY COMPETITOR","RETAIL / CHANNEL COMPETITOR")))))))))))</x:f>
      </x:c>
      <x:c r="R56" s="45" t="str">
        <x:f>IF(A56="","",IF(O56&lt;&gt;"VALID","NOT READY",IF(P56&lt;&gt;"COMPLETE","NOT READY",IF(Q56="UNRESOLVED","NOT READY","READY"))))</x:f>
      </x:c>
      <x:c r="S56" s="69" t="str">
        <x:f>IF(A56="","",IF(OR(P56&lt;&gt;"COMPLETE",O56&lt;&gt;"VALID"),"UNRESOLVED",IF(AND(D56="YES",E56="SAME PRODUCT",OR(F56="SELLER OF RECORD",F56="MANUFACTURER DIRECT")),"DIRECT PATH",IF(AND(D56="YES",E56="SAME NEED - DIFFERENT PRODUCT",OR(F56="SELLER OF RECORD",F56="SECONDARY MARKET",F56="MANUFACTURER DIRECT")),"SUBSTITUTE PATH","OTHER PATH"))))</x:f>
      </x:c>
    </x:row>
    <x:row r="57">
      <x:c r="A57" s="53"/>
      <x:c r="B57" s="53"/>
      <x:c r="C57" s="53"/>
      <x:c r="D57" s="53"/>
      <x:c r="E57" s="53"/>
      <x:c r="F57" s="53"/>
      <x:c r="G57" s="53"/>
      <x:c r="H57" s="53"/>
      <x:c r="I57" s="53"/>
      <x:c r="J57" s="53"/>
      <x:c r="K57" s="53"/>
      <x:c r="L57" s="53"/>
      <x:c r="M57" s="58"/>
      <x:c r="N57" s="53"/>
      <x:c r="O57" s="45" t="str">
        <x:f>IF(A57="","",IF(NOT(OR(EXACT(C57,"DIRECT SELLER"),EXACT(C57,"RETAILER"),EXACT(C57,"MARKETPLACE"),EXACT(C57,"MANUFACTURER"),EXACT(C57,"PUBLISHER"),EXACT(C57,"SUBSTITUTE"),EXACT(C57,"OTHER"))),"INVALID - CANDIDATE TYPE",IF(NOT(OR(EXACT(D57,"YES"),EXACT(D57,"NO"),EXACT(D57,"UNCLEAR"))),"INVALID - BUYER TASK TOKEN",IF(NOT(OR(EXACT(E57,"SAME PRODUCT"),EXACT(E57,"SAME NEED - DIFFERENT PRODUCT"),EXACT(E57,"ADJACENT"),EXACT(E57,"NO MATCH"),EXACT(E57,"UNCLEAR"))),"INVALID - PRODUCT FIT TOKEN",IF(NOT(OR(EXACT(F57,"SELLER OF RECORD"),EXACT(F57,"MARKETPLACE"),EXACT(F57,"MANUFACTURER DIRECT"),EXACT(F57,"INFORMATION ONLY"),EXACT(F57,"SECONDARY MARKET"),EXACT(F57,"UNCLEAR"))),"INVALID - TRANSACTION TOKEN",IF(NOT(OR(EXACT(G57,"YES"),EXACT(G57,"NO"),EXACT(G57,"UNCLEAR"))),"INVALID - GEOGRAPHY TOKEN",IF(NOT(OR(EXACT(H57,"CURRENT"),EXACT(H57,"STALE"),EXACT(H57,"NOT CHECKED"))),"INVALID - FRESHNESS TOKEN",IF(NOT(OR(EXACT(I57,"COMPARABLE"),EXACT(I57,"NOT COMPARABLE"),EXACT(I57,"UNCLEAR"))),"INVALID - PRICE TOKEN",IF(NOT(OR(EXACT(J57,"COMPARABLE"),EXACT(J57,"NOT COMPARABLE"),EXACT(J57,"UNCLEAR"))),"INVALID - FULFILMENT TOKEN",IF(NOT(OR(EXACT(K57,"PURCHASE"),EXACT(K57,"DISCOVERY"),EXACT(K57,"RESEARCH"),EXACT(K57,"MIXED"),EXACT(K57,"UNCLEAR"))),"INVALID - DISCOVERY TOKEN",IF(COUNTIF($A$6:$A$205,A57)&gt;1,"INVALID - DUPLICATE ID","VALID")))))))))))</x:f>
      </x:c>
      <x:c r="P57" s="45" t="str">
        <x:f>IF(A57="","",IF(OR(B57="",C57="",D57="",E57="",F57="",G57="",H57="",I57="",J57="",K57="",L57="",M57=""),"EVIDENCE INSUFFICIENT - REQUIRED FIELD",IF(H57="STALE","EVIDENCE STALE - REFRESH",IF(H57="NOT CHECKED","EVIDENCE INSUFFICIENT - FRESHNESS",IF(OR(D57="UNCLEAR",E57="UNCLEAR",F57="UNCLEAR",G57="UNCLEAR",I57="UNCLEAR",J57="UNCLEAR",K57="UNCLEAR"),"EVIDENCE INSUFFICIENT - ROLE",IF(OR(AND(C57="PUBLISHER",F57&lt;&gt;"INFORMATION ONLY"),AND(C57="MARKETPLACE",F57&lt;&gt;"MARKETPLACE"),AND(C57="MANUFACTURER",NOT(OR(F57="MANUFACTURER DIRECT",F57="INFORMATION ONLY"))),AND(OR(C57="DIRECT SELLER",C57="RETAILER"),F57&lt;&gt;"SELLER OF RECORD"),AND(C57="SUBSTITUTE",NOT(OR(F57="SELLER OF RECORD",F57="SECONDARY MARKET")))),"EVIDENCE CONTRADICTION - TYPE / TRANSACTION","COMPLETE"))))))</x:f>
      </x:c>
      <x:c r="Q57" s="45" t="str">
        <x:f>IF(A57="","",IF(G57="NO","OUT OF SCOPE",IF(E57="NO MATCH","OUT OF SCOPE",IF(S57="UNRESOLVED","UNRESOLVED",IF(C57="MARKETPLACE","MARKETPLACE / INTERMEDIARY",IF(C57="PUBLISHER","PUBLISHER / INFORMATION COMPETITOR",IF(C57="MANUFACTURER",IF(S57="DIRECT PATH","DIRECT COMMERCIAL COMPETITOR",IF(S57="SUBSTITUTE PATH","INDIRECT / SUBSTITUTE COMPETITOR","MANUFACTURER / FIRST-PARTY REFERENCE")),IF(C57="SUBSTITUTE","INDIRECT / SUBSTITUTE COMPETITOR",IF(S57="DIRECT PATH","DIRECT COMMERCIAL COMPETITOR",IF(S57="SUBSTITUTE PATH","INDIRECT / SUBSTITUTE COMPETITOR",IF(AND(K57="RESEARCH",F57="INFORMATION ONLY"),"VISIBILITY-ONLY COMPETITOR","RETAIL / CHANNEL COMPETITOR")))))))))))</x:f>
      </x:c>
      <x:c r="R57" s="45" t="str">
        <x:f>IF(A57="","",IF(O57&lt;&gt;"VALID","NOT READY",IF(P57&lt;&gt;"COMPLETE","NOT READY",IF(Q57="UNRESOLVED","NOT READY","READY"))))</x:f>
      </x:c>
      <x:c r="S57" s="69" t="str">
        <x:f>IF(A57="","",IF(OR(P57&lt;&gt;"COMPLETE",O57&lt;&gt;"VALID"),"UNRESOLVED",IF(AND(D57="YES",E57="SAME PRODUCT",OR(F57="SELLER OF RECORD",F57="MANUFACTURER DIRECT")),"DIRECT PATH",IF(AND(D57="YES",E57="SAME NEED - DIFFERENT PRODUCT",OR(F57="SELLER OF RECORD",F57="SECONDARY MARKET",F57="MANUFACTURER DIRECT")),"SUBSTITUTE PATH","OTHER PATH"))))</x:f>
      </x:c>
    </x:row>
    <x:row r="58">
      <x:c r="A58" s="53"/>
      <x:c r="B58" s="53"/>
      <x:c r="C58" s="53"/>
      <x:c r="D58" s="53"/>
      <x:c r="E58" s="53"/>
      <x:c r="F58" s="53"/>
      <x:c r="G58" s="53"/>
      <x:c r="H58" s="53"/>
      <x:c r="I58" s="53"/>
      <x:c r="J58" s="53"/>
      <x:c r="K58" s="53"/>
      <x:c r="L58" s="53"/>
      <x:c r="M58" s="58"/>
      <x:c r="N58" s="53"/>
      <x:c r="O58" s="45" t="str">
        <x:f>IF(A58="","",IF(NOT(OR(EXACT(C58,"DIRECT SELLER"),EXACT(C58,"RETAILER"),EXACT(C58,"MARKETPLACE"),EXACT(C58,"MANUFACTURER"),EXACT(C58,"PUBLISHER"),EXACT(C58,"SUBSTITUTE"),EXACT(C58,"OTHER"))),"INVALID - CANDIDATE TYPE",IF(NOT(OR(EXACT(D58,"YES"),EXACT(D58,"NO"),EXACT(D58,"UNCLEAR"))),"INVALID - BUYER TASK TOKEN",IF(NOT(OR(EXACT(E58,"SAME PRODUCT"),EXACT(E58,"SAME NEED - DIFFERENT PRODUCT"),EXACT(E58,"ADJACENT"),EXACT(E58,"NO MATCH"),EXACT(E58,"UNCLEAR"))),"INVALID - PRODUCT FIT TOKEN",IF(NOT(OR(EXACT(F58,"SELLER OF RECORD"),EXACT(F58,"MARKETPLACE"),EXACT(F58,"MANUFACTURER DIRECT"),EXACT(F58,"INFORMATION ONLY"),EXACT(F58,"SECONDARY MARKET"),EXACT(F58,"UNCLEAR"))),"INVALID - TRANSACTION TOKEN",IF(NOT(OR(EXACT(G58,"YES"),EXACT(G58,"NO"),EXACT(G58,"UNCLEAR"))),"INVALID - GEOGRAPHY TOKEN",IF(NOT(OR(EXACT(H58,"CURRENT"),EXACT(H58,"STALE"),EXACT(H58,"NOT CHECKED"))),"INVALID - FRESHNESS TOKEN",IF(NOT(OR(EXACT(I58,"COMPARABLE"),EXACT(I58,"NOT COMPARABLE"),EXACT(I58,"UNCLEAR"))),"INVALID - PRICE TOKEN",IF(NOT(OR(EXACT(J58,"COMPARABLE"),EXACT(J58,"NOT COMPARABLE"),EXACT(J58,"UNCLEAR"))),"INVALID - FULFILMENT TOKEN",IF(NOT(OR(EXACT(K58,"PURCHASE"),EXACT(K58,"DISCOVERY"),EXACT(K58,"RESEARCH"),EXACT(K58,"MIXED"),EXACT(K58,"UNCLEAR"))),"INVALID - DISCOVERY TOKEN",IF(COUNTIF($A$6:$A$205,A58)&gt;1,"INVALID - DUPLICATE ID","VALID")))))))))))</x:f>
      </x:c>
      <x:c r="P58" s="45" t="str">
        <x:f>IF(A58="","",IF(OR(B58="",C58="",D58="",E58="",F58="",G58="",H58="",I58="",J58="",K58="",L58="",M58=""),"EVIDENCE INSUFFICIENT - REQUIRED FIELD",IF(H58="STALE","EVIDENCE STALE - REFRESH",IF(H58="NOT CHECKED","EVIDENCE INSUFFICIENT - FRESHNESS",IF(OR(D58="UNCLEAR",E58="UNCLEAR",F58="UNCLEAR",G58="UNCLEAR",I58="UNCLEAR",J58="UNCLEAR",K58="UNCLEAR"),"EVIDENCE INSUFFICIENT - ROLE",IF(OR(AND(C58="PUBLISHER",F58&lt;&gt;"INFORMATION ONLY"),AND(C58="MARKETPLACE",F58&lt;&gt;"MARKETPLACE"),AND(C58="MANUFACTURER",NOT(OR(F58="MANUFACTURER DIRECT",F58="INFORMATION ONLY"))),AND(OR(C58="DIRECT SELLER",C58="RETAILER"),F58&lt;&gt;"SELLER OF RECORD"),AND(C58="SUBSTITUTE",NOT(OR(F58="SELLER OF RECORD",F58="SECONDARY MARKET")))),"EVIDENCE CONTRADICTION - TYPE / TRANSACTION","COMPLETE"))))))</x:f>
      </x:c>
      <x:c r="Q58" s="45" t="str">
        <x:f>IF(A58="","",IF(G58="NO","OUT OF SCOPE",IF(E58="NO MATCH","OUT OF SCOPE",IF(S58="UNRESOLVED","UNRESOLVED",IF(C58="MARKETPLACE","MARKETPLACE / INTERMEDIARY",IF(C58="PUBLISHER","PUBLISHER / INFORMATION COMPETITOR",IF(C58="MANUFACTURER",IF(S58="DIRECT PATH","DIRECT COMMERCIAL COMPETITOR",IF(S58="SUBSTITUTE PATH","INDIRECT / SUBSTITUTE COMPETITOR","MANUFACTURER / FIRST-PARTY REFERENCE")),IF(C58="SUBSTITUTE","INDIRECT / SUBSTITUTE COMPETITOR",IF(S58="DIRECT PATH","DIRECT COMMERCIAL COMPETITOR",IF(S58="SUBSTITUTE PATH","INDIRECT / SUBSTITUTE COMPETITOR",IF(AND(K58="RESEARCH",F58="INFORMATION ONLY"),"VISIBILITY-ONLY COMPETITOR","RETAIL / CHANNEL COMPETITOR")))))))))))</x:f>
      </x:c>
      <x:c r="R58" s="45" t="str">
        <x:f>IF(A58="","",IF(O58&lt;&gt;"VALID","NOT READY",IF(P58&lt;&gt;"COMPLETE","NOT READY",IF(Q58="UNRESOLVED","NOT READY","READY"))))</x:f>
      </x:c>
      <x:c r="S58" s="69" t="str">
        <x:f>IF(A58="","",IF(OR(P58&lt;&gt;"COMPLETE",O58&lt;&gt;"VALID"),"UNRESOLVED",IF(AND(D58="YES",E58="SAME PRODUCT",OR(F58="SELLER OF RECORD",F58="MANUFACTURER DIRECT")),"DIRECT PATH",IF(AND(D58="YES",E58="SAME NEED - DIFFERENT PRODUCT",OR(F58="SELLER OF RECORD",F58="SECONDARY MARKET",F58="MANUFACTURER DIRECT")),"SUBSTITUTE PATH","OTHER PATH"))))</x:f>
      </x:c>
    </x:row>
    <x:row r="59">
      <x:c r="A59" s="53"/>
      <x:c r="B59" s="53"/>
      <x:c r="C59" s="53"/>
      <x:c r="D59" s="53"/>
      <x:c r="E59" s="53"/>
      <x:c r="F59" s="53"/>
      <x:c r="G59" s="53"/>
      <x:c r="H59" s="53"/>
      <x:c r="I59" s="53"/>
      <x:c r="J59" s="53"/>
      <x:c r="K59" s="53"/>
      <x:c r="L59" s="53"/>
      <x:c r="M59" s="58"/>
      <x:c r="N59" s="53"/>
      <x:c r="O59" s="45" t="str">
        <x:f>IF(A59="","",IF(NOT(OR(EXACT(C59,"DIRECT SELLER"),EXACT(C59,"RETAILER"),EXACT(C59,"MARKETPLACE"),EXACT(C59,"MANUFACTURER"),EXACT(C59,"PUBLISHER"),EXACT(C59,"SUBSTITUTE"),EXACT(C59,"OTHER"))),"INVALID - CANDIDATE TYPE",IF(NOT(OR(EXACT(D59,"YES"),EXACT(D59,"NO"),EXACT(D59,"UNCLEAR"))),"INVALID - BUYER TASK TOKEN",IF(NOT(OR(EXACT(E59,"SAME PRODUCT"),EXACT(E59,"SAME NEED - DIFFERENT PRODUCT"),EXACT(E59,"ADJACENT"),EXACT(E59,"NO MATCH"),EXACT(E59,"UNCLEAR"))),"INVALID - PRODUCT FIT TOKEN",IF(NOT(OR(EXACT(F59,"SELLER OF RECORD"),EXACT(F59,"MARKETPLACE"),EXACT(F59,"MANUFACTURER DIRECT"),EXACT(F59,"INFORMATION ONLY"),EXACT(F59,"SECONDARY MARKET"),EXACT(F59,"UNCLEAR"))),"INVALID - TRANSACTION TOKEN",IF(NOT(OR(EXACT(G59,"YES"),EXACT(G59,"NO"),EXACT(G59,"UNCLEAR"))),"INVALID - GEOGRAPHY TOKEN",IF(NOT(OR(EXACT(H59,"CURRENT"),EXACT(H59,"STALE"),EXACT(H59,"NOT CHECKED"))),"INVALID - FRESHNESS TOKEN",IF(NOT(OR(EXACT(I59,"COMPARABLE"),EXACT(I59,"NOT COMPARABLE"),EXACT(I59,"UNCLEAR"))),"INVALID - PRICE TOKEN",IF(NOT(OR(EXACT(J59,"COMPARABLE"),EXACT(J59,"NOT COMPARABLE"),EXACT(J59,"UNCLEAR"))),"INVALID - FULFILMENT TOKEN",IF(NOT(OR(EXACT(K59,"PURCHASE"),EXACT(K59,"DISCOVERY"),EXACT(K59,"RESEARCH"),EXACT(K59,"MIXED"),EXACT(K59,"UNCLEAR"))),"INVALID - DISCOVERY TOKEN",IF(COUNTIF($A$6:$A$205,A59)&gt;1,"INVALID - DUPLICATE ID","VALID")))))))))))</x:f>
      </x:c>
      <x:c r="P59" s="45" t="str">
        <x:f>IF(A59="","",IF(OR(B59="",C59="",D59="",E59="",F59="",G59="",H59="",I59="",J59="",K59="",L59="",M59=""),"EVIDENCE INSUFFICIENT - REQUIRED FIELD",IF(H59="STALE","EVIDENCE STALE - REFRESH",IF(H59="NOT CHECKED","EVIDENCE INSUFFICIENT - FRESHNESS",IF(OR(D59="UNCLEAR",E59="UNCLEAR",F59="UNCLEAR",G59="UNCLEAR",I59="UNCLEAR",J59="UNCLEAR",K59="UNCLEAR"),"EVIDENCE INSUFFICIENT - ROLE",IF(OR(AND(C59="PUBLISHER",F59&lt;&gt;"INFORMATION ONLY"),AND(C59="MARKETPLACE",F59&lt;&gt;"MARKETPLACE"),AND(C59="MANUFACTURER",NOT(OR(F59="MANUFACTURER DIRECT",F59="INFORMATION ONLY"))),AND(OR(C59="DIRECT SELLER",C59="RETAILER"),F59&lt;&gt;"SELLER OF RECORD"),AND(C59="SUBSTITUTE",NOT(OR(F59="SELLER OF RECORD",F59="SECONDARY MARKET")))),"EVIDENCE CONTRADICTION - TYPE / TRANSACTION","COMPLETE"))))))</x:f>
      </x:c>
      <x:c r="Q59" s="45" t="str">
        <x:f>IF(A59="","",IF(G59="NO","OUT OF SCOPE",IF(E59="NO MATCH","OUT OF SCOPE",IF(S59="UNRESOLVED","UNRESOLVED",IF(C59="MARKETPLACE","MARKETPLACE / INTERMEDIARY",IF(C59="PUBLISHER","PUBLISHER / INFORMATION COMPETITOR",IF(C59="MANUFACTURER",IF(S59="DIRECT PATH","DIRECT COMMERCIAL COMPETITOR",IF(S59="SUBSTITUTE PATH","INDIRECT / SUBSTITUTE COMPETITOR","MANUFACTURER / FIRST-PARTY REFERENCE")),IF(C59="SUBSTITUTE","INDIRECT / SUBSTITUTE COMPETITOR",IF(S59="DIRECT PATH","DIRECT COMMERCIAL COMPETITOR",IF(S59="SUBSTITUTE PATH","INDIRECT / SUBSTITUTE COMPETITOR",IF(AND(K59="RESEARCH",F59="INFORMATION ONLY"),"VISIBILITY-ONLY COMPETITOR","RETAIL / CHANNEL COMPETITOR")))))))))))</x:f>
      </x:c>
      <x:c r="R59" s="45" t="str">
        <x:f>IF(A59="","",IF(O59&lt;&gt;"VALID","NOT READY",IF(P59&lt;&gt;"COMPLETE","NOT READY",IF(Q59="UNRESOLVED","NOT READY","READY"))))</x:f>
      </x:c>
      <x:c r="S59" s="69" t="str">
        <x:f>IF(A59="","",IF(OR(P59&lt;&gt;"COMPLETE",O59&lt;&gt;"VALID"),"UNRESOLVED",IF(AND(D59="YES",E59="SAME PRODUCT",OR(F59="SELLER OF RECORD",F59="MANUFACTURER DIRECT")),"DIRECT PATH",IF(AND(D59="YES",E59="SAME NEED - DIFFERENT PRODUCT",OR(F59="SELLER OF RECORD",F59="SECONDARY MARKET",F59="MANUFACTURER DIRECT")),"SUBSTITUTE PATH","OTHER PATH"))))</x:f>
      </x:c>
    </x:row>
    <x:row r="60">
      <x:c r="A60" s="53"/>
      <x:c r="B60" s="53"/>
      <x:c r="C60" s="53"/>
      <x:c r="D60" s="53"/>
      <x:c r="E60" s="53"/>
      <x:c r="F60" s="53"/>
      <x:c r="G60" s="53"/>
      <x:c r="H60" s="53"/>
      <x:c r="I60" s="53"/>
      <x:c r="J60" s="53"/>
      <x:c r="K60" s="53"/>
      <x:c r="L60" s="53"/>
      <x:c r="M60" s="58"/>
      <x:c r="N60" s="53"/>
      <x:c r="O60" s="45" t="str">
        <x:f>IF(A60="","",IF(NOT(OR(EXACT(C60,"DIRECT SELLER"),EXACT(C60,"RETAILER"),EXACT(C60,"MARKETPLACE"),EXACT(C60,"MANUFACTURER"),EXACT(C60,"PUBLISHER"),EXACT(C60,"SUBSTITUTE"),EXACT(C60,"OTHER"))),"INVALID - CANDIDATE TYPE",IF(NOT(OR(EXACT(D60,"YES"),EXACT(D60,"NO"),EXACT(D60,"UNCLEAR"))),"INVALID - BUYER TASK TOKEN",IF(NOT(OR(EXACT(E60,"SAME PRODUCT"),EXACT(E60,"SAME NEED - DIFFERENT PRODUCT"),EXACT(E60,"ADJACENT"),EXACT(E60,"NO MATCH"),EXACT(E60,"UNCLEAR"))),"INVALID - PRODUCT FIT TOKEN",IF(NOT(OR(EXACT(F60,"SELLER OF RECORD"),EXACT(F60,"MARKETPLACE"),EXACT(F60,"MANUFACTURER DIRECT"),EXACT(F60,"INFORMATION ONLY"),EXACT(F60,"SECONDARY MARKET"),EXACT(F60,"UNCLEAR"))),"INVALID - TRANSACTION TOKEN",IF(NOT(OR(EXACT(G60,"YES"),EXACT(G60,"NO"),EXACT(G60,"UNCLEAR"))),"INVALID - GEOGRAPHY TOKEN",IF(NOT(OR(EXACT(H60,"CURRENT"),EXACT(H60,"STALE"),EXACT(H60,"NOT CHECKED"))),"INVALID - FRESHNESS TOKEN",IF(NOT(OR(EXACT(I60,"COMPARABLE"),EXACT(I60,"NOT COMPARABLE"),EXACT(I60,"UNCLEAR"))),"INVALID - PRICE TOKEN",IF(NOT(OR(EXACT(J60,"COMPARABLE"),EXACT(J60,"NOT COMPARABLE"),EXACT(J60,"UNCLEAR"))),"INVALID - FULFILMENT TOKEN",IF(NOT(OR(EXACT(K60,"PURCHASE"),EXACT(K60,"DISCOVERY"),EXACT(K60,"RESEARCH"),EXACT(K60,"MIXED"),EXACT(K60,"UNCLEAR"))),"INVALID - DISCOVERY TOKEN",IF(COUNTIF($A$6:$A$205,A60)&gt;1,"INVALID - DUPLICATE ID","VALID")))))))))))</x:f>
      </x:c>
      <x:c r="P60" s="45" t="str">
        <x:f>IF(A60="","",IF(OR(B60="",C60="",D60="",E60="",F60="",G60="",H60="",I60="",J60="",K60="",L60="",M60=""),"EVIDENCE INSUFFICIENT - REQUIRED FIELD",IF(H60="STALE","EVIDENCE STALE - REFRESH",IF(H60="NOT CHECKED","EVIDENCE INSUFFICIENT - FRESHNESS",IF(OR(D60="UNCLEAR",E60="UNCLEAR",F60="UNCLEAR",G60="UNCLEAR",I60="UNCLEAR",J60="UNCLEAR",K60="UNCLEAR"),"EVIDENCE INSUFFICIENT - ROLE",IF(OR(AND(C60="PUBLISHER",F60&lt;&gt;"INFORMATION ONLY"),AND(C60="MARKETPLACE",F60&lt;&gt;"MARKETPLACE"),AND(C60="MANUFACTURER",NOT(OR(F60="MANUFACTURER DIRECT",F60="INFORMATION ONLY"))),AND(OR(C60="DIRECT SELLER",C60="RETAILER"),F60&lt;&gt;"SELLER OF RECORD"),AND(C60="SUBSTITUTE",NOT(OR(F60="SELLER OF RECORD",F60="SECONDARY MARKET")))),"EVIDENCE CONTRADICTION - TYPE / TRANSACTION","COMPLETE"))))))</x:f>
      </x:c>
      <x:c r="Q60" s="45" t="str">
        <x:f>IF(A60="","",IF(G60="NO","OUT OF SCOPE",IF(E60="NO MATCH","OUT OF SCOPE",IF(S60="UNRESOLVED","UNRESOLVED",IF(C60="MARKETPLACE","MARKETPLACE / INTERMEDIARY",IF(C60="PUBLISHER","PUBLISHER / INFORMATION COMPETITOR",IF(C60="MANUFACTURER",IF(S60="DIRECT PATH","DIRECT COMMERCIAL COMPETITOR",IF(S60="SUBSTITUTE PATH","INDIRECT / SUBSTITUTE COMPETITOR","MANUFACTURER / FIRST-PARTY REFERENCE")),IF(C60="SUBSTITUTE","INDIRECT / SUBSTITUTE COMPETITOR",IF(S60="DIRECT PATH","DIRECT COMMERCIAL COMPETITOR",IF(S60="SUBSTITUTE PATH","INDIRECT / SUBSTITUTE COMPETITOR",IF(AND(K60="RESEARCH",F60="INFORMATION ONLY"),"VISIBILITY-ONLY COMPETITOR","RETAIL / CHANNEL COMPETITOR")))))))))))</x:f>
      </x:c>
      <x:c r="R60" s="45" t="str">
        <x:f>IF(A60="","",IF(O60&lt;&gt;"VALID","NOT READY",IF(P60&lt;&gt;"COMPLETE","NOT READY",IF(Q60="UNRESOLVED","NOT READY","READY"))))</x:f>
      </x:c>
      <x:c r="S60" s="69" t="str">
        <x:f>IF(A60="","",IF(OR(P60&lt;&gt;"COMPLETE",O60&lt;&gt;"VALID"),"UNRESOLVED",IF(AND(D60="YES",E60="SAME PRODUCT",OR(F60="SELLER OF RECORD",F60="MANUFACTURER DIRECT")),"DIRECT PATH",IF(AND(D60="YES",E60="SAME NEED - DIFFERENT PRODUCT",OR(F60="SELLER OF RECORD",F60="SECONDARY MARKET",F60="MANUFACTURER DIRECT")),"SUBSTITUTE PATH","OTHER PATH"))))</x:f>
      </x:c>
    </x:row>
    <x:row r="61">
      <x:c r="A61" s="53"/>
      <x:c r="B61" s="53"/>
      <x:c r="C61" s="53"/>
      <x:c r="D61" s="53"/>
      <x:c r="E61" s="53"/>
      <x:c r="F61" s="53"/>
      <x:c r="G61" s="53"/>
      <x:c r="H61" s="53"/>
      <x:c r="I61" s="53"/>
      <x:c r="J61" s="53"/>
      <x:c r="K61" s="53"/>
      <x:c r="L61" s="53"/>
      <x:c r="M61" s="58"/>
      <x:c r="N61" s="53"/>
      <x:c r="O61" s="45" t="str">
        <x:f>IF(A61="","",IF(NOT(OR(EXACT(C61,"DIRECT SELLER"),EXACT(C61,"RETAILER"),EXACT(C61,"MARKETPLACE"),EXACT(C61,"MANUFACTURER"),EXACT(C61,"PUBLISHER"),EXACT(C61,"SUBSTITUTE"),EXACT(C61,"OTHER"))),"INVALID - CANDIDATE TYPE",IF(NOT(OR(EXACT(D61,"YES"),EXACT(D61,"NO"),EXACT(D61,"UNCLEAR"))),"INVALID - BUYER TASK TOKEN",IF(NOT(OR(EXACT(E61,"SAME PRODUCT"),EXACT(E61,"SAME NEED - DIFFERENT PRODUCT"),EXACT(E61,"ADJACENT"),EXACT(E61,"NO MATCH"),EXACT(E61,"UNCLEAR"))),"INVALID - PRODUCT FIT TOKEN",IF(NOT(OR(EXACT(F61,"SELLER OF RECORD"),EXACT(F61,"MARKETPLACE"),EXACT(F61,"MANUFACTURER DIRECT"),EXACT(F61,"INFORMATION ONLY"),EXACT(F61,"SECONDARY MARKET"),EXACT(F61,"UNCLEAR"))),"INVALID - TRANSACTION TOKEN",IF(NOT(OR(EXACT(G61,"YES"),EXACT(G61,"NO"),EXACT(G61,"UNCLEAR"))),"INVALID - GEOGRAPHY TOKEN",IF(NOT(OR(EXACT(H61,"CURRENT"),EXACT(H61,"STALE"),EXACT(H61,"NOT CHECKED"))),"INVALID - FRESHNESS TOKEN",IF(NOT(OR(EXACT(I61,"COMPARABLE"),EXACT(I61,"NOT COMPARABLE"),EXACT(I61,"UNCLEAR"))),"INVALID - PRICE TOKEN",IF(NOT(OR(EXACT(J61,"COMPARABLE"),EXACT(J61,"NOT COMPARABLE"),EXACT(J61,"UNCLEAR"))),"INVALID - FULFILMENT TOKEN",IF(NOT(OR(EXACT(K61,"PURCHASE"),EXACT(K61,"DISCOVERY"),EXACT(K61,"RESEARCH"),EXACT(K61,"MIXED"),EXACT(K61,"UNCLEAR"))),"INVALID - DISCOVERY TOKEN",IF(COUNTIF($A$6:$A$205,A61)&gt;1,"INVALID - DUPLICATE ID","VALID")))))))))))</x:f>
      </x:c>
      <x:c r="P61" s="45" t="str">
        <x:f>IF(A61="","",IF(OR(B61="",C61="",D61="",E61="",F61="",G61="",H61="",I61="",J61="",K61="",L61="",M61=""),"EVIDENCE INSUFFICIENT - REQUIRED FIELD",IF(H61="STALE","EVIDENCE STALE - REFRESH",IF(H61="NOT CHECKED","EVIDENCE INSUFFICIENT - FRESHNESS",IF(OR(D61="UNCLEAR",E61="UNCLEAR",F61="UNCLEAR",G61="UNCLEAR",I61="UNCLEAR",J61="UNCLEAR",K61="UNCLEAR"),"EVIDENCE INSUFFICIENT - ROLE",IF(OR(AND(C61="PUBLISHER",F61&lt;&gt;"INFORMATION ONLY"),AND(C61="MARKETPLACE",F61&lt;&gt;"MARKETPLACE"),AND(C61="MANUFACTURER",NOT(OR(F61="MANUFACTURER DIRECT",F61="INFORMATION ONLY"))),AND(OR(C61="DIRECT SELLER",C61="RETAILER"),F61&lt;&gt;"SELLER OF RECORD"),AND(C61="SUBSTITUTE",NOT(OR(F61="SELLER OF RECORD",F61="SECONDARY MARKET")))),"EVIDENCE CONTRADICTION - TYPE / TRANSACTION","COMPLETE"))))))</x:f>
      </x:c>
      <x:c r="Q61" s="45" t="str">
        <x:f>IF(A61="","",IF(G61="NO","OUT OF SCOPE",IF(E61="NO MATCH","OUT OF SCOPE",IF(S61="UNRESOLVED","UNRESOLVED",IF(C61="MARKETPLACE","MARKETPLACE / INTERMEDIARY",IF(C61="PUBLISHER","PUBLISHER / INFORMATION COMPETITOR",IF(C61="MANUFACTURER",IF(S61="DIRECT PATH","DIRECT COMMERCIAL COMPETITOR",IF(S61="SUBSTITUTE PATH","INDIRECT / SUBSTITUTE COMPETITOR","MANUFACTURER / FIRST-PARTY REFERENCE")),IF(C61="SUBSTITUTE","INDIRECT / SUBSTITUTE COMPETITOR",IF(S61="DIRECT PATH","DIRECT COMMERCIAL COMPETITOR",IF(S61="SUBSTITUTE PATH","INDIRECT / SUBSTITUTE COMPETITOR",IF(AND(K61="RESEARCH",F61="INFORMATION ONLY"),"VISIBILITY-ONLY COMPETITOR","RETAIL / CHANNEL COMPETITOR")))))))))))</x:f>
      </x:c>
      <x:c r="R61" s="45" t="str">
        <x:f>IF(A61="","",IF(O61&lt;&gt;"VALID","NOT READY",IF(P61&lt;&gt;"COMPLETE","NOT READY",IF(Q61="UNRESOLVED","NOT READY","READY"))))</x:f>
      </x:c>
      <x:c r="S61" s="69" t="str">
        <x:f>IF(A61="","",IF(OR(P61&lt;&gt;"COMPLETE",O61&lt;&gt;"VALID"),"UNRESOLVED",IF(AND(D61="YES",E61="SAME PRODUCT",OR(F61="SELLER OF RECORD",F61="MANUFACTURER DIRECT")),"DIRECT PATH",IF(AND(D61="YES",E61="SAME NEED - DIFFERENT PRODUCT",OR(F61="SELLER OF RECORD",F61="SECONDARY MARKET",F61="MANUFACTURER DIRECT")),"SUBSTITUTE PATH","OTHER PATH"))))</x:f>
      </x:c>
    </x:row>
    <x:row r="62">
      <x:c r="A62" s="53"/>
      <x:c r="B62" s="53"/>
      <x:c r="C62" s="53"/>
      <x:c r="D62" s="53"/>
      <x:c r="E62" s="53"/>
      <x:c r="F62" s="53"/>
      <x:c r="G62" s="53"/>
      <x:c r="H62" s="53"/>
      <x:c r="I62" s="53"/>
      <x:c r="J62" s="53"/>
      <x:c r="K62" s="53"/>
      <x:c r="L62" s="53"/>
      <x:c r="M62" s="58"/>
      <x:c r="N62" s="53"/>
      <x:c r="O62" s="45" t="str">
        <x:f>IF(A62="","",IF(NOT(OR(EXACT(C62,"DIRECT SELLER"),EXACT(C62,"RETAILER"),EXACT(C62,"MARKETPLACE"),EXACT(C62,"MANUFACTURER"),EXACT(C62,"PUBLISHER"),EXACT(C62,"SUBSTITUTE"),EXACT(C62,"OTHER"))),"INVALID - CANDIDATE TYPE",IF(NOT(OR(EXACT(D62,"YES"),EXACT(D62,"NO"),EXACT(D62,"UNCLEAR"))),"INVALID - BUYER TASK TOKEN",IF(NOT(OR(EXACT(E62,"SAME PRODUCT"),EXACT(E62,"SAME NEED - DIFFERENT PRODUCT"),EXACT(E62,"ADJACENT"),EXACT(E62,"NO MATCH"),EXACT(E62,"UNCLEAR"))),"INVALID - PRODUCT FIT TOKEN",IF(NOT(OR(EXACT(F62,"SELLER OF RECORD"),EXACT(F62,"MARKETPLACE"),EXACT(F62,"MANUFACTURER DIRECT"),EXACT(F62,"INFORMATION ONLY"),EXACT(F62,"SECONDARY MARKET"),EXACT(F62,"UNCLEAR"))),"INVALID - TRANSACTION TOKEN",IF(NOT(OR(EXACT(G62,"YES"),EXACT(G62,"NO"),EXACT(G62,"UNCLEAR"))),"INVALID - GEOGRAPHY TOKEN",IF(NOT(OR(EXACT(H62,"CURRENT"),EXACT(H62,"STALE"),EXACT(H62,"NOT CHECKED"))),"INVALID - FRESHNESS TOKEN",IF(NOT(OR(EXACT(I62,"COMPARABLE"),EXACT(I62,"NOT COMPARABLE"),EXACT(I62,"UNCLEAR"))),"INVALID - PRICE TOKEN",IF(NOT(OR(EXACT(J62,"COMPARABLE"),EXACT(J62,"NOT COMPARABLE"),EXACT(J62,"UNCLEAR"))),"INVALID - FULFILMENT TOKEN",IF(NOT(OR(EXACT(K62,"PURCHASE"),EXACT(K62,"DISCOVERY"),EXACT(K62,"RESEARCH"),EXACT(K62,"MIXED"),EXACT(K62,"UNCLEAR"))),"INVALID - DISCOVERY TOKEN",IF(COUNTIF($A$6:$A$205,A62)&gt;1,"INVALID - DUPLICATE ID","VALID")))))))))))</x:f>
      </x:c>
      <x:c r="P62" s="45" t="str">
        <x:f>IF(A62="","",IF(OR(B62="",C62="",D62="",E62="",F62="",G62="",H62="",I62="",J62="",K62="",L62="",M62=""),"EVIDENCE INSUFFICIENT - REQUIRED FIELD",IF(H62="STALE","EVIDENCE STALE - REFRESH",IF(H62="NOT CHECKED","EVIDENCE INSUFFICIENT - FRESHNESS",IF(OR(D62="UNCLEAR",E62="UNCLEAR",F62="UNCLEAR",G62="UNCLEAR",I62="UNCLEAR",J62="UNCLEAR",K62="UNCLEAR"),"EVIDENCE INSUFFICIENT - ROLE",IF(OR(AND(C62="PUBLISHER",F62&lt;&gt;"INFORMATION ONLY"),AND(C62="MARKETPLACE",F62&lt;&gt;"MARKETPLACE"),AND(C62="MANUFACTURER",NOT(OR(F62="MANUFACTURER DIRECT",F62="INFORMATION ONLY"))),AND(OR(C62="DIRECT SELLER",C62="RETAILER"),F62&lt;&gt;"SELLER OF RECORD"),AND(C62="SUBSTITUTE",NOT(OR(F62="SELLER OF RECORD",F62="SECONDARY MARKET")))),"EVIDENCE CONTRADICTION - TYPE / TRANSACTION","COMPLETE"))))))</x:f>
      </x:c>
      <x:c r="Q62" s="45" t="str">
        <x:f>IF(A62="","",IF(G62="NO","OUT OF SCOPE",IF(E62="NO MATCH","OUT OF SCOPE",IF(S62="UNRESOLVED","UNRESOLVED",IF(C62="MARKETPLACE","MARKETPLACE / INTERMEDIARY",IF(C62="PUBLISHER","PUBLISHER / INFORMATION COMPETITOR",IF(C62="MANUFACTURER",IF(S62="DIRECT PATH","DIRECT COMMERCIAL COMPETITOR",IF(S62="SUBSTITUTE PATH","INDIRECT / SUBSTITUTE COMPETITOR","MANUFACTURER / FIRST-PARTY REFERENCE")),IF(C62="SUBSTITUTE","INDIRECT / SUBSTITUTE COMPETITOR",IF(S62="DIRECT PATH","DIRECT COMMERCIAL COMPETITOR",IF(S62="SUBSTITUTE PATH","INDIRECT / SUBSTITUTE COMPETITOR",IF(AND(K62="RESEARCH",F62="INFORMATION ONLY"),"VISIBILITY-ONLY COMPETITOR","RETAIL / CHANNEL COMPETITOR")))))))))))</x:f>
      </x:c>
      <x:c r="R62" s="45" t="str">
        <x:f>IF(A62="","",IF(O62&lt;&gt;"VALID","NOT READY",IF(P62&lt;&gt;"COMPLETE","NOT READY",IF(Q62="UNRESOLVED","NOT READY","READY"))))</x:f>
      </x:c>
      <x:c r="S62" s="69" t="str">
        <x:f>IF(A62="","",IF(OR(P62&lt;&gt;"COMPLETE",O62&lt;&gt;"VALID"),"UNRESOLVED",IF(AND(D62="YES",E62="SAME PRODUCT",OR(F62="SELLER OF RECORD",F62="MANUFACTURER DIRECT")),"DIRECT PATH",IF(AND(D62="YES",E62="SAME NEED - DIFFERENT PRODUCT",OR(F62="SELLER OF RECORD",F62="SECONDARY MARKET",F62="MANUFACTURER DIRECT")),"SUBSTITUTE PATH","OTHER PATH"))))</x:f>
      </x:c>
    </x:row>
    <x:row r="63">
      <x:c r="A63" s="53"/>
      <x:c r="B63" s="53"/>
      <x:c r="C63" s="53"/>
      <x:c r="D63" s="53"/>
      <x:c r="E63" s="53"/>
      <x:c r="F63" s="53"/>
      <x:c r="G63" s="53"/>
      <x:c r="H63" s="53"/>
      <x:c r="I63" s="53"/>
      <x:c r="J63" s="53"/>
      <x:c r="K63" s="53"/>
      <x:c r="L63" s="53"/>
      <x:c r="M63" s="58"/>
      <x:c r="N63" s="53"/>
      <x:c r="O63" s="45" t="str">
        <x:f>IF(A63="","",IF(NOT(OR(EXACT(C63,"DIRECT SELLER"),EXACT(C63,"RETAILER"),EXACT(C63,"MARKETPLACE"),EXACT(C63,"MANUFACTURER"),EXACT(C63,"PUBLISHER"),EXACT(C63,"SUBSTITUTE"),EXACT(C63,"OTHER"))),"INVALID - CANDIDATE TYPE",IF(NOT(OR(EXACT(D63,"YES"),EXACT(D63,"NO"),EXACT(D63,"UNCLEAR"))),"INVALID - BUYER TASK TOKEN",IF(NOT(OR(EXACT(E63,"SAME PRODUCT"),EXACT(E63,"SAME NEED - DIFFERENT PRODUCT"),EXACT(E63,"ADJACENT"),EXACT(E63,"NO MATCH"),EXACT(E63,"UNCLEAR"))),"INVALID - PRODUCT FIT TOKEN",IF(NOT(OR(EXACT(F63,"SELLER OF RECORD"),EXACT(F63,"MARKETPLACE"),EXACT(F63,"MANUFACTURER DIRECT"),EXACT(F63,"INFORMATION ONLY"),EXACT(F63,"SECONDARY MARKET"),EXACT(F63,"UNCLEAR"))),"INVALID - TRANSACTION TOKEN",IF(NOT(OR(EXACT(G63,"YES"),EXACT(G63,"NO"),EXACT(G63,"UNCLEAR"))),"INVALID - GEOGRAPHY TOKEN",IF(NOT(OR(EXACT(H63,"CURRENT"),EXACT(H63,"STALE"),EXACT(H63,"NOT CHECKED"))),"INVALID - FRESHNESS TOKEN",IF(NOT(OR(EXACT(I63,"COMPARABLE"),EXACT(I63,"NOT COMPARABLE"),EXACT(I63,"UNCLEAR"))),"INVALID - PRICE TOKEN",IF(NOT(OR(EXACT(J63,"COMPARABLE"),EXACT(J63,"NOT COMPARABLE"),EXACT(J63,"UNCLEAR"))),"INVALID - FULFILMENT TOKEN",IF(NOT(OR(EXACT(K63,"PURCHASE"),EXACT(K63,"DISCOVERY"),EXACT(K63,"RESEARCH"),EXACT(K63,"MIXED"),EXACT(K63,"UNCLEAR"))),"INVALID - DISCOVERY TOKEN",IF(COUNTIF($A$6:$A$205,A63)&gt;1,"INVALID - DUPLICATE ID","VALID")))))))))))</x:f>
      </x:c>
      <x:c r="P63" s="45" t="str">
        <x:f>IF(A63="","",IF(OR(B63="",C63="",D63="",E63="",F63="",G63="",H63="",I63="",J63="",K63="",L63="",M63=""),"EVIDENCE INSUFFICIENT - REQUIRED FIELD",IF(H63="STALE","EVIDENCE STALE - REFRESH",IF(H63="NOT CHECKED","EVIDENCE INSUFFICIENT - FRESHNESS",IF(OR(D63="UNCLEAR",E63="UNCLEAR",F63="UNCLEAR",G63="UNCLEAR",I63="UNCLEAR",J63="UNCLEAR",K63="UNCLEAR"),"EVIDENCE INSUFFICIENT - ROLE",IF(OR(AND(C63="PUBLISHER",F63&lt;&gt;"INFORMATION ONLY"),AND(C63="MARKETPLACE",F63&lt;&gt;"MARKETPLACE"),AND(C63="MANUFACTURER",NOT(OR(F63="MANUFACTURER DIRECT",F63="INFORMATION ONLY"))),AND(OR(C63="DIRECT SELLER",C63="RETAILER"),F63&lt;&gt;"SELLER OF RECORD"),AND(C63="SUBSTITUTE",NOT(OR(F63="SELLER OF RECORD",F63="SECONDARY MARKET")))),"EVIDENCE CONTRADICTION - TYPE / TRANSACTION","COMPLETE"))))))</x:f>
      </x:c>
      <x:c r="Q63" s="45" t="str">
        <x:f>IF(A63="","",IF(G63="NO","OUT OF SCOPE",IF(E63="NO MATCH","OUT OF SCOPE",IF(S63="UNRESOLVED","UNRESOLVED",IF(C63="MARKETPLACE","MARKETPLACE / INTERMEDIARY",IF(C63="PUBLISHER","PUBLISHER / INFORMATION COMPETITOR",IF(C63="MANUFACTURER",IF(S63="DIRECT PATH","DIRECT COMMERCIAL COMPETITOR",IF(S63="SUBSTITUTE PATH","INDIRECT / SUBSTITUTE COMPETITOR","MANUFACTURER / FIRST-PARTY REFERENCE")),IF(C63="SUBSTITUTE","INDIRECT / SUBSTITUTE COMPETITOR",IF(S63="DIRECT PATH","DIRECT COMMERCIAL COMPETITOR",IF(S63="SUBSTITUTE PATH","INDIRECT / SUBSTITUTE COMPETITOR",IF(AND(K63="RESEARCH",F63="INFORMATION ONLY"),"VISIBILITY-ONLY COMPETITOR","RETAIL / CHANNEL COMPETITOR")))))))))))</x:f>
      </x:c>
      <x:c r="R63" s="45" t="str">
        <x:f>IF(A63="","",IF(O63&lt;&gt;"VALID","NOT READY",IF(P63&lt;&gt;"COMPLETE","NOT READY",IF(Q63="UNRESOLVED","NOT READY","READY"))))</x:f>
      </x:c>
      <x:c r="S63" s="69" t="str">
        <x:f>IF(A63="","",IF(OR(P63&lt;&gt;"COMPLETE",O63&lt;&gt;"VALID"),"UNRESOLVED",IF(AND(D63="YES",E63="SAME PRODUCT",OR(F63="SELLER OF RECORD",F63="MANUFACTURER DIRECT")),"DIRECT PATH",IF(AND(D63="YES",E63="SAME NEED - DIFFERENT PRODUCT",OR(F63="SELLER OF RECORD",F63="SECONDARY MARKET",F63="MANUFACTURER DIRECT")),"SUBSTITUTE PATH","OTHER PATH"))))</x:f>
      </x:c>
    </x:row>
    <x:row r="64">
      <x:c r="A64" s="53"/>
      <x:c r="B64" s="53"/>
      <x:c r="C64" s="53"/>
      <x:c r="D64" s="53"/>
      <x:c r="E64" s="53"/>
      <x:c r="F64" s="53"/>
      <x:c r="G64" s="53"/>
      <x:c r="H64" s="53"/>
      <x:c r="I64" s="53"/>
      <x:c r="J64" s="53"/>
      <x:c r="K64" s="53"/>
      <x:c r="L64" s="53"/>
      <x:c r="M64" s="58"/>
      <x:c r="N64" s="53"/>
      <x:c r="O64" s="45" t="str">
        <x:f>IF(A64="","",IF(NOT(OR(EXACT(C64,"DIRECT SELLER"),EXACT(C64,"RETAILER"),EXACT(C64,"MARKETPLACE"),EXACT(C64,"MANUFACTURER"),EXACT(C64,"PUBLISHER"),EXACT(C64,"SUBSTITUTE"),EXACT(C64,"OTHER"))),"INVALID - CANDIDATE TYPE",IF(NOT(OR(EXACT(D64,"YES"),EXACT(D64,"NO"),EXACT(D64,"UNCLEAR"))),"INVALID - BUYER TASK TOKEN",IF(NOT(OR(EXACT(E64,"SAME PRODUCT"),EXACT(E64,"SAME NEED - DIFFERENT PRODUCT"),EXACT(E64,"ADJACENT"),EXACT(E64,"NO MATCH"),EXACT(E64,"UNCLEAR"))),"INVALID - PRODUCT FIT TOKEN",IF(NOT(OR(EXACT(F64,"SELLER OF RECORD"),EXACT(F64,"MARKETPLACE"),EXACT(F64,"MANUFACTURER DIRECT"),EXACT(F64,"INFORMATION ONLY"),EXACT(F64,"SECONDARY MARKET"),EXACT(F64,"UNCLEAR"))),"INVALID - TRANSACTION TOKEN",IF(NOT(OR(EXACT(G64,"YES"),EXACT(G64,"NO"),EXACT(G64,"UNCLEAR"))),"INVALID - GEOGRAPHY TOKEN",IF(NOT(OR(EXACT(H64,"CURRENT"),EXACT(H64,"STALE"),EXACT(H64,"NOT CHECKED"))),"INVALID - FRESHNESS TOKEN",IF(NOT(OR(EXACT(I64,"COMPARABLE"),EXACT(I64,"NOT COMPARABLE"),EXACT(I64,"UNCLEAR"))),"INVALID - PRICE TOKEN",IF(NOT(OR(EXACT(J64,"COMPARABLE"),EXACT(J64,"NOT COMPARABLE"),EXACT(J64,"UNCLEAR"))),"INVALID - FULFILMENT TOKEN",IF(NOT(OR(EXACT(K64,"PURCHASE"),EXACT(K64,"DISCOVERY"),EXACT(K64,"RESEARCH"),EXACT(K64,"MIXED"),EXACT(K64,"UNCLEAR"))),"INVALID - DISCOVERY TOKEN",IF(COUNTIF($A$6:$A$205,A64)&gt;1,"INVALID - DUPLICATE ID","VALID")))))))))))</x:f>
      </x:c>
      <x:c r="P64" s="45" t="str">
        <x:f>IF(A64="","",IF(OR(B64="",C64="",D64="",E64="",F64="",G64="",H64="",I64="",J64="",K64="",L64="",M64=""),"EVIDENCE INSUFFICIENT - REQUIRED FIELD",IF(H64="STALE","EVIDENCE STALE - REFRESH",IF(H64="NOT CHECKED","EVIDENCE INSUFFICIENT - FRESHNESS",IF(OR(D64="UNCLEAR",E64="UNCLEAR",F64="UNCLEAR",G64="UNCLEAR",I64="UNCLEAR",J64="UNCLEAR",K64="UNCLEAR"),"EVIDENCE INSUFFICIENT - ROLE",IF(OR(AND(C64="PUBLISHER",F64&lt;&gt;"INFORMATION ONLY"),AND(C64="MARKETPLACE",F64&lt;&gt;"MARKETPLACE"),AND(C64="MANUFACTURER",NOT(OR(F64="MANUFACTURER DIRECT",F64="INFORMATION ONLY"))),AND(OR(C64="DIRECT SELLER",C64="RETAILER"),F64&lt;&gt;"SELLER OF RECORD"),AND(C64="SUBSTITUTE",NOT(OR(F64="SELLER OF RECORD",F64="SECONDARY MARKET")))),"EVIDENCE CONTRADICTION - TYPE / TRANSACTION","COMPLETE"))))))</x:f>
      </x:c>
      <x:c r="Q64" s="45" t="str">
        <x:f>IF(A64="","",IF(G64="NO","OUT OF SCOPE",IF(E64="NO MATCH","OUT OF SCOPE",IF(S64="UNRESOLVED","UNRESOLVED",IF(C64="MARKETPLACE","MARKETPLACE / INTERMEDIARY",IF(C64="PUBLISHER","PUBLISHER / INFORMATION COMPETITOR",IF(C64="MANUFACTURER",IF(S64="DIRECT PATH","DIRECT COMMERCIAL COMPETITOR",IF(S64="SUBSTITUTE PATH","INDIRECT / SUBSTITUTE COMPETITOR","MANUFACTURER / FIRST-PARTY REFERENCE")),IF(C64="SUBSTITUTE","INDIRECT / SUBSTITUTE COMPETITOR",IF(S64="DIRECT PATH","DIRECT COMMERCIAL COMPETITOR",IF(S64="SUBSTITUTE PATH","INDIRECT / SUBSTITUTE COMPETITOR",IF(AND(K64="RESEARCH",F64="INFORMATION ONLY"),"VISIBILITY-ONLY COMPETITOR","RETAIL / CHANNEL COMPETITOR")))))))))))</x:f>
      </x:c>
      <x:c r="R64" s="45" t="str">
        <x:f>IF(A64="","",IF(O64&lt;&gt;"VALID","NOT READY",IF(P64&lt;&gt;"COMPLETE","NOT READY",IF(Q64="UNRESOLVED","NOT READY","READY"))))</x:f>
      </x:c>
      <x:c r="S64" s="69" t="str">
        <x:f>IF(A64="","",IF(OR(P64&lt;&gt;"COMPLETE",O64&lt;&gt;"VALID"),"UNRESOLVED",IF(AND(D64="YES",E64="SAME PRODUCT",OR(F64="SELLER OF RECORD",F64="MANUFACTURER DIRECT")),"DIRECT PATH",IF(AND(D64="YES",E64="SAME NEED - DIFFERENT PRODUCT",OR(F64="SELLER OF RECORD",F64="SECONDARY MARKET",F64="MANUFACTURER DIRECT")),"SUBSTITUTE PATH","OTHER PATH"))))</x:f>
      </x:c>
    </x:row>
    <x:row r="65">
      <x:c r="A65" s="53"/>
      <x:c r="B65" s="53"/>
      <x:c r="C65" s="53"/>
      <x:c r="D65" s="53"/>
      <x:c r="E65" s="53"/>
      <x:c r="F65" s="53"/>
      <x:c r="G65" s="53"/>
      <x:c r="H65" s="53"/>
      <x:c r="I65" s="53"/>
      <x:c r="J65" s="53"/>
      <x:c r="K65" s="53"/>
      <x:c r="L65" s="53"/>
      <x:c r="M65" s="58"/>
      <x:c r="N65" s="53"/>
      <x:c r="O65" s="45" t="str">
        <x:f>IF(A65="","",IF(NOT(OR(EXACT(C65,"DIRECT SELLER"),EXACT(C65,"RETAILER"),EXACT(C65,"MARKETPLACE"),EXACT(C65,"MANUFACTURER"),EXACT(C65,"PUBLISHER"),EXACT(C65,"SUBSTITUTE"),EXACT(C65,"OTHER"))),"INVALID - CANDIDATE TYPE",IF(NOT(OR(EXACT(D65,"YES"),EXACT(D65,"NO"),EXACT(D65,"UNCLEAR"))),"INVALID - BUYER TASK TOKEN",IF(NOT(OR(EXACT(E65,"SAME PRODUCT"),EXACT(E65,"SAME NEED - DIFFERENT PRODUCT"),EXACT(E65,"ADJACENT"),EXACT(E65,"NO MATCH"),EXACT(E65,"UNCLEAR"))),"INVALID - PRODUCT FIT TOKEN",IF(NOT(OR(EXACT(F65,"SELLER OF RECORD"),EXACT(F65,"MARKETPLACE"),EXACT(F65,"MANUFACTURER DIRECT"),EXACT(F65,"INFORMATION ONLY"),EXACT(F65,"SECONDARY MARKET"),EXACT(F65,"UNCLEAR"))),"INVALID - TRANSACTION TOKEN",IF(NOT(OR(EXACT(G65,"YES"),EXACT(G65,"NO"),EXACT(G65,"UNCLEAR"))),"INVALID - GEOGRAPHY TOKEN",IF(NOT(OR(EXACT(H65,"CURRENT"),EXACT(H65,"STALE"),EXACT(H65,"NOT CHECKED"))),"INVALID - FRESHNESS TOKEN",IF(NOT(OR(EXACT(I65,"COMPARABLE"),EXACT(I65,"NOT COMPARABLE"),EXACT(I65,"UNCLEAR"))),"INVALID - PRICE TOKEN",IF(NOT(OR(EXACT(J65,"COMPARABLE"),EXACT(J65,"NOT COMPARABLE"),EXACT(J65,"UNCLEAR"))),"INVALID - FULFILMENT TOKEN",IF(NOT(OR(EXACT(K65,"PURCHASE"),EXACT(K65,"DISCOVERY"),EXACT(K65,"RESEARCH"),EXACT(K65,"MIXED"),EXACT(K65,"UNCLEAR"))),"INVALID - DISCOVERY TOKEN",IF(COUNTIF($A$6:$A$205,A65)&gt;1,"INVALID - DUPLICATE ID","VALID")))))))))))</x:f>
      </x:c>
      <x:c r="P65" s="45" t="str">
        <x:f>IF(A65="","",IF(OR(B65="",C65="",D65="",E65="",F65="",G65="",H65="",I65="",J65="",K65="",L65="",M65=""),"EVIDENCE INSUFFICIENT - REQUIRED FIELD",IF(H65="STALE","EVIDENCE STALE - REFRESH",IF(H65="NOT CHECKED","EVIDENCE INSUFFICIENT - FRESHNESS",IF(OR(D65="UNCLEAR",E65="UNCLEAR",F65="UNCLEAR",G65="UNCLEAR",I65="UNCLEAR",J65="UNCLEAR",K65="UNCLEAR"),"EVIDENCE INSUFFICIENT - ROLE",IF(OR(AND(C65="PUBLISHER",F65&lt;&gt;"INFORMATION ONLY"),AND(C65="MARKETPLACE",F65&lt;&gt;"MARKETPLACE"),AND(C65="MANUFACTURER",NOT(OR(F65="MANUFACTURER DIRECT",F65="INFORMATION ONLY"))),AND(OR(C65="DIRECT SELLER",C65="RETAILER"),F65&lt;&gt;"SELLER OF RECORD"),AND(C65="SUBSTITUTE",NOT(OR(F65="SELLER OF RECORD",F65="SECONDARY MARKET")))),"EVIDENCE CONTRADICTION - TYPE / TRANSACTION","COMPLETE"))))))</x:f>
      </x:c>
      <x:c r="Q65" s="45" t="str">
        <x:f>IF(A65="","",IF(G65="NO","OUT OF SCOPE",IF(E65="NO MATCH","OUT OF SCOPE",IF(S65="UNRESOLVED","UNRESOLVED",IF(C65="MARKETPLACE","MARKETPLACE / INTERMEDIARY",IF(C65="PUBLISHER","PUBLISHER / INFORMATION COMPETITOR",IF(C65="MANUFACTURER",IF(S65="DIRECT PATH","DIRECT COMMERCIAL COMPETITOR",IF(S65="SUBSTITUTE PATH","INDIRECT / SUBSTITUTE COMPETITOR","MANUFACTURER / FIRST-PARTY REFERENCE")),IF(C65="SUBSTITUTE","INDIRECT / SUBSTITUTE COMPETITOR",IF(S65="DIRECT PATH","DIRECT COMMERCIAL COMPETITOR",IF(S65="SUBSTITUTE PATH","INDIRECT / SUBSTITUTE COMPETITOR",IF(AND(K65="RESEARCH",F65="INFORMATION ONLY"),"VISIBILITY-ONLY COMPETITOR","RETAIL / CHANNEL COMPETITOR")))))))))))</x:f>
      </x:c>
      <x:c r="R65" s="45" t="str">
        <x:f>IF(A65="","",IF(O65&lt;&gt;"VALID","NOT READY",IF(P65&lt;&gt;"COMPLETE","NOT READY",IF(Q65="UNRESOLVED","NOT READY","READY"))))</x:f>
      </x:c>
      <x:c r="S65" s="69" t="str">
        <x:f>IF(A65="","",IF(OR(P65&lt;&gt;"COMPLETE",O65&lt;&gt;"VALID"),"UNRESOLVED",IF(AND(D65="YES",E65="SAME PRODUCT",OR(F65="SELLER OF RECORD",F65="MANUFACTURER DIRECT")),"DIRECT PATH",IF(AND(D65="YES",E65="SAME NEED - DIFFERENT PRODUCT",OR(F65="SELLER OF RECORD",F65="SECONDARY MARKET",F65="MANUFACTURER DIRECT")),"SUBSTITUTE PATH","OTHER PATH"))))</x:f>
      </x:c>
    </x:row>
    <x:row r="66">
      <x:c r="A66" s="53"/>
      <x:c r="B66" s="53"/>
      <x:c r="C66" s="53"/>
      <x:c r="D66" s="53"/>
      <x:c r="E66" s="53"/>
      <x:c r="F66" s="53"/>
      <x:c r="G66" s="53"/>
      <x:c r="H66" s="53"/>
      <x:c r="I66" s="53"/>
      <x:c r="J66" s="53"/>
      <x:c r="K66" s="53"/>
      <x:c r="L66" s="53"/>
      <x:c r="M66" s="58"/>
      <x:c r="N66" s="53"/>
      <x:c r="O66" s="45" t="str">
        <x:f>IF(A66="","",IF(NOT(OR(EXACT(C66,"DIRECT SELLER"),EXACT(C66,"RETAILER"),EXACT(C66,"MARKETPLACE"),EXACT(C66,"MANUFACTURER"),EXACT(C66,"PUBLISHER"),EXACT(C66,"SUBSTITUTE"),EXACT(C66,"OTHER"))),"INVALID - CANDIDATE TYPE",IF(NOT(OR(EXACT(D66,"YES"),EXACT(D66,"NO"),EXACT(D66,"UNCLEAR"))),"INVALID - BUYER TASK TOKEN",IF(NOT(OR(EXACT(E66,"SAME PRODUCT"),EXACT(E66,"SAME NEED - DIFFERENT PRODUCT"),EXACT(E66,"ADJACENT"),EXACT(E66,"NO MATCH"),EXACT(E66,"UNCLEAR"))),"INVALID - PRODUCT FIT TOKEN",IF(NOT(OR(EXACT(F66,"SELLER OF RECORD"),EXACT(F66,"MARKETPLACE"),EXACT(F66,"MANUFACTURER DIRECT"),EXACT(F66,"INFORMATION ONLY"),EXACT(F66,"SECONDARY MARKET"),EXACT(F66,"UNCLEAR"))),"INVALID - TRANSACTION TOKEN",IF(NOT(OR(EXACT(G66,"YES"),EXACT(G66,"NO"),EXACT(G66,"UNCLEAR"))),"INVALID - GEOGRAPHY TOKEN",IF(NOT(OR(EXACT(H66,"CURRENT"),EXACT(H66,"STALE"),EXACT(H66,"NOT CHECKED"))),"INVALID - FRESHNESS TOKEN",IF(NOT(OR(EXACT(I66,"COMPARABLE"),EXACT(I66,"NOT COMPARABLE"),EXACT(I66,"UNCLEAR"))),"INVALID - PRICE TOKEN",IF(NOT(OR(EXACT(J66,"COMPARABLE"),EXACT(J66,"NOT COMPARABLE"),EXACT(J66,"UNCLEAR"))),"INVALID - FULFILMENT TOKEN",IF(NOT(OR(EXACT(K66,"PURCHASE"),EXACT(K66,"DISCOVERY"),EXACT(K66,"RESEARCH"),EXACT(K66,"MIXED"),EXACT(K66,"UNCLEAR"))),"INVALID - DISCOVERY TOKEN",IF(COUNTIF($A$6:$A$205,A66)&gt;1,"INVALID - DUPLICATE ID","VALID")))))))))))</x:f>
      </x:c>
      <x:c r="P66" s="45" t="str">
        <x:f>IF(A66="","",IF(OR(B66="",C66="",D66="",E66="",F66="",G66="",H66="",I66="",J66="",K66="",L66="",M66=""),"EVIDENCE INSUFFICIENT - REQUIRED FIELD",IF(H66="STALE","EVIDENCE STALE - REFRESH",IF(H66="NOT CHECKED","EVIDENCE INSUFFICIENT - FRESHNESS",IF(OR(D66="UNCLEAR",E66="UNCLEAR",F66="UNCLEAR",G66="UNCLEAR",I66="UNCLEAR",J66="UNCLEAR",K66="UNCLEAR"),"EVIDENCE INSUFFICIENT - ROLE",IF(OR(AND(C66="PUBLISHER",F66&lt;&gt;"INFORMATION ONLY"),AND(C66="MARKETPLACE",F66&lt;&gt;"MARKETPLACE"),AND(C66="MANUFACTURER",NOT(OR(F66="MANUFACTURER DIRECT",F66="INFORMATION ONLY"))),AND(OR(C66="DIRECT SELLER",C66="RETAILER"),F66&lt;&gt;"SELLER OF RECORD"),AND(C66="SUBSTITUTE",NOT(OR(F66="SELLER OF RECORD",F66="SECONDARY MARKET")))),"EVIDENCE CONTRADICTION - TYPE / TRANSACTION","COMPLETE"))))))</x:f>
      </x:c>
      <x:c r="Q66" s="45" t="str">
        <x:f>IF(A66="","",IF(G66="NO","OUT OF SCOPE",IF(E66="NO MATCH","OUT OF SCOPE",IF(S66="UNRESOLVED","UNRESOLVED",IF(C66="MARKETPLACE","MARKETPLACE / INTERMEDIARY",IF(C66="PUBLISHER","PUBLISHER / INFORMATION COMPETITOR",IF(C66="MANUFACTURER",IF(S66="DIRECT PATH","DIRECT COMMERCIAL COMPETITOR",IF(S66="SUBSTITUTE PATH","INDIRECT / SUBSTITUTE COMPETITOR","MANUFACTURER / FIRST-PARTY REFERENCE")),IF(C66="SUBSTITUTE","INDIRECT / SUBSTITUTE COMPETITOR",IF(S66="DIRECT PATH","DIRECT COMMERCIAL COMPETITOR",IF(S66="SUBSTITUTE PATH","INDIRECT / SUBSTITUTE COMPETITOR",IF(AND(K66="RESEARCH",F66="INFORMATION ONLY"),"VISIBILITY-ONLY COMPETITOR","RETAIL / CHANNEL COMPETITOR")))))))))))</x:f>
      </x:c>
      <x:c r="R66" s="45" t="str">
        <x:f>IF(A66="","",IF(O66&lt;&gt;"VALID","NOT READY",IF(P66&lt;&gt;"COMPLETE","NOT READY",IF(Q66="UNRESOLVED","NOT READY","READY"))))</x:f>
      </x:c>
      <x:c r="S66" s="69" t="str">
        <x:f>IF(A66="","",IF(OR(P66&lt;&gt;"COMPLETE",O66&lt;&gt;"VALID"),"UNRESOLVED",IF(AND(D66="YES",E66="SAME PRODUCT",OR(F66="SELLER OF RECORD",F66="MANUFACTURER DIRECT")),"DIRECT PATH",IF(AND(D66="YES",E66="SAME NEED - DIFFERENT PRODUCT",OR(F66="SELLER OF RECORD",F66="SECONDARY MARKET",F66="MANUFACTURER DIRECT")),"SUBSTITUTE PATH","OTHER PATH"))))</x:f>
      </x:c>
    </x:row>
    <x:row r="67">
      <x:c r="A67" s="53"/>
      <x:c r="B67" s="53"/>
      <x:c r="C67" s="53"/>
      <x:c r="D67" s="53"/>
      <x:c r="E67" s="53"/>
      <x:c r="F67" s="53"/>
      <x:c r="G67" s="53"/>
      <x:c r="H67" s="53"/>
      <x:c r="I67" s="53"/>
      <x:c r="J67" s="53"/>
      <x:c r="K67" s="53"/>
      <x:c r="L67" s="53"/>
      <x:c r="M67" s="58"/>
      <x:c r="N67" s="53"/>
      <x:c r="O67" s="45" t="str">
        <x:f>IF(A67="","",IF(NOT(OR(EXACT(C67,"DIRECT SELLER"),EXACT(C67,"RETAILER"),EXACT(C67,"MARKETPLACE"),EXACT(C67,"MANUFACTURER"),EXACT(C67,"PUBLISHER"),EXACT(C67,"SUBSTITUTE"),EXACT(C67,"OTHER"))),"INVALID - CANDIDATE TYPE",IF(NOT(OR(EXACT(D67,"YES"),EXACT(D67,"NO"),EXACT(D67,"UNCLEAR"))),"INVALID - BUYER TASK TOKEN",IF(NOT(OR(EXACT(E67,"SAME PRODUCT"),EXACT(E67,"SAME NEED - DIFFERENT PRODUCT"),EXACT(E67,"ADJACENT"),EXACT(E67,"NO MATCH"),EXACT(E67,"UNCLEAR"))),"INVALID - PRODUCT FIT TOKEN",IF(NOT(OR(EXACT(F67,"SELLER OF RECORD"),EXACT(F67,"MARKETPLACE"),EXACT(F67,"MANUFACTURER DIRECT"),EXACT(F67,"INFORMATION ONLY"),EXACT(F67,"SECONDARY MARKET"),EXACT(F67,"UNCLEAR"))),"INVALID - TRANSACTION TOKEN",IF(NOT(OR(EXACT(G67,"YES"),EXACT(G67,"NO"),EXACT(G67,"UNCLEAR"))),"INVALID - GEOGRAPHY TOKEN",IF(NOT(OR(EXACT(H67,"CURRENT"),EXACT(H67,"STALE"),EXACT(H67,"NOT CHECKED"))),"INVALID - FRESHNESS TOKEN",IF(NOT(OR(EXACT(I67,"COMPARABLE"),EXACT(I67,"NOT COMPARABLE"),EXACT(I67,"UNCLEAR"))),"INVALID - PRICE TOKEN",IF(NOT(OR(EXACT(J67,"COMPARABLE"),EXACT(J67,"NOT COMPARABLE"),EXACT(J67,"UNCLEAR"))),"INVALID - FULFILMENT TOKEN",IF(NOT(OR(EXACT(K67,"PURCHASE"),EXACT(K67,"DISCOVERY"),EXACT(K67,"RESEARCH"),EXACT(K67,"MIXED"),EXACT(K67,"UNCLEAR"))),"INVALID - DISCOVERY TOKEN",IF(COUNTIF($A$6:$A$205,A67)&gt;1,"INVALID - DUPLICATE ID","VALID")))))))))))</x:f>
      </x:c>
      <x:c r="P67" s="45" t="str">
        <x:f>IF(A67="","",IF(OR(B67="",C67="",D67="",E67="",F67="",G67="",H67="",I67="",J67="",K67="",L67="",M67=""),"EVIDENCE INSUFFICIENT - REQUIRED FIELD",IF(H67="STALE","EVIDENCE STALE - REFRESH",IF(H67="NOT CHECKED","EVIDENCE INSUFFICIENT - FRESHNESS",IF(OR(D67="UNCLEAR",E67="UNCLEAR",F67="UNCLEAR",G67="UNCLEAR",I67="UNCLEAR",J67="UNCLEAR",K67="UNCLEAR"),"EVIDENCE INSUFFICIENT - ROLE",IF(OR(AND(C67="PUBLISHER",F67&lt;&gt;"INFORMATION ONLY"),AND(C67="MARKETPLACE",F67&lt;&gt;"MARKETPLACE"),AND(C67="MANUFACTURER",NOT(OR(F67="MANUFACTURER DIRECT",F67="INFORMATION ONLY"))),AND(OR(C67="DIRECT SELLER",C67="RETAILER"),F67&lt;&gt;"SELLER OF RECORD"),AND(C67="SUBSTITUTE",NOT(OR(F67="SELLER OF RECORD",F67="SECONDARY MARKET")))),"EVIDENCE CONTRADICTION - TYPE / TRANSACTION","COMPLETE"))))))</x:f>
      </x:c>
      <x:c r="Q67" s="45" t="str">
        <x:f>IF(A67="","",IF(G67="NO","OUT OF SCOPE",IF(E67="NO MATCH","OUT OF SCOPE",IF(S67="UNRESOLVED","UNRESOLVED",IF(C67="MARKETPLACE","MARKETPLACE / INTERMEDIARY",IF(C67="PUBLISHER","PUBLISHER / INFORMATION COMPETITOR",IF(C67="MANUFACTURER",IF(S67="DIRECT PATH","DIRECT COMMERCIAL COMPETITOR",IF(S67="SUBSTITUTE PATH","INDIRECT / SUBSTITUTE COMPETITOR","MANUFACTURER / FIRST-PARTY REFERENCE")),IF(C67="SUBSTITUTE","INDIRECT / SUBSTITUTE COMPETITOR",IF(S67="DIRECT PATH","DIRECT COMMERCIAL COMPETITOR",IF(S67="SUBSTITUTE PATH","INDIRECT / SUBSTITUTE COMPETITOR",IF(AND(K67="RESEARCH",F67="INFORMATION ONLY"),"VISIBILITY-ONLY COMPETITOR","RETAIL / CHANNEL COMPETITOR")))))))))))</x:f>
      </x:c>
      <x:c r="R67" s="45" t="str">
        <x:f>IF(A67="","",IF(O67&lt;&gt;"VALID","NOT READY",IF(P67&lt;&gt;"COMPLETE","NOT READY",IF(Q67="UNRESOLVED","NOT READY","READY"))))</x:f>
      </x:c>
      <x:c r="S67" s="69" t="str">
        <x:f>IF(A67="","",IF(OR(P67&lt;&gt;"COMPLETE",O67&lt;&gt;"VALID"),"UNRESOLVED",IF(AND(D67="YES",E67="SAME PRODUCT",OR(F67="SELLER OF RECORD",F67="MANUFACTURER DIRECT")),"DIRECT PATH",IF(AND(D67="YES",E67="SAME NEED - DIFFERENT PRODUCT",OR(F67="SELLER OF RECORD",F67="SECONDARY MARKET",F67="MANUFACTURER DIRECT")),"SUBSTITUTE PATH","OTHER PATH"))))</x:f>
      </x:c>
    </x:row>
    <x:row r="68">
      <x:c r="A68" s="53"/>
      <x:c r="B68" s="53"/>
      <x:c r="C68" s="53"/>
      <x:c r="D68" s="53"/>
      <x:c r="E68" s="53"/>
      <x:c r="F68" s="53"/>
      <x:c r="G68" s="53"/>
      <x:c r="H68" s="53"/>
      <x:c r="I68" s="53"/>
      <x:c r="J68" s="53"/>
      <x:c r="K68" s="53"/>
      <x:c r="L68" s="53"/>
      <x:c r="M68" s="58"/>
      <x:c r="N68" s="53"/>
      <x:c r="O68" s="45" t="str">
        <x:f>IF(A68="","",IF(NOT(OR(EXACT(C68,"DIRECT SELLER"),EXACT(C68,"RETAILER"),EXACT(C68,"MARKETPLACE"),EXACT(C68,"MANUFACTURER"),EXACT(C68,"PUBLISHER"),EXACT(C68,"SUBSTITUTE"),EXACT(C68,"OTHER"))),"INVALID - CANDIDATE TYPE",IF(NOT(OR(EXACT(D68,"YES"),EXACT(D68,"NO"),EXACT(D68,"UNCLEAR"))),"INVALID - BUYER TASK TOKEN",IF(NOT(OR(EXACT(E68,"SAME PRODUCT"),EXACT(E68,"SAME NEED - DIFFERENT PRODUCT"),EXACT(E68,"ADJACENT"),EXACT(E68,"NO MATCH"),EXACT(E68,"UNCLEAR"))),"INVALID - PRODUCT FIT TOKEN",IF(NOT(OR(EXACT(F68,"SELLER OF RECORD"),EXACT(F68,"MARKETPLACE"),EXACT(F68,"MANUFACTURER DIRECT"),EXACT(F68,"INFORMATION ONLY"),EXACT(F68,"SECONDARY MARKET"),EXACT(F68,"UNCLEAR"))),"INVALID - TRANSACTION TOKEN",IF(NOT(OR(EXACT(G68,"YES"),EXACT(G68,"NO"),EXACT(G68,"UNCLEAR"))),"INVALID - GEOGRAPHY TOKEN",IF(NOT(OR(EXACT(H68,"CURRENT"),EXACT(H68,"STALE"),EXACT(H68,"NOT CHECKED"))),"INVALID - FRESHNESS TOKEN",IF(NOT(OR(EXACT(I68,"COMPARABLE"),EXACT(I68,"NOT COMPARABLE"),EXACT(I68,"UNCLEAR"))),"INVALID - PRICE TOKEN",IF(NOT(OR(EXACT(J68,"COMPARABLE"),EXACT(J68,"NOT COMPARABLE"),EXACT(J68,"UNCLEAR"))),"INVALID - FULFILMENT TOKEN",IF(NOT(OR(EXACT(K68,"PURCHASE"),EXACT(K68,"DISCOVERY"),EXACT(K68,"RESEARCH"),EXACT(K68,"MIXED"),EXACT(K68,"UNCLEAR"))),"INVALID - DISCOVERY TOKEN",IF(COUNTIF($A$6:$A$205,A68)&gt;1,"INVALID - DUPLICATE ID","VALID")))))))))))</x:f>
      </x:c>
      <x:c r="P68" s="45" t="str">
        <x:f>IF(A68="","",IF(OR(B68="",C68="",D68="",E68="",F68="",G68="",H68="",I68="",J68="",K68="",L68="",M68=""),"EVIDENCE INSUFFICIENT - REQUIRED FIELD",IF(H68="STALE","EVIDENCE STALE - REFRESH",IF(H68="NOT CHECKED","EVIDENCE INSUFFICIENT - FRESHNESS",IF(OR(D68="UNCLEAR",E68="UNCLEAR",F68="UNCLEAR",G68="UNCLEAR",I68="UNCLEAR",J68="UNCLEAR",K68="UNCLEAR"),"EVIDENCE INSUFFICIENT - ROLE",IF(OR(AND(C68="PUBLISHER",F68&lt;&gt;"INFORMATION ONLY"),AND(C68="MARKETPLACE",F68&lt;&gt;"MARKETPLACE"),AND(C68="MANUFACTURER",NOT(OR(F68="MANUFACTURER DIRECT",F68="INFORMATION ONLY"))),AND(OR(C68="DIRECT SELLER",C68="RETAILER"),F68&lt;&gt;"SELLER OF RECORD"),AND(C68="SUBSTITUTE",NOT(OR(F68="SELLER OF RECORD",F68="SECONDARY MARKET")))),"EVIDENCE CONTRADICTION - TYPE / TRANSACTION","COMPLETE"))))))</x:f>
      </x:c>
      <x:c r="Q68" s="45" t="str">
        <x:f>IF(A68="","",IF(G68="NO","OUT OF SCOPE",IF(E68="NO MATCH","OUT OF SCOPE",IF(S68="UNRESOLVED","UNRESOLVED",IF(C68="MARKETPLACE","MARKETPLACE / INTERMEDIARY",IF(C68="PUBLISHER","PUBLISHER / INFORMATION COMPETITOR",IF(C68="MANUFACTURER",IF(S68="DIRECT PATH","DIRECT COMMERCIAL COMPETITOR",IF(S68="SUBSTITUTE PATH","INDIRECT / SUBSTITUTE COMPETITOR","MANUFACTURER / FIRST-PARTY REFERENCE")),IF(C68="SUBSTITUTE","INDIRECT / SUBSTITUTE COMPETITOR",IF(S68="DIRECT PATH","DIRECT COMMERCIAL COMPETITOR",IF(S68="SUBSTITUTE PATH","INDIRECT / SUBSTITUTE COMPETITOR",IF(AND(K68="RESEARCH",F68="INFORMATION ONLY"),"VISIBILITY-ONLY COMPETITOR","RETAIL / CHANNEL COMPETITOR")))))))))))</x:f>
      </x:c>
      <x:c r="R68" s="45" t="str">
        <x:f>IF(A68="","",IF(O68&lt;&gt;"VALID","NOT READY",IF(P68&lt;&gt;"COMPLETE","NOT READY",IF(Q68="UNRESOLVED","NOT READY","READY"))))</x:f>
      </x:c>
      <x:c r="S68" s="69" t="str">
        <x:f>IF(A68="","",IF(OR(P68&lt;&gt;"COMPLETE",O68&lt;&gt;"VALID"),"UNRESOLVED",IF(AND(D68="YES",E68="SAME PRODUCT",OR(F68="SELLER OF RECORD",F68="MANUFACTURER DIRECT")),"DIRECT PATH",IF(AND(D68="YES",E68="SAME NEED - DIFFERENT PRODUCT",OR(F68="SELLER OF RECORD",F68="SECONDARY MARKET",F68="MANUFACTURER DIRECT")),"SUBSTITUTE PATH","OTHER PATH"))))</x:f>
      </x:c>
    </x:row>
    <x:row r="69">
      <x:c r="A69" s="53"/>
      <x:c r="B69" s="53"/>
      <x:c r="C69" s="53"/>
      <x:c r="D69" s="53"/>
      <x:c r="E69" s="53"/>
      <x:c r="F69" s="53"/>
      <x:c r="G69" s="53"/>
      <x:c r="H69" s="53"/>
      <x:c r="I69" s="53"/>
      <x:c r="J69" s="53"/>
      <x:c r="K69" s="53"/>
      <x:c r="L69" s="53"/>
      <x:c r="M69" s="58"/>
      <x:c r="N69" s="53"/>
      <x:c r="O69" s="45" t="str">
        <x:f>IF(A69="","",IF(NOT(OR(EXACT(C69,"DIRECT SELLER"),EXACT(C69,"RETAILER"),EXACT(C69,"MARKETPLACE"),EXACT(C69,"MANUFACTURER"),EXACT(C69,"PUBLISHER"),EXACT(C69,"SUBSTITUTE"),EXACT(C69,"OTHER"))),"INVALID - CANDIDATE TYPE",IF(NOT(OR(EXACT(D69,"YES"),EXACT(D69,"NO"),EXACT(D69,"UNCLEAR"))),"INVALID - BUYER TASK TOKEN",IF(NOT(OR(EXACT(E69,"SAME PRODUCT"),EXACT(E69,"SAME NEED - DIFFERENT PRODUCT"),EXACT(E69,"ADJACENT"),EXACT(E69,"NO MATCH"),EXACT(E69,"UNCLEAR"))),"INVALID - PRODUCT FIT TOKEN",IF(NOT(OR(EXACT(F69,"SELLER OF RECORD"),EXACT(F69,"MARKETPLACE"),EXACT(F69,"MANUFACTURER DIRECT"),EXACT(F69,"INFORMATION ONLY"),EXACT(F69,"SECONDARY MARKET"),EXACT(F69,"UNCLEAR"))),"INVALID - TRANSACTION TOKEN",IF(NOT(OR(EXACT(G69,"YES"),EXACT(G69,"NO"),EXACT(G69,"UNCLEAR"))),"INVALID - GEOGRAPHY TOKEN",IF(NOT(OR(EXACT(H69,"CURRENT"),EXACT(H69,"STALE"),EXACT(H69,"NOT CHECKED"))),"INVALID - FRESHNESS TOKEN",IF(NOT(OR(EXACT(I69,"COMPARABLE"),EXACT(I69,"NOT COMPARABLE"),EXACT(I69,"UNCLEAR"))),"INVALID - PRICE TOKEN",IF(NOT(OR(EXACT(J69,"COMPARABLE"),EXACT(J69,"NOT COMPARABLE"),EXACT(J69,"UNCLEAR"))),"INVALID - FULFILMENT TOKEN",IF(NOT(OR(EXACT(K69,"PURCHASE"),EXACT(K69,"DISCOVERY"),EXACT(K69,"RESEARCH"),EXACT(K69,"MIXED"),EXACT(K69,"UNCLEAR"))),"INVALID - DISCOVERY TOKEN",IF(COUNTIF($A$6:$A$205,A69)&gt;1,"INVALID - DUPLICATE ID","VALID")))))))))))</x:f>
      </x:c>
      <x:c r="P69" s="45" t="str">
        <x:f>IF(A69="","",IF(OR(B69="",C69="",D69="",E69="",F69="",G69="",H69="",I69="",J69="",K69="",L69="",M69=""),"EVIDENCE INSUFFICIENT - REQUIRED FIELD",IF(H69="STALE","EVIDENCE STALE - REFRESH",IF(H69="NOT CHECKED","EVIDENCE INSUFFICIENT - FRESHNESS",IF(OR(D69="UNCLEAR",E69="UNCLEAR",F69="UNCLEAR",G69="UNCLEAR",I69="UNCLEAR",J69="UNCLEAR",K69="UNCLEAR"),"EVIDENCE INSUFFICIENT - ROLE",IF(OR(AND(C69="PUBLISHER",F69&lt;&gt;"INFORMATION ONLY"),AND(C69="MARKETPLACE",F69&lt;&gt;"MARKETPLACE"),AND(C69="MANUFACTURER",NOT(OR(F69="MANUFACTURER DIRECT",F69="INFORMATION ONLY"))),AND(OR(C69="DIRECT SELLER",C69="RETAILER"),F69&lt;&gt;"SELLER OF RECORD"),AND(C69="SUBSTITUTE",NOT(OR(F69="SELLER OF RECORD",F69="SECONDARY MARKET")))),"EVIDENCE CONTRADICTION - TYPE / TRANSACTION","COMPLETE"))))))</x:f>
      </x:c>
      <x:c r="Q69" s="45" t="str">
        <x:f>IF(A69="","",IF(G69="NO","OUT OF SCOPE",IF(E69="NO MATCH","OUT OF SCOPE",IF(S69="UNRESOLVED","UNRESOLVED",IF(C69="MARKETPLACE","MARKETPLACE / INTERMEDIARY",IF(C69="PUBLISHER","PUBLISHER / INFORMATION COMPETITOR",IF(C69="MANUFACTURER",IF(S69="DIRECT PATH","DIRECT COMMERCIAL COMPETITOR",IF(S69="SUBSTITUTE PATH","INDIRECT / SUBSTITUTE COMPETITOR","MANUFACTURER / FIRST-PARTY REFERENCE")),IF(C69="SUBSTITUTE","INDIRECT / SUBSTITUTE COMPETITOR",IF(S69="DIRECT PATH","DIRECT COMMERCIAL COMPETITOR",IF(S69="SUBSTITUTE PATH","INDIRECT / SUBSTITUTE COMPETITOR",IF(AND(K69="RESEARCH",F69="INFORMATION ONLY"),"VISIBILITY-ONLY COMPETITOR","RETAIL / CHANNEL COMPETITOR")))))))))))</x:f>
      </x:c>
      <x:c r="R69" s="45" t="str">
        <x:f>IF(A69="","",IF(O69&lt;&gt;"VALID","NOT READY",IF(P69&lt;&gt;"COMPLETE","NOT READY",IF(Q69="UNRESOLVED","NOT READY","READY"))))</x:f>
      </x:c>
      <x:c r="S69" s="69" t="str">
        <x:f>IF(A69="","",IF(OR(P69&lt;&gt;"COMPLETE",O69&lt;&gt;"VALID"),"UNRESOLVED",IF(AND(D69="YES",E69="SAME PRODUCT",OR(F69="SELLER OF RECORD",F69="MANUFACTURER DIRECT")),"DIRECT PATH",IF(AND(D69="YES",E69="SAME NEED - DIFFERENT PRODUCT",OR(F69="SELLER OF RECORD",F69="SECONDARY MARKET",F69="MANUFACTURER DIRECT")),"SUBSTITUTE PATH","OTHER PATH"))))</x:f>
      </x:c>
    </x:row>
    <x:row r="70">
      <x:c r="A70" s="53"/>
      <x:c r="B70" s="53"/>
      <x:c r="C70" s="53"/>
      <x:c r="D70" s="53"/>
      <x:c r="E70" s="53"/>
      <x:c r="F70" s="53"/>
      <x:c r="G70" s="53"/>
      <x:c r="H70" s="53"/>
      <x:c r="I70" s="53"/>
      <x:c r="J70" s="53"/>
      <x:c r="K70" s="53"/>
      <x:c r="L70" s="53"/>
      <x:c r="M70" s="58"/>
      <x:c r="N70" s="53"/>
      <x:c r="O70" s="45" t="str">
        <x:f>IF(A70="","",IF(NOT(OR(EXACT(C70,"DIRECT SELLER"),EXACT(C70,"RETAILER"),EXACT(C70,"MARKETPLACE"),EXACT(C70,"MANUFACTURER"),EXACT(C70,"PUBLISHER"),EXACT(C70,"SUBSTITUTE"),EXACT(C70,"OTHER"))),"INVALID - CANDIDATE TYPE",IF(NOT(OR(EXACT(D70,"YES"),EXACT(D70,"NO"),EXACT(D70,"UNCLEAR"))),"INVALID - BUYER TASK TOKEN",IF(NOT(OR(EXACT(E70,"SAME PRODUCT"),EXACT(E70,"SAME NEED - DIFFERENT PRODUCT"),EXACT(E70,"ADJACENT"),EXACT(E70,"NO MATCH"),EXACT(E70,"UNCLEAR"))),"INVALID - PRODUCT FIT TOKEN",IF(NOT(OR(EXACT(F70,"SELLER OF RECORD"),EXACT(F70,"MARKETPLACE"),EXACT(F70,"MANUFACTURER DIRECT"),EXACT(F70,"INFORMATION ONLY"),EXACT(F70,"SECONDARY MARKET"),EXACT(F70,"UNCLEAR"))),"INVALID - TRANSACTION TOKEN",IF(NOT(OR(EXACT(G70,"YES"),EXACT(G70,"NO"),EXACT(G70,"UNCLEAR"))),"INVALID - GEOGRAPHY TOKEN",IF(NOT(OR(EXACT(H70,"CURRENT"),EXACT(H70,"STALE"),EXACT(H70,"NOT CHECKED"))),"INVALID - FRESHNESS TOKEN",IF(NOT(OR(EXACT(I70,"COMPARABLE"),EXACT(I70,"NOT COMPARABLE"),EXACT(I70,"UNCLEAR"))),"INVALID - PRICE TOKEN",IF(NOT(OR(EXACT(J70,"COMPARABLE"),EXACT(J70,"NOT COMPARABLE"),EXACT(J70,"UNCLEAR"))),"INVALID - FULFILMENT TOKEN",IF(NOT(OR(EXACT(K70,"PURCHASE"),EXACT(K70,"DISCOVERY"),EXACT(K70,"RESEARCH"),EXACT(K70,"MIXED"),EXACT(K70,"UNCLEAR"))),"INVALID - DISCOVERY TOKEN",IF(COUNTIF($A$6:$A$205,A70)&gt;1,"INVALID - DUPLICATE ID","VALID")))))))))))</x:f>
      </x:c>
      <x:c r="P70" s="45" t="str">
        <x:f>IF(A70="","",IF(OR(B70="",C70="",D70="",E70="",F70="",G70="",H70="",I70="",J70="",K70="",L70="",M70=""),"EVIDENCE INSUFFICIENT - REQUIRED FIELD",IF(H70="STALE","EVIDENCE STALE - REFRESH",IF(H70="NOT CHECKED","EVIDENCE INSUFFICIENT - FRESHNESS",IF(OR(D70="UNCLEAR",E70="UNCLEAR",F70="UNCLEAR",G70="UNCLEAR",I70="UNCLEAR",J70="UNCLEAR",K70="UNCLEAR"),"EVIDENCE INSUFFICIENT - ROLE",IF(OR(AND(C70="PUBLISHER",F70&lt;&gt;"INFORMATION ONLY"),AND(C70="MARKETPLACE",F70&lt;&gt;"MARKETPLACE"),AND(C70="MANUFACTURER",NOT(OR(F70="MANUFACTURER DIRECT",F70="INFORMATION ONLY"))),AND(OR(C70="DIRECT SELLER",C70="RETAILER"),F70&lt;&gt;"SELLER OF RECORD"),AND(C70="SUBSTITUTE",NOT(OR(F70="SELLER OF RECORD",F70="SECONDARY MARKET")))),"EVIDENCE CONTRADICTION - TYPE / TRANSACTION","COMPLETE"))))))</x:f>
      </x:c>
      <x:c r="Q70" s="45" t="str">
        <x:f>IF(A70="","",IF(G70="NO","OUT OF SCOPE",IF(E70="NO MATCH","OUT OF SCOPE",IF(S70="UNRESOLVED","UNRESOLVED",IF(C70="MARKETPLACE","MARKETPLACE / INTERMEDIARY",IF(C70="PUBLISHER","PUBLISHER / INFORMATION COMPETITOR",IF(C70="MANUFACTURER",IF(S70="DIRECT PATH","DIRECT COMMERCIAL COMPETITOR",IF(S70="SUBSTITUTE PATH","INDIRECT / SUBSTITUTE COMPETITOR","MANUFACTURER / FIRST-PARTY REFERENCE")),IF(C70="SUBSTITUTE","INDIRECT / SUBSTITUTE COMPETITOR",IF(S70="DIRECT PATH","DIRECT COMMERCIAL COMPETITOR",IF(S70="SUBSTITUTE PATH","INDIRECT / SUBSTITUTE COMPETITOR",IF(AND(K70="RESEARCH",F70="INFORMATION ONLY"),"VISIBILITY-ONLY COMPETITOR","RETAIL / CHANNEL COMPETITOR")))))))))))</x:f>
      </x:c>
      <x:c r="R70" s="45" t="str">
        <x:f>IF(A70="","",IF(O70&lt;&gt;"VALID","NOT READY",IF(P70&lt;&gt;"COMPLETE","NOT READY",IF(Q70="UNRESOLVED","NOT READY","READY"))))</x:f>
      </x:c>
      <x:c r="S70" s="69" t="str">
        <x:f>IF(A70="","",IF(OR(P70&lt;&gt;"COMPLETE",O70&lt;&gt;"VALID"),"UNRESOLVED",IF(AND(D70="YES",E70="SAME PRODUCT",OR(F70="SELLER OF RECORD",F70="MANUFACTURER DIRECT")),"DIRECT PATH",IF(AND(D70="YES",E70="SAME NEED - DIFFERENT PRODUCT",OR(F70="SELLER OF RECORD",F70="SECONDARY MARKET",F70="MANUFACTURER DIRECT")),"SUBSTITUTE PATH","OTHER PATH"))))</x:f>
      </x:c>
    </x:row>
    <x:row r="71">
      <x:c r="A71" s="53"/>
      <x:c r="B71" s="53"/>
      <x:c r="C71" s="53"/>
      <x:c r="D71" s="53"/>
      <x:c r="E71" s="53"/>
      <x:c r="F71" s="53"/>
      <x:c r="G71" s="53"/>
      <x:c r="H71" s="53"/>
      <x:c r="I71" s="53"/>
      <x:c r="J71" s="53"/>
      <x:c r="K71" s="53"/>
      <x:c r="L71" s="53"/>
      <x:c r="M71" s="58"/>
      <x:c r="N71" s="53"/>
      <x:c r="O71" s="45" t="str">
        <x:f>IF(A71="","",IF(NOT(OR(EXACT(C71,"DIRECT SELLER"),EXACT(C71,"RETAILER"),EXACT(C71,"MARKETPLACE"),EXACT(C71,"MANUFACTURER"),EXACT(C71,"PUBLISHER"),EXACT(C71,"SUBSTITUTE"),EXACT(C71,"OTHER"))),"INVALID - CANDIDATE TYPE",IF(NOT(OR(EXACT(D71,"YES"),EXACT(D71,"NO"),EXACT(D71,"UNCLEAR"))),"INVALID - BUYER TASK TOKEN",IF(NOT(OR(EXACT(E71,"SAME PRODUCT"),EXACT(E71,"SAME NEED - DIFFERENT PRODUCT"),EXACT(E71,"ADJACENT"),EXACT(E71,"NO MATCH"),EXACT(E71,"UNCLEAR"))),"INVALID - PRODUCT FIT TOKEN",IF(NOT(OR(EXACT(F71,"SELLER OF RECORD"),EXACT(F71,"MARKETPLACE"),EXACT(F71,"MANUFACTURER DIRECT"),EXACT(F71,"INFORMATION ONLY"),EXACT(F71,"SECONDARY MARKET"),EXACT(F71,"UNCLEAR"))),"INVALID - TRANSACTION TOKEN",IF(NOT(OR(EXACT(G71,"YES"),EXACT(G71,"NO"),EXACT(G71,"UNCLEAR"))),"INVALID - GEOGRAPHY TOKEN",IF(NOT(OR(EXACT(H71,"CURRENT"),EXACT(H71,"STALE"),EXACT(H71,"NOT CHECKED"))),"INVALID - FRESHNESS TOKEN",IF(NOT(OR(EXACT(I71,"COMPARABLE"),EXACT(I71,"NOT COMPARABLE"),EXACT(I71,"UNCLEAR"))),"INVALID - PRICE TOKEN",IF(NOT(OR(EXACT(J71,"COMPARABLE"),EXACT(J71,"NOT COMPARABLE"),EXACT(J71,"UNCLEAR"))),"INVALID - FULFILMENT TOKEN",IF(NOT(OR(EXACT(K71,"PURCHASE"),EXACT(K71,"DISCOVERY"),EXACT(K71,"RESEARCH"),EXACT(K71,"MIXED"),EXACT(K71,"UNCLEAR"))),"INVALID - DISCOVERY TOKEN",IF(COUNTIF($A$6:$A$205,A71)&gt;1,"INVALID - DUPLICATE ID","VALID")))))))))))</x:f>
      </x:c>
      <x:c r="P71" s="45" t="str">
        <x:f>IF(A71="","",IF(OR(B71="",C71="",D71="",E71="",F71="",G71="",H71="",I71="",J71="",K71="",L71="",M71=""),"EVIDENCE INSUFFICIENT - REQUIRED FIELD",IF(H71="STALE","EVIDENCE STALE - REFRESH",IF(H71="NOT CHECKED","EVIDENCE INSUFFICIENT - FRESHNESS",IF(OR(D71="UNCLEAR",E71="UNCLEAR",F71="UNCLEAR",G71="UNCLEAR",I71="UNCLEAR",J71="UNCLEAR",K71="UNCLEAR"),"EVIDENCE INSUFFICIENT - ROLE",IF(OR(AND(C71="PUBLISHER",F71&lt;&gt;"INFORMATION ONLY"),AND(C71="MARKETPLACE",F71&lt;&gt;"MARKETPLACE"),AND(C71="MANUFACTURER",NOT(OR(F71="MANUFACTURER DIRECT",F71="INFORMATION ONLY"))),AND(OR(C71="DIRECT SELLER",C71="RETAILER"),F71&lt;&gt;"SELLER OF RECORD"),AND(C71="SUBSTITUTE",NOT(OR(F71="SELLER OF RECORD",F71="SECONDARY MARKET")))),"EVIDENCE CONTRADICTION - TYPE / TRANSACTION","COMPLETE"))))))</x:f>
      </x:c>
      <x:c r="Q71" s="45" t="str">
        <x:f>IF(A71="","",IF(G71="NO","OUT OF SCOPE",IF(E71="NO MATCH","OUT OF SCOPE",IF(S71="UNRESOLVED","UNRESOLVED",IF(C71="MARKETPLACE","MARKETPLACE / INTERMEDIARY",IF(C71="PUBLISHER","PUBLISHER / INFORMATION COMPETITOR",IF(C71="MANUFACTURER",IF(S71="DIRECT PATH","DIRECT COMMERCIAL COMPETITOR",IF(S71="SUBSTITUTE PATH","INDIRECT / SUBSTITUTE COMPETITOR","MANUFACTURER / FIRST-PARTY REFERENCE")),IF(C71="SUBSTITUTE","INDIRECT / SUBSTITUTE COMPETITOR",IF(S71="DIRECT PATH","DIRECT COMMERCIAL COMPETITOR",IF(S71="SUBSTITUTE PATH","INDIRECT / SUBSTITUTE COMPETITOR",IF(AND(K71="RESEARCH",F71="INFORMATION ONLY"),"VISIBILITY-ONLY COMPETITOR","RETAIL / CHANNEL COMPETITOR")))))))))))</x:f>
      </x:c>
      <x:c r="R71" s="45" t="str">
        <x:f>IF(A71="","",IF(O71&lt;&gt;"VALID","NOT READY",IF(P71&lt;&gt;"COMPLETE","NOT READY",IF(Q71="UNRESOLVED","NOT READY","READY"))))</x:f>
      </x:c>
      <x:c r="S71" s="69" t="str">
        <x:f>IF(A71="","",IF(OR(P71&lt;&gt;"COMPLETE",O71&lt;&gt;"VALID"),"UNRESOLVED",IF(AND(D71="YES",E71="SAME PRODUCT",OR(F71="SELLER OF RECORD",F71="MANUFACTURER DIRECT")),"DIRECT PATH",IF(AND(D71="YES",E71="SAME NEED - DIFFERENT PRODUCT",OR(F71="SELLER OF RECORD",F71="SECONDARY MARKET",F71="MANUFACTURER DIRECT")),"SUBSTITUTE PATH","OTHER PATH"))))</x:f>
      </x:c>
    </x:row>
    <x:row r="72">
      <x:c r="A72" s="53"/>
      <x:c r="B72" s="53"/>
      <x:c r="C72" s="53"/>
      <x:c r="D72" s="53"/>
      <x:c r="E72" s="53"/>
      <x:c r="F72" s="53"/>
      <x:c r="G72" s="53"/>
      <x:c r="H72" s="53"/>
      <x:c r="I72" s="53"/>
      <x:c r="J72" s="53"/>
      <x:c r="K72" s="53"/>
      <x:c r="L72" s="53"/>
      <x:c r="M72" s="58"/>
      <x:c r="N72" s="53"/>
      <x:c r="O72" s="45" t="str">
        <x:f>IF(A72="","",IF(NOT(OR(EXACT(C72,"DIRECT SELLER"),EXACT(C72,"RETAILER"),EXACT(C72,"MARKETPLACE"),EXACT(C72,"MANUFACTURER"),EXACT(C72,"PUBLISHER"),EXACT(C72,"SUBSTITUTE"),EXACT(C72,"OTHER"))),"INVALID - CANDIDATE TYPE",IF(NOT(OR(EXACT(D72,"YES"),EXACT(D72,"NO"),EXACT(D72,"UNCLEAR"))),"INVALID - BUYER TASK TOKEN",IF(NOT(OR(EXACT(E72,"SAME PRODUCT"),EXACT(E72,"SAME NEED - DIFFERENT PRODUCT"),EXACT(E72,"ADJACENT"),EXACT(E72,"NO MATCH"),EXACT(E72,"UNCLEAR"))),"INVALID - PRODUCT FIT TOKEN",IF(NOT(OR(EXACT(F72,"SELLER OF RECORD"),EXACT(F72,"MARKETPLACE"),EXACT(F72,"MANUFACTURER DIRECT"),EXACT(F72,"INFORMATION ONLY"),EXACT(F72,"SECONDARY MARKET"),EXACT(F72,"UNCLEAR"))),"INVALID - TRANSACTION TOKEN",IF(NOT(OR(EXACT(G72,"YES"),EXACT(G72,"NO"),EXACT(G72,"UNCLEAR"))),"INVALID - GEOGRAPHY TOKEN",IF(NOT(OR(EXACT(H72,"CURRENT"),EXACT(H72,"STALE"),EXACT(H72,"NOT CHECKED"))),"INVALID - FRESHNESS TOKEN",IF(NOT(OR(EXACT(I72,"COMPARABLE"),EXACT(I72,"NOT COMPARABLE"),EXACT(I72,"UNCLEAR"))),"INVALID - PRICE TOKEN",IF(NOT(OR(EXACT(J72,"COMPARABLE"),EXACT(J72,"NOT COMPARABLE"),EXACT(J72,"UNCLEAR"))),"INVALID - FULFILMENT TOKEN",IF(NOT(OR(EXACT(K72,"PURCHASE"),EXACT(K72,"DISCOVERY"),EXACT(K72,"RESEARCH"),EXACT(K72,"MIXED"),EXACT(K72,"UNCLEAR"))),"INVALID - DISCOVERY TOKEN",IF(COUNTIF($A$6:$A$205,A72)&gt;1,"INVALID - DUPLICATE ID","VALID")))))))))))</x:f>
      </x:c>
      <x:c r="P72" s="45" t="str">
        <x:f>IF(A72="","",IF(OR(B72="",C72="",D72="",E72="",F72="",G72="",H72="",I72="",J72="",K72="",L72="",M72=""),"EVIDENCE INSUFFICIENT - REQUIRED FIELD",IF(H72="STALE","EVIDENCE STALE - REFRESH",IF(H72="NOT CHECKED","EVIDENCE INSUFFICIENT - FRESHNESS",IF(OR(D72="UNCLEAR",E72="UNCLEAR",F72="UNCLEAR",G72="UNCLEAR",I72="UNCLEAR",J72="UNCLEAR",K72="UNCLEAR"),"EVIDENCE INSUFFICIENT - ROLE",IF(OR(AND(C72="PUBLISHER",F72&lt;&gt;"INFORMATION ONLY"),AND(C72="MARKETPLACE",F72&lt;&gt;"MARKETPLACE"),AND(C72="MANUFACTURER",NOT(OR(F72="MANUFACTURER DIRECT",F72="INFORMATION ONLY"))),AND(OR(C72="DIRECT SELLER",C72="RETAILER"),F72&lt;&gt;"SELLER OF RECORD"),AND(C72="SUBSTITUTE",NOT(OR(F72="SELLER OF RECORD",F72="SECONDARY MARKET")))),"EVIDENCE CONTRADICTION - TYPE / TRANSACTION","COMPLETE"))))))</x:f>
      </x:c>
      <x:c r="Q72" s="45" t="str">
        <x:f>IF(A72="","",IF(G72="NO","OUT OF SCOPE",IF(E72="NO MATCH","OUT OF SCOPE",IF(S72="UNRESOLVED","UNRESOLVED",IF(C72="MARKETPLACE","MARKETPLACE / INTERMEDIARY",IF(C72="PUBLISHER","PUBLISHER / INFORMATION COMPETITOR",IF(C72="MANUFACTURER",IF(S72="DIRECT PATH","DIRECT COMMERCIAL COMPETITOR",IF(S72="SUBSTITUTE PATH","INDIRECT / SUBSTITUTE COMPETITOR","MANUFACTURER / FIRST-PARTY REFERENCE")),IF(C72="SUBSTITUTE","INDIRECT / SUBSTITUTE COMPETITOR",IF(S72="DIRECT PATH","DIRECT COMMERCIAL COMPETITOR",IF(S72="SUBSTITUTE PATH","INDIRECT / SUBSTITUTE COMPETITOR",IF(AND(K72="RESEARCH",F72="INFORMATION ONLY"),"VISIBILITY-ONLY COMPETITOR","RETAIL / CHANNEL COMPETITOR")))))))))))</x:f>
      </x:c>
      <x:c r="R72" s="45" t="str">
        <x:f>IF(A72="","",IF(O72&lt;&gt;"VALID","NOT READY",IF(P72&lt;&gt;"COMPLETE","NOT READY",IF(Q72="UNRESOLVED","NOT READY","READY"))))</x:f>
      </x:c>
      <x:c r="S72" s="69" t="str">
        <x:f>IF(A72="","",IF(OR(P72&lt;&gt;"COMPLETE",O72&lt;&gt;"VALID"),"UNRESOLVED",IF(AND(D72="YES",E72="SAME PRODUCT",OR(F72="SELLER OF RECORD",F72="MANUFACTURER DIRECT")),"DIRECT PATH",IF(AND(D72="YES",E72="SAME NEED - DIFFERENT PRODUCT",OR(F72="SELLER OF RECORD",F72="SECONDARY MARKET",F72="MANUFACTURER DIRECT")),"SUBSTITUTE PATH","OTHER PATH"))))</x:f>
      </x:c>
    </x:row>
    <x:row r="73">
      <x:c r="A73" s="53"/>
      <x:c r="B73" s="53"/>
      <x:c r="C73" s="53"/>
      <x:c r="D73" s="53"/>
      <x:c r="E73" s="53"/>
      <x:c r="F73" s="53"/>
      <x:c r="G73" s="53"/>
      <x:c r="H73" s="53"/>
      <x:c r="I73" s="53"/>
      <x:c r="J73" s="53"/>
      <x:c r="K73" s="53"/>
      <x:c r="L73" s="53"/>
      <x:c r="M73" s="58"/>
      <x:c r="N73" s="53"/>
      <x:c r="O73" s="45" t="str">
        <x:f>IF(A73="","",IF(NOT(OR(EXACT(C73,"DIRECT SELLER"),EXACT(C73,"RETAILER"),EXACT(C73,"MARKETPLACE"),EXACT(C73,"MANUFACTURER"),EXACT(C73,"PUBLISHER"),EXACT(C73,"SUBSTITUTE"),EXACT(C73,"OTHER"))),"INVALID - CANDIDATE TYPE",IF(NOT(OR(EXACT(D73,"YES"),EXACT(D73,"NO"),EXACT(D73,"UNCLEAR"))),"INVALID - BUYER TASK TOKEN",IF(NOT(OR(EXACT(E73,"SAME PRODUCT"),EXACT(E73,"SAME NEED - DIFFERENT PRODUCT"),EXACT(E73,"ADJACENT"),EXACT(E73,"NO MATCH"),EXACT(E73,"UNCLEAR"))),"INVALID - PRODUCT FIT TOKEN",IF(NOT(OR(EXACT(F73,"SELLER OF RECORD"),EXACT(F73,"MARKETPLACE"),EXACT(F73,"MANUFACTURER DIRECT"),EXACT(F73,"INFORMATION ONLY"),EXACT(F73,"SECONDARY MARKET"),EXACT(F73,"UNCLEAR"))),"INVALID - TRANSACTION TOKEN",IF(NOT(OR(EXACT(G73,"YES"),EXACT(G73,"NO"),EXACT(G73,"UNCLEAR"))),"INVALID - GEOGRAPHY TOKEN",IF(NOT(OR(EXACT(H73,"CURRENT"),EXACT(H73,"STALE"),EXACT(H73,"NOT CHECKED"))),"INVALID - FRESHNESS TOKEN",IF(NOT(OR(EXACT(I73,"COMPARABLE"),EXACT(I73,"NOT COMPARABLE"),EXACT(I73,"UNCLEAR"))),"INVALID - PRICE TOKEN",IF(NOT(OR(EXACT(J73,"COMPARABLE"),EXACT(J73,"NOT COMPARABLE"),EXACT(J73,"UNCLEAR"))),"INVALID - FULFILMENT TOKEN",IF(NOT(OR(EXACT(K73,"PURCHASE"),EXACT(K73,"DISCOVERY"),EXACT(K73,"RESEARCH"),EXACT(K73,"MIXED"),EXACT(K73,"UNCLEAR"))),"INVALID - DISCOVERY TOKEN",IF(COUNTIF($A$6:$A$205,A73)&gt;1,"INVALID - DUPLICATE ID","VALID")))))))))))</x:f>
      </x:c>
      <x:c r="P73" s="45" t="str">
        <x:f>IF(A73="","",IF(OR(B73="",C73="",D73="",E73="",F73="",G73="",H73="",I73="",J73="",K73="",L73="",M73=""),"EVIDENCE INSUFFICIENT - REQUIRED FIELD",IF(H73="STALE","EVIDENCE STALE - REFRESH",IF(H73="NOT CHECKED","EVIDENCE INSUFFICIENT - FRESHNESS",IF(OR(D73="UNCLEAR",E73="UNCLEAR",F73="UNCLEAR",G73="UNCLEAR",I73="UNCLEAR",J73="UNCLEAR",K73="UNCLEAR"),"EVIDENCE INSUFFICIENT - ROLE",IF(OR(AND(C73="PUBLISHER",F73&lt;&gt;"INFORMATION ONLY"),AND(C73="MARKETPLACE",F73&lt;&gt;"MARKETPLACE"),AND(C73="MANUFACTURER",NOT(OR(F73="MANUFACTURER DIRECT",F73="INFORMATION ONLY"))),AND(OR(C73="DIRECT SELLER",C73="RETAILER"),F73&lt;&gt;"SELLER OF RECORD"),AND(C73="SUBSTITUTE",NOT(OR(F73="SELLER OF RECORD",F73="SECONDARY MARKET")))),"EVIDENCE CONTRADICTION - TYPE / TRANSACTION","COMPLETE"))))))</x:f>
      </x:c>
      <x:c r="Q73" s="45" t="str">
        <x:f>IF(A73="","",IF(G73="NO","OUT OF SCOPE",IF(E73="NO MATCH","OUT OF SCOPE",IF(S73="UNRESOLVED","UNRESOLVED",IF(C73="MARKETPLACE","MARKETPLACE / INTERMEDIARY",IF(C73="PUBLISHER","PUBLISHER / INFORMATION COMPETITOR",IF(C73="MANUFACTURER",IF(S73="DIRECT PATH","DIRECT COMMERCIAL COMPETITOR",IF(S73="SUBSTITUTE PATH","INDIRECT / SUBSTITUTE COMPETITOR","MANUFACTURER / FIRST-PARTY REFERENCE")),IF(C73="SUBSTITUTE","INDIRECT / SUBSTITUTE COMPETITOR",IF(S73="DIRECT PATH","DIRECT COMMERCIAL COMPETITOR",IF(S73="SUBSTITUTE PATH","INDIRECT / SUBSTITUTE COMPETITOR",IF(AND(K73="RESEARCH",F73="INFORMATION ONLY"),"VISIBILITY-ONLY COMPETITOR","RETAIL / CHANNEL COMPETITOR")))))))))))</x:f>
      </x:c>
      <x:c r="R73" s="45" t="str">
        <x:f>IF(A73="","",IF(O73&lt;&gt;"VALID","NOT READY",IF(P73&lt;&gt;"COMPLETE","NOT READY",IF(Q73="UNRESOLVED","NOT READY","READY"))))</x:f>
      </x:c>
      <x:c r="S73" s="69" t="str">
        <x:f>IF(A73="","",IF(OR(P73&lt;&gt;"COMPLETE",O73&lt;&gt;"VALID"),"UNRESOLVED",IF(AND(D73="YES",E73="SAME PRODUCT",OR(F73="SELLER OF RECORD",F73="MANUFACTURER DIRECT")),"DIRECT PATH",IF(AND(D73="YES",E73="SAME NEED - DIFFERENT PRODUCT",OR(F73="SELLER OF RECORD",F73="SECONDARY MARKET",F73="MANUFACTURER DIRECT")),"SUBSTITUTE PATH","OTHER PATH"))))</x:f>
      </x:c>
    </x:row>
    <x:row r="74">
      <x:c r="A74" s="53"/>
      <x:c r="B74" s="53"/>
      <x:c r="C74" s="53"/>
      <x:c r="D74" s="53"/>
      <x:c r="E74" s="53"/>
      <x:c r="F74" s="53"/>
      <x:c r="G74" s="53"/>
      <x:c r="H74" s="53"/>
      <x:c r="I74" s="53"/>
      <x:c r="J74" s="53"/>
      <x:c r="K74" s="53"/>
      <x:c r="L74" s="53"/>
      <x:c r="M74" s="58"/>
      <x:c r="N74" s="53"/>
      <x:c r="O74" s="45" t="str">
        <x:f>IF(A74="","",IF(NOT(OR(EXACT(C74,"DIRECT SELLER"),EXACT(C74,"RETAILER"),EXACT(C74,"MARKETPLACE"),EXACT(C74,"MANUFACTURER"),EXACT(C74,"PUBLISHER"),EXACT(C74,"SUBSTITUTE"),EXACT(C74,"OTHER"))),"INVALID - CANDIDATE TYPE",IF(NOT(OR(EXACT(D74,"YES"),EXACT(D74,"NO"),EXACT(D74,"UNCLEAR"))),"INVALID - BUYER TASK TOKEN",IF(NOT(OR(EXACT(E74,"SAME PRODUCT"),EXACT(E74,"SAME NEED - DIFFERENT PRODUCT"),EXACT(E74,"ADJACENT"),EXACT(E74,"NO MATCH"),EXACT(E74,"UNCLEAR"))),"INVALID - PRODUCT FIT TOKEN",IF(NOT(OR(EXACT(F74,"SELLER OF RECORD"),EXACT(F74,"MARKETPLACE"),EXACT(F74,"MANUFACTURER DIRECT"),EXACT(F74,"INFORMATION ONLY"),EXACT(F74,"SECONDARY MARKET"),EXACT(F74,"UNCLEAR"))),"INVALID - TRANSACTION TOKEN",IF(NOT(OR(EXACT(G74,"YES"),EXACT(G74,"NO"),EXACT(G74,"UNCLEAR"))),"INVALID - GEOGRAPHY TOKEN",IF(NOT(OR(EXACT(H74,"CURRENT"),EXACT(H74,"STALE"),EXACT(H74,"NOT CHECKED"))),"INVALID - FRESHNESS TOKEN",IF(NOT(OR(EXACT(I74,"COMPARABLE"),EXACT(I74,"NOT COMPARABLE"),EXACT(I74,"UNCLEAR"))),"INVALID - PRICE TOKEN",IF(NOT(OR(EXACT(J74,"COMPARABLE"),EXACT(J74,"NOT COMPARABLE"),EXACT(J74,"UNCLEAR"))),"INVALID - FULFILMENT TOKEN",IF(NOT(OR(EXACT(K74,"PURCHASE"),EXACT(K74,"DISCOVERY"),EXACT(K74,"RESEARCH"),EXACT(K74,"MIXED"),EXACT(K74,"UNCLEAR"))),"INVALID - DISCOVERY TOKEN",IF(COUNTIF($A$6:$A$205,A74)&gt;1,"INVALID - DUPLICATE ID","VALID")))))))))))</x:f>
      </x:c>
      <x:c r="P74" s="45" t="str">
        <x:f>IF(A74="","",IF(OR(B74="",C74="",D74="",E74="",F74="",G74="",H74="",I74="",J74="",K74="",L74="",M74=""),"EVIDENCE INSUFFICIENT - REQUIRED FIELD",IF(H74="STALE","EVIDENCE STALE - REFRESH",IF(H74="NOT CHECKED","EVIDENCE INSUFFICIENT - FRESHNESS",IF(OR(D74="UNCLEAR",E74="UNCLEAR",F74="UNCLEAR",G74="UNCLEAR",I74="UNCLEAR",J74="UNCLEAR",K74="UNCLEAR"),"EVIDENCE INSUFFICIENT - ROLE",IF(OR(AND(C74="PUBLISHER",F74&lt;&gt;"INFORMATION ONLY"),AND(C74="MARKETPLACE",F74&lt;&gt;"MARKETPLACE"),AND(C74="MANUFACTURER",NOT(OR(F74="MANUFACTURER DIRECT",F74="INFORMATION ONLY"))),AND(OR(C74="DIRECT SELLER",C74="RETAILER"),F74&lt;&gt;"SELLER OF RECORD"),AND(C74="SUBSTITUTE",NOT(OR(F74="SELLER OF RECORD",F74="SECONDARY MARKET")))),"EVIDENCE CONTRADICTION - TYPE / TRANSACTION","COMPLETE"))))))</x:f>
      </x:c>
      <x:c r="Q74" s="45" t="str">
        <x:f>IF(A74="","",IF(G74="NO","OUT OF SCOPE",IF(E74="NO MATCH","OUT OF SCOPE",IF(S74="UNRESOLVED","UNRESOLVED",IF(C74="MARKETPLACE","MARKETPLACE / INTERMEDIARY",IF(C74="PUBLISHER","PUBLISHER / INFORMATION COMPETITOR",IF(C74="MANUFACTURER",IF(S74="DIRECT PATH","DIRECT COMMERCIAL COMPETITOR",IF(S74="SUBSTITUTE PATH","INDIRECT / SUBSTITUTE COMPETITOR","MANUFACTURER / FIRST-PARTY REFERENCE")),IF(C74="SUBSTITUTE","INDIRECT / SUBSTITUTE COMPETITOR",IF(S74="DIRECT PATH","DIRECT COMMERCIAL COMPETITOR",IF(S74="SUBSTITUTE PATH","INDIRECT / SUBSTITUTE COMPETITOR",IF(AND(K74="RESEARCH",F74="INFORMATION ONLY"),"VISIBILITY-ONLY COMPETITOR","RETAIL / CHANNEL COMPETITOR")))))))))))</x:f>
      </x:c>
      <x:c r="R74" s="45" t="str">
        <x:f>IF(A74="","",IF(O74&lt;&gt;"VALID","NOT READY",IF(P74&lt;&gt;"COMPLETE","NOT READY",IF(Q74="UNRESOLVED","NOT READY","READY"))))</x:f>
      </x:c>
      <x:c r="S74" s="69" t="str">
        <x:f>IF(A74="","",IF(OR(P74&lt;&gt;"COMPLETE",O74&lt;&gt;"VALID"),"UNRESOLVED",IF(AND(D74="YES",E74="SAME PRODUCT",OR(F74="SELLER OF RECORD",F74="MANUFACTURER DIRECT")),"DIRECT PATH",IF(AND(D74="YES",E74="SAME NEED - DIFFERENT PRODUCT",OR(F74="SELLER OF RECORD",F74="SECONDARY MARKET",F74="MANUFACTURER DIRECT")),"SUBSTITUTE PATH","OTHER PATH"))))</x:f>
      </x:c>
    </x:row>
    <x:row r="75">
      <x:c r="A75" s="53"/>
      <x:c r="B75" s="53"/>
      <x:c r="C75" s="53"/>
      <x:c r="D75" s="53"/>
      <x:c r="E75" s="53"/>
      <x:c r="F75" s="53"/>
      <x:c r="G75" s="53"/>
      <x:c r="H75" s="53"/>
      <x:c r="I75" s="53"/>
      <x:c r="J75" s="53"/>
      <x:c r="K75" s="53"/>
      <x:c r="L75" s="53"/>
      <x:c r="M75" s="58"/>
      <x:c r="N75" s="53"/>
      <x:c r="O75" s="45" t="str">
        <x:f>IF(A75="","",IF(NOT(OR(EXACT(C75,"DIRECT SELLER"),EXACT(C75,"RETAILER"),EXACT(C75,"MARKETPLACE"),EXACT(C75,"MANUFACTURER"),EXACT(C75,"PUBLISHER"),EXACT(C75,"SUBSTITUTE"),EXACT(C75,"OTHER"))),"INVALID - CANDIDATE TYPE",IF(NOT(OR(EXACT(D75,"YES"),EXACT(D75,"NO"),EXACT(D75,"UNCLEAR"))),"INVALID - BUYER TASK TOKEN",IF(NOT(OR(EXACT(E75,"SAME PRODUCT"),EXACT(E75,"SAME NEED - DIFFERENT PRODUCT"),EXACT(E75,"ADJACENT"),EXACT(E75,"NO MATCH"),EXACT(E75,"UNCLEAR"))),"INVALID - PRODUCT FIT TOKEN",IF(NOT(OR(EXACT(F75,"SELLER OF RECORD"),EXACT(F75,"MARKETPLACE"),EXACT(F75,"MANUFACTURER DIRECT"),EXACT(F75,"INFORMATION ONLY"),EXACT(F75,"SECONDARY MARKET"),EXACT(F75,"UNCLEAR"))),"INVALID - TRANSACTION TOKEN",IF(NOT(OR(EXACT(G75,"YES"),EXACT(G75,"NO"),EXACT(G75,"UNCLEAR"))),"INVALID - GEOGRAPHY TOKEN",IF(NOT(OR(EXACT(H75,"CURRENT"),EXACT(H75,"STALE"),EXACT(H75,"NOT CHECKED"))),"INVALID - FRESHNESS TOKEN",IF(NOT(OR(EXACT(I75,"COMPARABLE"),EXACT(I75,"NOT COMPARABLE"),EXACT(I75,"UNCLEAR"))),"INVALID - PRICE TOKEN",IF(NOT(OR(EXACT(J75,"COMPARABLE"),EXACT(J75,"NOT COMPARABLE"),EXACT(J75,"UNCLEAR"))),"INVALID - FULFILMENT TOKEN",IF(NOT(OR(EXACT(K75,"PURCHASE"),EXACT(K75,"DISCOVERY"),EXACT(K75,"RESEARCH"),EXACT(K75,"MIXED"),EXACT(K75,"UNCLEAR"))),"INVALID - DISCOVERY TOKEN",IF(COUNTIF($A$6:$A$205,A75)&gt;1,"INVALID - DUPLICATE ID","VALID")))))))))))</x:f>
      </x:c>
      <x:c r="P75" s="45" t="str">
        <x:f>IF(A75="","",IF(OR(B75="",C75="",D75="",E75="",F75="",G75="",H75="",I75="",J75="",K75="",L75="",M75=""),"EVIDENCE INSUFFICIENT - REQUIRED FIELD",IF(H75="STALE","EVIDENCE STALE - REFRESH",IF(H75="NOT CHECKED","EVIDENCE INSUFFICIENT - FRESHNESS",IF(OR(D75="UNCLEAR",E75="UNCLEAR",F75="UNCLEAR",G75="UNCLEAR",I75="UNCLEAR",J75="UNCLEAR",K75="UNCLEAR"),"EVIDENCE INSUFFICIENT - ROLE",IF(OR(AND(C75="PUBLISHER",F75&lt;&gt;"INFORMATION ONLY"),AND(C75="MARKETPLACE",F75&lt;&gt;"MARKETPLACE"),AND(C75="MANUFACTURER",NOT(OR(F75="MANUFACTURER DIRECT",F75="INFORMATION ONLY"))),AND(OR(C75="DIRECT SELLER",C75="RETAILER"),F75&lt;&gt;"SELLER OF RECORD"),AND(C75="SUBSTITUTE",NOT(OR(F75="SELLER OF RECORD",F75="SECONDARY MARKET")))),"EVIDENCE CONTRADICTION - TYPE / TRANSACTION","COMPLETE"))))))</x:f>
      </x:c>
      <x:c r="Q75" s="45" t="str">
        <x:f>IF(A75="","",IF(G75="NO","OUT OF SCOPE",IF(E75="NO MATCH","OUT OF SCOPE",IF(S75="UNRESOLVED","UNRESOLVED",IF(C75="MARKETPLACE","MARKETPLACE / INTERMEDIARY",IF(C75="PUBLISHER","PUBLISHER / INFORMATION COMPETITOR",IF(C75="MANUFACTURER",IF(S75="DIRECT PATH","DIRECT COMMERCIAL COMPETITOR",IF(S75="SUBSTITUTE PATH","INDIRECT / SUBSTITUTE COMPETITOR","MANUFACTURER / FIRST-PARTY REFERENCE")),IF(C75="SUBSTITUTE","INDIRECT / SUBSTITUTE COMPETITOR",IF(S75="DIRECT PATH","DIRECT COMMERCIAL COMPETITOR",IF(S75="SUBSTITUTE PATH","INDIRECT / SUBSTITUTE COMPETITOR",IF(AND(K75="RESEARCH",F75="INFORMATION ONLY"),"VISIBILITY-ONLY COMPETITOR","RETAIL / CHANNEL COMPETITOR")))))))))))</x:f>
      </x:c>
      <x:c r="R75" s="45" t="str">
        <x:f>IF(A75="","",IF(O75&lt;&gt;"VALID","NOT READY",IF(P75&lt;&gt;"COMPLETE","NOT READY",IF(Q75="UNRESOLVED","NOT READY","READY"))))</x:f>
      </x:c>
      <x:c r="S75" s="69" t="str">
        <x:f>IF(A75="","",IF(OR(P75&lt;&gt;"COMPLETE",O75&lt;&gt;"VALID"),"UNRESOLVED",IF(AND(D75="YES",E75="SAME PRODUCT",OR(F75="SELLER OF RECORD",F75="MANUFACTURER DIRECT")),"DIRECT PATH",IF(AND(D75="YES",E75="SAME NEED - DIFFERENT PRODUCT",OR(F75="SELLER OF RECORD",F75="SECONDARY MARKET",F75="MANUFACTURER DIRECT")),"SUBSTITUTE PATH","OTHER PATH"))))</x:f>
      </x:c>
    </x:row>
    <x:row r="76">
      <x:c r="A76" s="53"/>
      <x:c r="B76" s="53"/>
      <x:c r="C76" s="53"/>
      <x:c r="D76" s="53"/>
      <x:c r="E76" s="53"/>
      <x:c r="F76" s="53"/>
      <x:c r="G76" s="53"/>
      <x:c r="H76" s="53"/>
      <x:c r="I76" s="53"/>
      <x:c r="J76" s="53"/>
      <x:c r="K76" s="53"/>
      <x:c r="L76" s="53"/>
      <x:c r="M76" s="58"/>
      <x:c r="N76" s="53"/>
      <x:c r="O76" s="45" t="str">
        <x:f>IF(A76="","",IF(NOT(OR(EXACT(C76,"DIRECT SELLER"),EXACT(C76,"RETAILER"),EXACT(C76,"MARKETPLACE"),EXACT(C76,"MANUFACTURER"),EXACT(C76,"PUBLISHER"),EXACT(C76,"SUBSTITUTE"),EXACT(C76,"OTHER"))),"INVALID - CANDIDATE TYPE",IF(NOT(OR(EXACT(D76,"YES"),EXACT(D76,"NO"),EXACT(D76,"UNCLEAR"))),"INVALID - BUYER TASK TOKEN",IF(NOT(OR(EXACT(E76,"SAME PRODUCT"),EXACT(E76,"SAME NEED - DIFFERENT PRODUCT"),EXACT(E76,"ADJACENT"),EXACT(E76,"NO MATCH"),EXACT(E76,"UNCLEAR"))),"INVALID - PRODUCT FIT TOKEN",IF(NOT(OR(EXACT(F76,"SELLER OF RECORD"),EXACT(F76,"MARKETPLACE"),EXACT(F76,"MANUFACTURER DIRECT"),EXACT(F76,"INFORMATION ONLY"),EXACT(F76,"SECONDARY MARKET"),EXACT(F76,"UNCLEAR"))),"INVALID - TRANSACTION TOKEN",IF(NOT(OR(EXACT(G76,"YES"),EXACT(G76,"NO"),EXACT(G76,"UNCLEAR"))),"INVALID - GEOGRAPHY TOKEN",IF(NOT(OR(EXACT(H76,"CURRENT"),EXACT(H76,"STALE"),EXACT(H76,"NOT CHECKED"))),"INVALID - FRESHNESS TOKEN",IF(NOT(OR(EXACT(I76,"COMPARABLE"),EXACT(I76,"NOT COMPARABLE"),EXACT(I76,"UNCLEAR"))),"INVALID - PRICE TOKEN",IF(NOT(OR(EXACT(J76,"COMPARABLE"),EXACT(J76,"NOT COMPARABLE"),EXACT(J76,"UNCLEAR"))),"INVALID - FULFILMENT TOKEN",IF(NOT(OR(EXACT(K76,"PURCHASE"),EXACT(K76,"DISCOVERY"),EXACT(K76,"RESEARCH"),EXACT(K76,"MIXED"),EXACT(K76,"UNCLEAR"))),"INVALID - DISCOVERY TOKEN",IF(COUNTIF($A$6:$A$205,A76)&gt;1,"INVALID - DUPLICATE ID","VALID")))))))))))</x:f>
      </x:c>
      <x:c r="P76" s="45" t="str">
        <x:f>IF(A76="","",IF(OR(B76="",C76="",D76="",E76="",F76="",G76="",H76="",I76="",J76="",K76="",L76="",M76=""),"EVIDENCE INSUFFICIENT - REQUIRED FIELD",IF(H76="STALE","EVIDENCE STALE - REFRESH",IF(H76="NOT CHECKED","EVIDENCE INSUFFICIENT - FRESHNESS",IF(OR(D76="UNCLEAR",E76="UNCLEAR",F76="UNCLEAR",G76="UNCLEAR",I76="UNCLEAR",J76="UNCLEAR",K76="UNCLEAR"),"EVIDENCE INSUFFICIENT - ROLE",IF(OR(AND(C76="PUBLISHER",F76&lt;&gt;"INFORMATION ONLY"),AND(C76="MARKETPLACE",F76&lt;&gt;"MARKETPLACE"),AND(C76="MANUFACTURER",NOT(OR(F76="MANUFACTURER DIRECT",F76="INFORMATION ONLY"))),AND(OR(C76="DIRECT SELLER",C76="RETAILER"),F76&lt;&gt;"SELLER OF RECORD"),AND(C76="SUBSTITUTE",NOT(OR(F76="SELLER OF RECORD",F76="SECONDARY MARKET")))),"EVIDENCE CONTRADICTION - TYPE / TRANSACTION","COMPLETE"))))))</x:f>
      </x:c>
      <x:c r="Q76" s="45" t="str">
        <x:f>IF(A76="","",IF(G76="NO","OUT OF SCOPE",IF(E76="NO MATCH","OUT OF SCOPE",IF(S76="UNRESOLVED","UNRESOLVED",IF(C76="MARKETPLACE","MARKETPLACE / INTERMEDIARY",IF(C76="PUBLISHER","PUBLISHER / INFORMATION COMPETITOR",IF(C76="MANUFACTURER",IF(S76="DIRECT PATH","DIRECT COMMERCIAL COMPETITOR",IF(S76="SUBSTITUTE PATH","INDIRECT / SUBSTITUTE COMPETITOR","MANUFACTURER / FIRST-PARTY REFERENCE")),IF(C76="SUBSTITUTE","INDIRECT / SUBSTITUTE COMPETITOR",IF(S76="DIRECT PATH","DIRECT COMMERCIAL COMPETITOR",IF(S76="SUBSTITUTE PATH","INDIRECT / SUBSTITUTE COMPETITOR",IF(AND(K76="RESEARCH",F76="INFORMATION ONLY"),"VISIBILITY-ONLY COMPETITOR","RETAIL / CHANNEL COMPETITOR")))))))))))</x:f>
      </x:c>
      <x:c r="R76" s="45" t="str">
        <x:f>IF(A76="","",IF(O76&lt;&gt;"VALID","NOT READY",IF(P76&lt;&gt;"COMPLETE","NOT READY",IF(Q76="UNRESOLVED","NOT READY","READY"))))</x:f>
      </x:c>
      <x:c r="S76" s="69" t="str">
        <x:f>IF(A76="","",IF(OR(P76&lt;&gt;"COMPLETE",O76&lt;&gt;"VALID"),"UNRESOLVED",IF(AND(D76="YES",E76="SAME PRODUCT",OR(F76="SELLER OF RECORD",F76="MANUFACTURER DIRECT")),"DIRECT PATH",IF(AND(D76="YES",E76="SAME NEED - DIFFERENT PRODUCT",OR(F76="SELLER OF RECORD",F76="SECONDARY MARKET",F76="MANUFACTURER DIRECT")),"SUBSTITUTE PATH","OTHER PATH"))))</x:f>
      </x:c>
    </x:row>
    <x:row r="77">
      <x:c r="A77" s="53"/>
      <x:c r="B77" s="53"/>
      <x:c r="C77" s="53"/>
      <x:c r="D77" s="53"/>
      <x:c r="E77" s="53"/>
      <x:c r="F77" s="53"/>
      <x:c r="G77" s="53"/>
      <x:c r="H77" s="53"/>
      <x:c r="I77" s="53"/>
      <x:c r="J77" s="53"/>
      <x:c r="K77" s="53"/>
      <x:c r="L77" s="53"/>
      <x:c r="M77" s="58"/>
      <x:c r="N77" s="53"/>
      <x:c r="O77" s="45" t="str">
        <x:f>IF(A77="","",IF(NOT(OR(EXACT(C77,"DIRECT SELLER"),EXACT(C77,"RETAILER"),EXACT(C77,"MARKETPLACE"),EXACT(C77,"MANUFACTURER"),EXACT(C77,"PUBLISHER"),EXACT(C77,"SUBSTITUTE"),EXACT(C77,"OTHER"))),"INVALID - CANDIDATE TYPE",IF(NOT(OR(EXACT(D77,"YES"),EXACT(D77,"NO"),EXACT(D77,"UNCLEAR"))),"INVALID - BUYER TASK TOKEN",IF(NOT(OR(EXACT(E77,"SAME PRODUCT"),EXACT(E77,"SAME NEED - DIFFERENT PRODUCT"),EXACT(E77,"ADJACENT"),EXACT(E77,"NO MATCH"),EXACT(E77,"UNCLEAR"))),"INVALID - PRODUCT FIT TOKEN",IF(NOT(OR(EXACT(F77,"SELLER OF RECORD"),EXACT(F77,"MARKETPLACE"),EXACT(F77,"MANUFACTURER DIRECT"),EXACT(F77,"INFORMATION ONLY"),EXACT(F77,"SECONDARY MARKET"),EXACT(F77,"UNCLEAR"))),"INVALID - TRANSACTION TOKEN",IF(NOT(OR(EXACT(G77,"YES"),EXACT(G77,"NO"),EXACT(G77,"UNCLEAR"))),"INVALID - GEOGRAPHY TOKEN",IF(NOT(OR(EXACT(H77,"CURRENT"),EXACT(H77,"STALE"),EXACT(H77,"NOT CHECKED"))),"INVALID - FRESHNESS TOKEN",IF(NOT(OR(EXACT(I77,"COMPARABLE"),EXACT(I77,"NOT COMPARABLE"),EXACT(I77,"UNCLEAR"))),"INVALID - PRICE TOKEN",IF(NOT(OR(EXACT(J77,"COMPARABLE"),EXACT(J77,"NOT COMPARABLE"),EXACT(J77,"UNCLEAR"))),"INVALID - FULFILMENT TOKEN",IF(NOT(OR(EXACT(K77,"PURCHASE"),EXACT(K77,"DISCOVERY"),EXACT(K77,"RESEARCH"),EXACT(K77,"MIXED"),EXACT(K77,"UNCLEAR"))),"INVALID - DISCOVERY TOKEN",IF(COUNTIF($A$6:$A$205,A77)&gt;1,"INVALID - DUPLICATE ID","VALID")))))))))))</x:f>
      </x:c>
      <x:c r="P77" s="45" t="str">
        <x:f>IF(A77="","",IF(OR(B77="",C77="",D77="",E77="",F77="",G77="",H77="",I77="",J77="",K77="",L77="",M77=""),"EVIDENCE INSUFFICIENT - REQUIRED FIELD",IF(H77="STALE","EVIDENCE STALE - REFRESH",IF(H77="NOT CHECKED","EVIDENCE INSUFFICIENT - FRESHNESS",IF(OR(D77="UNCLEAR",E77="UNCLEAR",F77="UNCLEAR",G77="UNCLEAR",I77="UNCLEAR",J77="UNCLEAR",K77="UNCLEAR"),"EVIDENCE INSUFFICIENT - ROLE",IF(OR(AND(C77="PUBLISHER",F77&lt;&gt;"INFORMATION ONLY"),AND(C77="MARKETPLACE",F77&lt;&gt;"MARKETPLACE"),AND(C77="MANUFACTURER",NOT(OR(F77="MANUFACTURER DIRECT",F77="INFORMATION ONLY"))),AND(OR(C77="DIRECT SELLER",C77="RETAILER"),F77&lt;&gt;"SELLER OF RECORD"),AND(C77="SUBSTITUTE",NOT(OR(F77="SELLER OF RECORD",F77="SECONDARY MARKET")))),"EVIDENCE CONTRADICTION - TYPE / TRANSACTION","COMPLETE"))))))</x:f>
      </x:c>
      <x:c r="Q77" s="45" t="str">
        <x:f>IF(A77="","",IF(G77="NO","OUT OF SCOPE",IF(E77="NO MATCH","OUT OF SCOPE",IF(S77="UNRESOLVED","UNRESOLVED",IF(C77="MARKETPLACE","MARKETPLACE / INTERMEDIARY",IF(C77="PUBLISHER","PUBLISHER / INFORMATION COMPETITOR",IF(C77="MANUFACTURER",IF(S77="DIRECT PATH","DIRECT COMMERCIAL COMPETITOR",IF(S77="SUBSTITUTE PATH","INDIRECT / SUBSTITUTE COMPETITOR","MANUFACTURER / FIRST-PARTY REFERENCE")),IF(C77="SUBSTITUTE","INDIRECT / SUBSTITUTE COMPETITOR",IF(S77="DIRECT PATH","DIRECT COMMERCIAL COMPETITOR",IF(S77="SUBSTITUTE PATH","INDIRECT / SUBSTITUTE COMPETITOR",IF(AND(K77="RESEARCH",F77="INFORMATION ONLY"),"VISIBILITY-ONLY COMPETITOR","RETAIL / CHANNEL COMPETITOR")))))))))))</x:f>
      </x:c>
      <x:c r="R77" s="45" t="str">
        <x:f>IF(A77="","",IF(O77&lt;&gt;"VALID","NOT READY",IF(P77&lt;&gt;"COMPLETE","NOT READY",IF(Q77="UNRESOLVED","NOT READY","READY"))))</x:f>
      </x:c>
      <x:c r="S77" s="69" t="str">
        <x:f>IF(A77="","",IF(OR(P77&lt;&gt;"COMPLETE",O77&lt;&gt;"VALID"),"UNRESOLVED",IF(AND(D77="YES",E77="SAME PRODUCT",OR(F77="SELLER OF RECORD",F77="MANUFACTURER DIRECT")),"DIRECT PATH",IF(AND(D77="YES",E77="SAME NEED - DIFFERENT PRODUCT",OR(F77="SELLER OF RECORD",F77="SECONDARY MARKET",F77="MANUFACTURER DIRECT")),"SUBSTITUTE PATH","OTHER PATH"))))</x:f>
      </x:c>
    </x:row>
    <x:row r="78">
      <x:c r="A78" s="53"/>
      <x:c r="B78" s="53"/>
      <x:c r="C78" s="53"/>
      <x:c r="D78" s="53"/>
      <x:c r="E78" s="53"/>
      <x:c r="F78" s="53"/>
      <x:c r="G78" s="53"/>
      <x:c r="H78" s="53"/>
      <x:c r="I78" s="53"/>
      <x:c r="J78" s="53"/>
      <x:c r="K78" s="53"/>
      <x:c r="L78" s="53"/>
      <x:c r="M78" s="58"/>
      <x:c r="N78" s="53"/>
      <x:c r="O78" s="45" t="str">
        <x:f>IF(A78="","",IF(NOT(OR(EXACT(C78,"DIRECT SELLER"),EXACT(C78,"RETAILER"),EXACT(C78,"MARKETPLACE"),EXACT(C78,"MANUFACTURER"),EXACT(C78,"PUBLISHER"),EXACT(C78,"SUBSTITUTE"),EXACT(C78,"OTHER"))),"INVALID - CANDIDATE TYPE",IF(NOT(OR(EXACT(D78,"YES"),EXACT(D78,"NO"),EXACT(D78,"UNCLEAR"))),"INVALID - BUYER TASK TOKEN",IF(NOT(OR(EXACT(E78,"SAME PRODUCT"),EXACT(E78,"SAME NEED - DIFFERENT PRODUCT"),EXACT(E78,"ADJACENT"),EXACT(E78,"NO MATCH"),EXACT(E78,"UNCLEAR"))),"INVALID - PRODUCT FIT TOKEN",IF(NOT(OR(EXACT(F78,"SELLER OF RECORD"),EXACT(F78,"MARKETPLACE"),EXACT(F78,"MANUFACTURER DIRECT"),EXACT(F78,"INFORMATION ONLY"),EXACT(F78,"SECONDARY MARKET"),EXACT(F78,"UNCLEAR"))),"INVALID - TRANSACTION TOKEN",IF(NOT(OR(EXACT(G78,"YES"),EXACT(G78,"NO"),EXACT(G78,"UNCLEAR"))),"INVALID - GEOGRAPHY TOKEN",IF(NOT(OR(EXACT(H78,"CURRENT"),EXACT(H78,"STALE"),EXACT(H78,"NOT CHECKED"))),"INVALID - FRESHNESS TOKEN",IF(NOT(OR(EXACT(I78,"COMPARABLE"),EXACT(I78,"NOT COMPARABLE"),EXACT(I78,"UNCLEAR"))),"INVALID - PRICE TOKEN",IF(NOT(OR(EXACT(J78,"COMPARABLE"),EXACT(J78,"NOT COMPARABLE"),EXACT(J78,"UNCLEAR"))),"INVALID - FULFILMENT TOKEN",IF(NOT(OR(EXACT(K78,"PURCHASE"),EXACT(K78,"DISCOVERY"),EXACT(K78,"RESEARCH"),EXACT(K78,"MIXED"),EXACT(K78,"UNCLEAR"))),"INVALID - DISCOVERY TOKEN",IF(COUNTIF($A$6:$A$205,A78)&gt;1,"INVALID - DUPLICATE ID","VALID")))))))))))</x:f>
      </x:c>
      <x:c r="P78" s="45" t="str">
        <x:f>IF(A78="","",IF(OR(B78="",C78="",D78="",E78="",F78="",G78="",H78="",I78="",J78="",K78="",L78="",M78=""),"EVIDENCE INSUFFICIENT - REQUIRED FIELD",IF(H78="STALE","EVIDENCE STALE - REFRESH",IF(H78="NOT CHECKED","EVIDENCE INSUFFICIENT - FRESHNESS",IF(OR(D78="UNCLEAR",E78="UNCLEAR",F78="UNCLEAR",G78="UNCLEAR",I78="UNCLEAR",J78="UNCLEAR",K78="UNCLEAR"),"EVIDENCE INSUFFICIENT - ROLE",IF(OR(AND(C78="PUBLISHER",F78&lt;&gt;"INFORMATION ONLY"),AND(C78="MARKETPLACE",F78&lt;&gt;"MARKETPLACE"),AND(C78="MANUFACTURER",NOT(OR(F78="MANUFACTURER DIRECT",F78="INFORMATION ONLY"))),AND(OR(C78="DIRECT SELLER",C78="RETAILER"),F78&lt;&gt;"SELLER OF RECORD"),AND(C78="SUBSTITUTE",NOT(OR(F78="SELLER OF RECORD",F78="SECONDARY MARKET")))),"EVIDENCE CONTRADICTION - TYPE / TRANSACTION","COMPLETE"))))))</x:f>
      </x:c>
      <x:c r="Q78" s="45" t="str">
        <x:f>IF(A78="","",IF(G78="NO","OUT OF SCOPE",IF(E78="NO MATCH","OUT OF SCOPE",IF(S78="UNRESOLVED","UNRESOLVED",IF(C78="MARKETPLACE","MARKETPLACE / INTERMEDIARY",IF(C78="PUBLISHER","PUBLISHER / INFORMATION COMPETITOR",IF(C78="MANUFACTURER",IF(S78="DIRECT PATH","DIRECT COMMERCIAL COMPETITOR",IF(S78="SUBSTITUTE PATH","INDIRECT / SUBSTITUTE COMPETITOR","MANUFACTURER / FIRST-PARTY REFERENCE")),IF(C78="SUBSTITUTE","INDIRECT / SUBSTITUTE COMPETITOR",IF(S78="DIRECT PATH","DIRECT COMMERCIAL COMPETITOR",IF(S78="SUBSTITUTE PATH","INDIRECT / SUBSTITUTE COMPETITOR",IF(AND(K78="RESEARCH",F78="INFORMATION ONLY"),"VISIBILITY-ONLY COMPETITOR","RETAIL / CHANNEL COMPETITOR")))))))))))</x:f>
      </x:c>
      <x:c r="R78" s="45" t="str">
        <x:f>IF(A78="","",IF(O78&lt;&gt;"VALID","NOT READY",IF(P78&lt;&gt;"COMPLETE","NOT READY",IF(Q78="UNRESOLVED","NOT READY","READY"))))</x:f>
      </x:c>
      <x:c r="S78" s="69" t="str">
        <x:f>IF(A78="","",IF(OR(P78&lt;&gt;"COMPLETE",O78&lt;&gt;"VALID"),"UNRESOLVED",IF(AND(D78="YES",E78="SAME PRODUCT",OR(F78="SELLER OF RECORD",F78="MANUFACTURER DIRECT")),"DIRECT PATH",IF(AND(D78="YES",E78="SAME NEED - DIFFERENT PRODUCT",OR(F78="SELLER OF RECORD",F78="SECONDARY MARKET",F78="MANUFACTURER DIRECT")),"SUBSTITUTE PATH","OTHER PATH"))))</x:f>
      </x:c>
    </x:row>
    <x:row r="79">
      <x:c r="A79" s="53"/>
      <x:c r="B79" s="53"/>
      <x:c r="C79" s="53"/>
      <x:c r="D79" s="53"/>
      <x:c r="E79" s="53"/>
      <x:c r="F79" s="53"/>
      <x:c r="G79" s="53"/>
      <x:c r="H79" s="53"/>
      <x:c r="I79" s="53"/>
      <x:c r="J79" s="53"/>
      <x:c r="K79" s="53"/>
      <x:c r="L79" s="53"/>
      <x:c r="M79" s="58"/>
      <x:c r="N79" s="53"/>
      <x:c r="O79" s="45" t="str">
        <x:f>IF(A79="","",IF(NOT(OR(EXACT(C79,"DIRECT SELLER"),EXACT(C79,"RETAILER"),EXACT(C79,"MARKETPLACE"),EXACT(C79,"MANUFACTURER"),EXACT(C79,"PUBLISHER"),EXACT(C79,"SUBSTITUTE"),EXACT(C79,"OTHER"))),"INVALID - CANDIDATE TYPE",IF(NOT(OR(EXACT(D79,"YES"),EXACT(D79,"NO"),EXACT(D79,"UNCLEAR"))),"INVALID - BUYER TASK TOKEN",IF(NOT(OR(EXACT(E79,"SAME PRODUCT"),EXACT(E79,"SAME NEED - DIFFERENT PRODUCT"),EXACT(E79,"ADJACENT"),EXACT(E79,"NO MATCH"),EXACT(E79,"UNCLEAR"))),"INVALID - PRODUCT FIT TOKEN",IF(NOT(OR(EXACT(F79,"SELLER OF RECORD"),EXACT(F79,"MARKETPLACE"),EXACT(F79,"MANUFACTURER DIRECT"),EXACT(F79,"INFORMATION ONLY"),EXACT(F79,"SECONDARY MARKET"),EXACT(F79,"UNCLEAR"))),"INVALID - TRANSACTION TOKEN",IF(NOT(OR(EXACT(G79,"YES"),EXACT(G79,"NO"),EXACT(G79,"UNCLEAR"))),"INVALID - GEOGRAPHY TOKEN",IF(NOT(OR(EXACT(H79,"CURRENT"),EXACT(H79,"STALE"),EXACT(H79,"NOT CHECKED"))),"INVALID - FRESHNESS TOKEN",IF(NOT(OR(EXACT(I79,"COMPARABLE"),EXACT(I79,"NOT COMPARABLE"),EXACT(I79,"UNCLEAR"))),"INVALID - PRICE TOKEN",IF(NOT(OR(EXACT(J79,"COMPARABLE"),EXACT(J79,"NOT COMPARABLE"),EXACT(J79,"UNCLEAR"))),"INVALID - FULFILMENT TOKEN",IF(NOT(OR(EXACT(K79,"PURCHASE"),EXACT(K79,"DISCOVERY"),EXACT(K79,"RESEARCH"),EXACT(K79,"MIXED"),EXACT(K79,"UNCLEAR"))),"INVALID - DISCOVERY TOKEN",IF(COUNTIF($A$6:$A$205,A79)&gt;1,"INVALID - DUPLICATE ID","VALID")))))))))))</x:f>
      </x:c>
      <x:c r="P79" s="45" t="str">
        <x:f>IF(A79="","",IF(OR(B79="",C79="",D79="",E79="",F79="",G79="",H79="",I79="",J79="",K79="",L79="",M79=""),"EVIDENCE INSUFFICIENT - REQUIRED FIELD",IF(H79="STALE","EVIDENCE STALE - REFRESH",IF(H79="NOT CHECKED","EVIDENCE INSUFFICIENT - FRESHNESS",IF(OR(D79="UNCLEAR",E79="UNCLEAR",F79="UNCLEAR",G79="UNCLEAR",I79="UNCLEAR",J79="UNCLEAR",K79="UNCLEAR"),"EVIDENCE INSUFFICIENT - ROLE",IF(OR(AND(C79="PUBLISHER",F79&lt;&gt;"INFORMATION ONLY"),AND(C79="MARKETPLACE",F79&lt;&gt;"MARKETPLACE"),AND(C79="MANUFACTURER",NOT(OR(F79="MANUFACTURER DIRECT",F79="INFORMATION ONLY"))),AND(OR(C79="DIRECT SELLER",C79="RETAILER"),F79&lt;&gt;"SELLER OF RECORD"),AND(C79="SUBSTITUTE",NOT(OR(F79="SELLER OF RECORD",F79="SECONDARY MARKET")))),"EVIDENCE CONTRADICTION - TYPE / TRANSACTION","COMPLETE"))))))</x:f>
      </x:c>
      <x:c r="Q79" s="45" t="str">
        <x:f>IF(A79="","",IF(G79="NO","OUT OF SCOPE",IF(E79="NO MATCH","OUT OF SCOPE",IF(S79="UNRESOLVED","UNRESOLVED",IF(C79="MARKETPLACE","MARKETPLACE / INTERMEDIARY",IF(C79="PUBLISHER","PUBLISHER / INFORMATION COMPETITOR",IF(C79="MANUFACTURER",IF(S79="DIRECT PATH","DIRECT COMMERCIAL COMPETITOR",IF(S79="SUBSTITUTE PATH","INDIRECT / SUBSTITUTE COMPETITOR","MANUFACTURER / FIRST-PARTY REFERENCE")),IF(C79="SUBSTITUTE","INDIRECT / SUBSTITUTE COMPETITOR",IF(S79="DIRECT PATH","DIRECT COMMERCIAL COMPETITOR",IF(S79="SUBSTITUTE PATH","INDIRECT / SUBSTITUTE COMPETITOR",IF(AND(K79="RESEARCH",F79="INFORMATION ONLY"),"VISIBILITY-ONLY COMPETITOR","RETAIL / CHANNEL COMPETITOR")))))))))))</x:f>
      </x:c>
      <x:c r="R79" s="45" t="str">
        <x:f>IF(A79="","",IF(O79&lt;&gt;"VALID","NOT READY",IF(P79&lt;&gt;"COMPLETE","NOT READY",IF(Q79="UNRESOLVED","NOT READY","READY"))))</x:f>
      </x:c>
      <x:c r="S79" s="69" t="str">
        <x:f>IF(A79="","",IF(OR(P79&lt;&gt;"COMPLETE",O79&lt;&gt;"VALID"),"UNRESOLVED",IF(AND(D79="YES",E79="SAME PRODUCT",OR(F79="SELLER OF RECORD",F79="MANUFACTURER DIRECT")),"DIRECT PATH",IF(AND(D79="YES",E79="SAME NEED - DIFFERENT PRODUCT",OR(F79="SELLER OF RECORD",F79="SECONDARY MARKET",F79="MANUFACTURER DIRECT")),"SUBSTITUTE PATH","OTHER PATH"))))</x:f>
      </x:c>
    </x:row>
    <x:row r="80">
      <x:c r="A80" s="53"/>
      <x:c r="B80" s="53"/>
      <x:c r="C80" s="53"/>
      <x:c r="D80" s="53"/>
      <x:c r="E80" s="53"/>
      <x:c r="F80" s="53"/>
      <x:c r="G80" s="53"/>
      <x:c r="H80" s="53"/>
      <x:c r="I80" s="53"/>
      <x:c r="J80" s="53"/>
      <x:c r="K80" s="53"/>
      <x:c r="L80" s="53"/>
      <x:c r="M80" s="58"/>
      <x:c r="N80" s="53"/>
      <x:c r="O80" s="45" t="str">
        <x:f>IF(A80="","",IF(NOT(OR(EXACT(C80,"DIRECT SELLER"),EXACT(C80,"RETAILER"),EXACT(C80,"MARKETPLACE"),EXACT(C80,"MANUFACTURER"),EXACT(C80,"PUBLISHER"),EXACT(C80,"SUBSTITUTE"),EXACT(C80,"OTHER"))),"INVALID - CANDIDATE TYPE",IF(NOT(OR(EXACT(D80,"YES"),EXACT(D80,"NO"),EXACT(D80,"UNCLEAR"))),"INVALID - BUYER TASK TOKEN",IF(NOT(OR(EXACT(E80,"SAME PRODUCT"),EXACT(E80,"SAME NEED - DIFFERENT PRODUCT"),EXACT(E80,"ADJACENT"),EXACT(E80,"NO MATCH"),EXACT(E80,"UNCLEAR"))),"INVALID - PRODUCT FIT TOKEN",IF(NOT(OR(EXACT(F80,"SELLER OF RECORD"),EXACT(F80,"MARKETPLACE"),EXACT(F80,"MANUFACTURER DIRECT"),EXACT(F80,"INFORMATION ONLY"),EXACT(F80,"SECONDARY MARKET"),EXACT(F80,"UNCLEAR"))),"INVALID - TRANSACTION TOKEN",IF(NOT(OR(EXACT(G80,"YES"),EXACT(G80,"NO"),EXACT(G80,"UNCLEAR"))),"INVALID - GEOGRAPHY TOKEN",IF(NOT(OR(EXACT(H80,"CURRENT"),EXACT(H80,"STALE"),EXACT(H80,"NOT CHECKED"))),"INVALID - FRESHNESS TOKEN",IF(NOT(OR(EXACT(I80,"COMPARABLE"),EXACT(I80,"NOT COMPARABLE"),EXACT(I80,"UNCLEAR"))),"INVALID - PRICE TOKEN",IF(NOT(OR(EXACT(J80,"COMPARABLE"),EXACT(J80,"NOT COMPARABLE"),EXACT(J80,"UNCLEAR"))),"INVALID - FULFILMENT TOKEN",IF(NOT(OR(EXACT(K80,"PURCHASE"),EXACT(K80,"DISCOVERY"),EXACT(K80,"RESEARCH"),EXACT(K80,"MIXED"),EXACT(K80,"UNCLEAR"))),"INVALID - DISCOVERY TOKEN",IF(COUNTIF($A$6:$A$205,A80)&gt;1,"INVALID - DUPLICATE ID","VALID")))))))))))</x:f>
      </x:c>
      <x:c r="P80" s="45" t="str">
        <x:f>IF(A80="","",IF(OR(B80="",C80="",D80="",E80="",F80="",G80="",H80="",I80="",J80="",K80="",L80="",M80=""),"EVIDENCE INSUFFICIENT - REQUIRED FIELD",IF(H80="STALE","EVIDENCE STALE - REFRESH",IF(H80="NOT CHECKED","EVIDENCE INSUFFICIENT - FRESHNESS",IF(OR(D80="UNCLEAR",E80="UNCLEAR",F80="UNCLEAR",G80="UNCLEAR",I80="UNCLEAR",J80="UNCLEAR",K80="UNCLEAR"),"EVIDENCE INSUFFICIENT - ROLE",IF(OR(AND(C80="PUBLISHER",F80&lt;&gt;"INFORMATION ONLY"),AND(C80="MARKETPLACE",F80&lt;&gt;"MARKETPLACE"),AND(C80="MANUFACTURER",NOT(OR(F80="MANUFACTURER DIRECT",F80="INFORMATION ONLY"))),AND(OR(C80="DIRECT SELLER",C80="RETAILER"),F80&lt;&gt;"SELLER OF RECORD"),AND(C80="SUBSTITUTE",NOT(OR(F80="SELLER OF RECORD",F80="SECONDARY MARKET")))),"EVIDENCE CONTRADICTION - TYPE / TRANSACTION","COMPLETE"))))))</x:f>
      </x:c>
      <x:c r="Q80" s="45" t="str">
        <x:f>IF(A80="","",IF(G80="NO","OUT OF SCOPE",IF(E80="NO MATCH","OUT OF SCOPE",IF(S80="UNRESOLVED","UNRESOLVED",IF(C80="MARKETPLACE","MARKETPLACE / INTERMEDIARY",IF(C80="PUBLISHER","PUBLISHER / INFORMATION COMPETITOR",IF(C80="MANUFACTURER",IF(S80="DIRECT PATH","DIRECT COMMERCIAL COMPETITOR",IF(S80="SUBSTITUTE PATH","INDIRECT / SUBSTITUTE COMPETITOR","MANUFACTURER / FIRST-PARTY REFERENCE")),IF(C80="SUBSTITUTE","INDIRECT / SUBSTITUTE COMPETITOR",IF(S80="DIRECT PATH","DIRECT COMMERCIAL COMPETITOR",IF(S80="SUBSTITUTE PATH","INDIRECT / SUBSTITUTE COMPETITOR",IF(AND(K80="RESEARCH",F80="INFORMATION ONLY"),"VISIBILITY-ONLY COMPETITOR","RETAIL / CHANNEL COMPETITOR")))))))))))</x:f>
      </x:c>
      <x:c r="R80" s="45" t="str">
        <x:f>IF(A80="","",IF(O80&lt;&gt;"VALID","NOT READY",IF(P80&lt;&gt;"COMPLETE","NOT READY",IF(Q80="UNRESOLVED","NOT READY","READY"))))</x:f>
      </x:c>
      <x:c r="S80" s="69" t="str">
        <x:f>IF(A80="","",IF(OR(P80&lt;&gt;"COMPLETE",O80&lt;&gt;"VALID"),"UNRESOLVED",IF(AND(D80="YES",E80="SAME PRODUCT",OR(F80="SELLER OF RECORD",F80="MANUFACTURER DIRECT")),"DIRECT PATH",IF(AND(D80="YES",E80="SAME NEED - DIFFERENT PRODUCT",OR(F80="SELLER OF RECORD",F80="SECONDARY MARKET",F80="MANUFACTURER DIRECT")),"SUBSTITUTE PATH","OTHER PATH"))))</x:f>
      </x:c>
    </x:row>
    <x:row r="81">
      <x:c r="A81" s="53"/>
      <x:c r="B81" s="53"/>
      <x:c r="C81" s="53"/>
      <x:c r="D81" s="53"/>
      <x:c r="E81" s="53"/>
      <x:c r="F81" s="53"/>
      <x:c r="G81" s="53"/>
      <x:c r="H81" s="53"/>
      <x:c r="I81" s="53"/>
      <x:c r="J81" s="53"/>
      <x:c r="K81" s="53"/>
      <x:c r="L81" s="53"/>
      <x:c r="M81" s="58"/>
      <x:c r="N81" s="53"/>
      <x:c r="O81" s="45" t="str">
        <x:f>IF(A81="","",IF(NOT(OR(EXACT(C81,"DIRECT SELLER"),EXACT(C81,"RETAILER"),EXACT(C81,"MARKETPLACE"),EXACT(C81,"MANUFACTURER"),EXACT(C81,"PUBLISHER"),EXACT(C81,"SUBSTITUTE"),EXACT(C81,"OTHER"))),"INVALID - CANDIDATE TYPE",IF(NOT(OR(EXACT(D81,"YES"),EXACT(D81,"NO"),EXACT(D81,"UNCLEAR"))),"INVALID - BUYER TASK TOKEN",IF(NOT(OR(EXACT(E81,"SAME PRODUCT"),EXACT(E81,"SAME NEED - DIFFERENT PRODUCT"),EXACT(E81,"ADJACENT"),EXACT(E81,"NO MATCH"),EXACT(E81,"UNCLEAR"))),"INVALID - PRODUCT FIT TOKEN",IF(NOT(OR(EXACT(F81,"SELLER OF RECORD"),EXACT(F81,"MARKETPLACE"),EXACT(F81,"MANUFACTURER DIRECT"),EXACT(F81,"INFORMATION ONLY"),EXACT(F81,"SECONDARY MARKET"),EXACT(F81,"UNCLEAR"))),"INVALID - TRANSACTION TOKEN",IF(NOT(OR(EXACT(G81,"YES"),EXACT(G81,"NO"),EXACT(G81,"UNCLEAR"))),"INVALID - GEOGRAPHY TOKEN",IF(NOT(OR(EXACT(H81,"CURRENT"),EXACT(H81,"STALE"),EXACT(H81,"NOT CHECKED"))),"INVALID - FRESHNESS TOKEN",IF(NOT(OR(EXACT(I81,"COMPARABLE"),EXACT(I81,"NOT COMPARABLE"),EXACT(I81,"UNCLEAR"))),"INVALID - PRICE TOKEN",IF(NOT(OR(EXACT(J81,"COMPARABLE"),EXACT(J81,"NOT COMPARABLE"),EXACT(J81,"UNCLEAR"))),"INVALID - FULFILMENT TOKEN",IF(NOT(OR(EXACT(K81,"PURCHASE"),EXACT(K81,"DISCOVERY"),EXACT(K81,"RESEARCH"),EXACT(K81,"MIXED"),EXACT(K81,"UNCLEAR"))),"INVALID - DISCOVERY TOKEN",IF(COUNTIF($A$6:$A$205,A81)&gt;1,"INVALID - DUPLICATE ID","VALID")))))))))))</x:f>
      </x:c>
      <x:c r="P81" s="45" t="str">
        <x:f>IF(A81="","",IF(OR(B81="",C81="",D81="",E81="",F81="",G81="",H81="",I81="",J81="",K81="",L81="",M81=""),"EVIDENCE INSUFFICIENT - REQUIRED FIELD",IF(H81="STALE","EVIDENCE STALE - REFRESH",IF(H81="NOT CHECKED","EVIDENCE INSUFFICIENT - FRESHNESS",IF(OR(D81="UNCLEAR",E81="UNCLEAR",F81="UNCLEAR",G81="UNCLEAR",I81="UNCLEAR",J81="UNCLEAR",K81="UNCLEAR"),"EVIDENCE INSUFFICIENT - ROLE",IF(OR(AND(C81="PUBLISHER",F81&lt;&gt;"INFORMATION ONLY"),AND(C81="MARKETPLACE",F81&lt;&gt;"MARKETPLACE"),AND(C81="MANUFACTURER",NOT(OR(F81="MANUFACTURER DIRECT",F81="INFORMATION ONLY"))),AND(OR(C81="DIRECT SELLER",C81="RETAILER"),F81&lt;&gt;"SELLER OF RECORD"),AND(C81="SUBSTITUTE",NOT(OR(F81="SELLER OF RECORD",F81="SECONDARY MARKET")))),"EVIDENCE CONTRADICTION - TYPE / TRANSACTION","COMPLETE"))))))</x:f>
      </x:c>
      <x:c r="Q81" s="45" t="str">
        <x:f>IF(A81="","",IF(G81="NO","OUT OF SCOPE",IF(E81="NO MATCH","OUT OF SCOPE",IF(S81="UNRESOLVED","UNRESOLVED",IF(C81="MARKETPLACE","MARKETPLACE / INTERMEDIARY",IF(C81="PUBLISHER","PUBLISHER / INFORMATION COMPETITOR",IF(C81="MANUFACTURER",IF(S81="DIRECT PATH","DIRECT COMMERCIAL COMPETITOR",IF(S81="SUBSTITUTE PATH","INDIRECT / SUBSTITUTE COMPETITOR","MANUFACTURER / FIRST-PARTY REFERENCE")),IF(C81="SUBSTITUTE","INDIRECT / SUBSTITUTE COMPETITOR",IF(S81="DIRECT PATH","DIRECT COMMERCIAL COMPETITOR",IF(S81="SUBSTITUTE PATH","INDIRECT / SUBSTITUTE COMPETITOR",IF(AND(K81="RESEARCH",F81="INFORMATION ONLY"),"VISIBILITY-ONLY COMPETITOR","RETAIL / CHANNEL COMPETITOR")))))))))))</x:f>
      </x:c>
      <x:c r="R81" s="45" t="str">
        <x:f>IF(A81="","",IF(O81&lt;&gt;"VALID","NOT READY",IF(P81&lt;&gt;"COMPLETE","NOT READY",IF(Q81="UNRESOLVED","NOT READY","READY"))))</x:f>
      </x:c>
      <x:c r="S81" s="69" t="str">
        <x:f>IF(A81="","",IF(OR(P81&lt;&gt;"COMPLETE",O81&lt;&gt;"VALID"),"UNRESOLVED",IF(AND(D81="YES",E81="SAME PRODUCT",OR(F81="SELLER OF RECORD",F81="MANUFACTURER DIRECT")),"DIRECT PATH",IF(AND(D81="YES",E81="SAME NEED - DIFFERENT PRODUCT",OR(F81="SELLER OF RECORD",F81="SECONDARY MARKET",F81="MANUFACTURER DIRECT")),"SUBSTITUTE PATH","OTHER PATH"))))</x:f>
      </x:c>
    </x:row>
    <x:row r="82">
      <x:c r="A82" s="53"/>
      <x:c r="B82" s="53"/>
      <x:c r="C82" s="53"/>
      <x:c r="D82" s="53"/>
      <x:c r="E82" s="53"/>
      <x:c r="F82" s="53"/>
      <x:c r="G82" s="53"/>
      <x:c r="H82" s="53"/>
      <x:c r="I82" s="53"/>
      <x:c r="J82" s="53"/>
      <x:c r="K82" s="53"/>
      <x:c r="L82" s="53"/>
      <x:c r="M82" s="58"/>
      <x:c r="N82" s="53"/>
      <x:c r="O82" s="45" t="str">
        <x:f>IF(A82="","",IF(NOT(OR(EXACT(C82,"DIRECT SELLER"),EXACT(C82,"RETAILER"),EXACT(C82,"MARKETPLACE"),EXACT(C82,"MANUFACTURER"),EXACT(C82,"PUBLISHER"),EXACT(C82,"SUBSTITUTE"),EXACT(C82,"OTHER"))),"INVALID - CANDIDATE TYPE",IF(NOT(OR(EXACT(D82,"YES"),EXACT(D82,"NO"),EXACT(D82,"UNCLEAR"))),"INVALID - BUYER TASK TOKEN",IF(NOT(OR(EXACT(E82,"SAME PRODUCT"),EXACT(E82,"SAME NEED - DIFFERENT PRODUCT"),EXACT(E82,"ADJACENT"),EXACT(E82,"NO MATCH"),EXACT(E82,"UNCLEAR"))),"INVALID - PRODUCT FIT TOKEN",IF(NOT(OR(EXACT(F82,"SELLER OF RECORD"),EXACT(F82,"MARKETPLACE"),EXACT(F82,"MANUFACTURER DIRECT"),EXACT(F82,"INFORMATION ONLY"),EXACT(F82,"SECONDARY MARKET"),EXACT(F82,"UNCLEAR"))),"INVALID - TRANSACTION TOKEN",IF(NOT(OR(EXACT(G82,"YES"),EXACT(G82,"NO"),EXACT(G82,"UNCLEAR"))),"INVALID - GEOGRAPHY TOKEN",IF(NOT(OR(EXACT(H82,"CURRENT"),EXACT(H82,"STALE"),EXACT(H82,"NOT CHECKED"))),"INVALID - FRESHNESS TOKEN",IF(NOT(OR(EXACT(I82,"COMPARABLE"),EXACT(I82,"NOT COMPARABLE"),EXACT(I82,"UNCLEAR"))),"INVALID - PRICE TOKEN",IF(NOT(OR(EXACT(J82,"COMPARABLE"),EXACT(J82,"NOT COMPARABLE"),EXACT(J82,"UNCLEAR"))),"INVALID - FULFILMENT TOKEN",IF(NOT(OR(EXACT(K82,"PURCHASE"),EXACT(K82,"DISCOVERY"),EXACT(K82,"RESEARCH"),EXACT(K82,"MIXED"),EXACT(K82,"UNCLEAR"))),"INVALID - DISCOVERY TOKEN",IF(COUNTIF($A$6:$A$205,A82)&gt;1,"INVALID - DUPLICATE ID","VALID")))))))))))</x:f>
      </x:c>
      <x:c r="P82" s="45" t="str">
        <x:f>IF(A82="","",IF(OR(B82="",C82="",D82="",E82="",F82="",G82="",H82="",I82="",J82="",K82="",L82="",M82=""),"EVIDENCE INSUFFICIENT - REQUIRED FIELD",IF(H82="STALE","EVIDENCE STALE - REFRESH",IF(H82="NOT CHECKED","EVIDENCE INSUFFICIENT - FRESHNESS",IF(OR(D82="UNCLEAR",E82="UNCLEAR",F82="UNCLEAR",G82="UNCLEAR",I82="UNCLEAR",J82="UNCLEAR",K82="UNCLEAR"),"EVIDENCE INSUFFICIENT - ROLE",IF(OR(AND(C82="PUBLISHER",F82&lt;&gt;"INFORMATION ONLY"),AND(C82="MARKETPLACE",F82&lt;&gt;"MARKETPLACE"),AND(C82="MANUFACTURER",NOT(OR(F82="MANUFACTURER DIRECT",F82="INFORMATION ONLY"))),AND(OR(C82="DIRECT SELLER",C82="RETAILER"),F82&lt;&gt;"SELLER OF RECORD"),AND(C82="SUBSTITUTE",NOT(OR(F82="SELLER OF RECORD",F82="SECONDARY MARKET")))),"EVIDENCE CONTRADICTION - TYPE / TRANSACTION","COMPLETE"))))))</x:f>
      </x:c>
      <x:c r="Q82" s="45" t="str">
        <x:f>IF(A82="","",IF(G82="NO","OUT OF SCOPE",IF(E82="NO MATCH","OUT OF SCOPE",IF(S82="UNRESOLVED","UNRESOLVED",IF(C82="MARKETPLACE","MARKETPLACE / INTERMEDIARY",IF(C82="PUBLISHER","PUBLISHER / INFORMATION COMPETITOR",IF(C82="MANUFACTURER",IF(S82="DIRECT PATH","DIRECT COMMERCIAL COMPETITOR",IF(S82="SUBSTITUTE PATH","INDIRECT / SUBSTITUTE COMPETITOR","MANUFACTURER / FIRST-PARTY REFERENCE")),IF(C82="SUBSTITUTE","INDIRECT / SUBSTITUTE COMPETITOR",IF(S82="DIRECT PATH","DIRECT COMMERCIAL COMPETITOR",IF(S82="SUBSTITUTE PATH","INDIRECT / SUBSTITUTE COMPETITOR",IF(AND(K82="RESEARCH",F82="INFORMATION ONLY"),"VISIBILITY-ONLY COMPETITOR","RETAIL / CHANNEL COMPETITOR")))))))))))</x:f>
      </x:c>
      <x:c r="R82" s="45" t="str">
        <x:f>IF(A82="","",IF(O82&lt;&gt;"VALID","NOT READY",IF(P82&lt;&gt;"COMPLETE","NOT READY",IF(Q82="UNRESOLVED","NOT READY","READY"))))</x:f>
      </x:c>
      <x:c r="S82" s="69" t="str">
        <x:f>IF(A82="","",IF(OR(P82&lt;&gt;"COMPLETE",O82&lt;&gt;"VALID"),"UNRESOLVED",IF(AND(D82="YES",E82="SAME PRODUCT",OR(F82="SELLER OF RECORD",F82="MANUFACTURER DIRECT")),"DIRECT PATH",IF(AND(D82="YES",E82="SAME NEED - DIFFERENT PRODUCT",OR(F82="SELLER OF RECORD",F82="SECONDARY MARKET",F82="MANUFACTURER DIRECT")),"SUBSTITUTE PATH","OTHER PATH"))))</x:f>
      </x:c>
    </x:row>
    <x:row r="83">
      <x:c r="A83" s="53"/>
      <x:c r="B83" s="53"/>
      <x:c r="C83" s="53"/>
      <x:c r="D83" s="53"/>
      <x:c r="E83" s="53"/>
      <x:c r="F83" s="53"/>
      <x:c r="G83" s="53"/>
      <x:c r="H83" s="53"/>
      <x:c r="I83" s="53"/>
      <x:c r="J83" s="53"/>
      <x:c r="K83" s="53"/>
      <x:c r="L83" s="53"/>
      <x:c r="M83" s="58"/>
      <x:c r="N83" s="53"/>
      <x:c r="O83" s="45" t="str">
        <x:f>IF(A83="","",IF(NOT(OR(EXACT(C83,"DIRECT SELLER"),EXACT(C83,"RETAILER"),EXACT(C83,"MARKETPLACE"),EXACT(C83,"MANUFACTURER"),EXACT(C83,"PUBLISHER"),EXACT(C83,"SUBSTITUTE"),EXACT(C83,"OTHER"))),"INVALID - CANDIDATE TYPE",IF(NOT(OR(EXACT(D83,"YES"),EXACT(D83,"NO"),EXACT(D83,"UNCLEAR"))),"INVALID - BUYER TASK TOKEN",IF(NOT(OR(EXACT(E83,"SAME PRODUCT"),EXACT(E83,"SAME NEED - DIFFERENT PRODUCT"),EXACT(E83,"ADJACENT"),EXACT(E83,"NO MATCH"),EXACT(E83,"UNCLEAR"))),"INVALID - PRODUCT FIT TOKEN",IF(NOT(OR(EXACT(F83,"SELLER OF RECORD"),EXACT(F83,"MARKETPLACE"),EXACT(F83,"MANUFACTURER DIRECT"),EXACT(F83,"INFORMATION ONLY"),EXACT(F83,"SECONDARY MARKET"),EXACT(F83,"UNCLEAR"))),"INVALID - TRANSACTION TOKEN",IF(NOT(OR(EXACT(G83,"YES"),EXACT(G83,"NO"),EXACT(G83,"UNCLEAR"))),"INVALID - GEOGRAPHY TOKEN",IF(NOT(OR(EXACT(H83,"CURRENT"),EXACT(H83,"STALE"),EXACT(H83,"NOT CHECKED"))),"INVALID - FRESHNESS TOKEN",IF(NOT(OR(EXACT(I83,"COMPARABLE"),EXACT(I83,"NOT COMPARABLE"),EXACT(I83,"UNCLEAR"))),"INVALID - PRICE TOKEN",IF(NOT(OR(EXACT(J83,"COMPARABLE"),EXACT(J83,"NOT COMPARABLE"),EXACT(J83,"UNCLEAR"))),"INVALID - FULFILMENT TOKEN",IF(NOT(OR(EXACT(K83,"PURCHASE"),EXACT(K83,"DISCOVERY"),EXACT(K83,"RESEARCH"),EXACT(K83,"MIXED"),EXACT(K83,"UNCLEAR"))),"INVALID - DISCOVERY TOKEN",IF(COUNTIF($A$6:$A$205,A83)&gt;1,"INVALID - DUPLICATE ID","VALID")))))))))))</x:f>
      </x:c>
      <x:c r="P83" s="45" t="str">
        <x:f>IF(A83="","",IF(OR(B83="",C83="",D83="",E83="",F83="",G83="",H83="",I83="",J83="",K83="",L83="",M83=""),"EVIDENCE INSUFFICIENT - REQUIRED FIELD",IF(H83="STALE","EVIDENCE STALE - REFRESH",IF(H83="NOT CHECKED","EVIDENCE INSUFFICIENT - FRESHNESS",IF(OR(D83="UNCLEAR",E83="UNCLEAR",F83="UNCLEAR",G83="UNCLEAR",I83="UNCLEAR",J83="UNCLEAR",K83="UNCLEAR"),"EVIDENCE INSUFFICIENT - ROLE",IF(OR(AND(C83="PUBLISHER",F83&lt;&gt;"INFORMATION ONLY"),AND(C83="MARKETPLACE",F83&lt;&gt;"MARKETPLACE"),AND(C83="MANUFACTURER",NOT(OR(F83="MANUFACTURER DIRECT",F83="INFORMATION ONLY"))),AND(OR(C83="DIRECT SELLER",C83="RETAILER"),F83&lt;&gt;"SELLER OF RECORD"),AND(C83="SUBSTITUTE",NOT(OR(F83="SELLER OF RECORD",F83="SECONDARY MARKET")))),"EVIDENCE CONTRADICTION - TYPE / TRANSACTION","COMPLETE"))))))</x:f>
      </x:c>
      <x:c r="Q83" s="45" t="str">
        <x:f>IF(A83="","",IF(G83="NO","OUT OF SCOPE",IF(E83="NO MATCH","OUT OF SCOPE",IF(S83="UNRESOLVED","UNRESOLVED",IF(C83="MARKETPLACE","MARKETPLACE / INTERMEDIARY",IF(C83="PUBLISHER","PUBLISHER / INFORMATION COMPETITOR",IF(C83="MANUFACTURER",IF(S83="DIRECT PATH","DIRECT COMMERCIAL COMPETITOR",IF(S83="SUBSTITUTE PATH","INDIRECT / SUBSTITUTE COMPETITOR","MANUFACTURER / FIRST-PARTY REFERENCE")),IF(C83="SUBSTITUTE","INDIRECT / SUBSTITUTE COMPETITOR",IF(S83="DIRECT PATH","DIRECT COMMERCIAL COMPETITOR",IF(S83="SUBSTITUTE PATH","INDIRECT / SUBSTITUTE COMPETITOR",IF(AND(K83="RESEARCH",F83="INFORMATION ONLY"),"VISIBILITY-ONLY COMPETITOR","RETAIL / CHANNEL COMPETITOR")))))))))))</x:f>
      </x:c>
      <x:c r="R83" s="45" t="str">
        <x:f>IF(A83="","",IF(O83&lt;&gt;"VALID","NOT READY",IF(P83&lt;&gt;"COMPLETE","NOT READY",IF(Q83="UNRESOLVED","NOT READY","READY"))))</x:f>
      </x:c>
      <x:c r="S83" s="69" t="str">
        <x:f>IF(A83="","",IF(OR(P83&lt;&gt;"COMPLETE",O83&lt;&gt;"VALID"),"UNRESOLVED",IF(AND(D83="YES",E83="SAME PRODUCT",OR(F83="SELLER OF RECORD",F83="MANUFACTURER DIRECT")),"DIRECT PATH",IF(AND(D83="YES",E83="SAME NEED - DIFFERENT PRODUCT",OR(F83="SELLER OF RECORD",F83="SECONDARY MARKET",F83="MANUFACTURER DIRECT")),"SUBSTITUTE PATH","OTHER PATH"))))</x:f>
      </x:c>
    </x:row>
    <x:row r="84">
      <x:c r="A84" s="53"/>
      <x:c r="B84" s="53"/>
      <x:c r="C84" s="53"/>
      <x:c r="D84" s="53"/>
      <x:c r="E84" s="53"/>
      <x:c r="F84" s="53"/>
      <x:c r="G84" s="53"/>
      <x:c r="H84" s="53"/>
      <x:c r="I84" s="53"/>
      <x:c r="J84" s="53"/>
      <x:c r="K84" s="53"/>
      <x:c r="L84" s="53"/>
      <x:c r="M84" s="58"/>
      <x:c r="N84" s="53"/>
      <x:c r="O84" s="45" t="str">
        <x:f>IF(A84="","",IF(NOT(OR(EXACT(C84,"DIRECT SELLER"),EXACT(C84,"RETAILER"),EXACT(C84,"MARKETPLACE"),EXACT(C84,"MANUFACTURER"),EXACT(C84,"PUBLISHER"),EXACT(C84,"SUBSTITUTE"),EXACT(C84,"OTHER"))),"INVALID - CANDIDATE TYPE",IF(NOT(OR(EXACT(D84,"YES"),EXACT(D84,"NO"),EXACT(D84,"UNCLEAR"))),"INVALID - BUYER TASK TOKEN",IF(NOT(OR(EXACT(E84,"SAME PRODUCT"),EXACT(E84,"SAME NEED - DIFFERENT PRODUCT"),EXACT(E84,"ADJACENT"),EXACT(E84,"NO MATCH"),EXACT(E84,"UNCLEAR"))),"INVALID - PRODUCT FIT TOKEN",IF(NOT(OR(EXACT(F84,"SELLER OF RECORD"),EXACT(F84,"MARKETPLACE"),EXACT(F84,"MANUFACTURER DIRECT"),EXACT(F84,"INFORMATION ONLY"),EXACT(F84,"SECONDARY MARKET"),EXACT(F84,"UNCLEAR"))),"INVALID - TRANSACTION TOKEN",IF(NOT(OR(EXACT(G84,"YES"),EXACT(G84,"NO"),EXACT(G84,"UNCLEAR"))),"INVALID - GEOGRAPHY TOKEN",IF(NOT(OR(EXACT(H84,"CURRENT"),EXACT(H84,"STALE"),EXACT(H84,"NOT CHECKED"))),"INVALID - FRESHNESS TOKEN",IF(NOT(OR(EXACT(I84,"COMPARABLE"),EXACT(I84,"NOT COMPARABLE"),EXACT(I84,"UNCLEAR"))),"INVALID - PRICE TOKEN",IF(NOT(OR(EXACT(J84,"COMPARABLE"),EXACT(J84,"NOT COMPARABLE"),EXACT(J84,"UNCLEAR"))),"INVALID - FULFILMENT TOKEN",IF(NOT(OR(EXACT(K84,"PURCHASE"),EXACT(K84,"DISCOVERY"),EXACT(K84,"RESEARCH"),EXACT(K84,"MIXED"),EXACT(K84,"UNCLEAR"))),"INVALID - DISCOVERY TOKEN",IF(COUNTIF($A$6:$A$205,A84)&gt;1,"INVALID - DUPLICATE ID","VALID")))))))))))</x:f>
      </x:c>
      <x:c r="P84" s="45" t="str">
        <x:f>IF(A84="","",IF(OR(B84="",C84="",D84="",E84="",F84="",G84="",H84="",I84="",J84="",K84="",L84="",M84=""),"EVIDENCE INSUFFICIENT - REQUIRED FIELD",IF(H84="STALE","EVIDENCE STALE - REFRESH",IF(H84="NOT CHECKED","EVIDENCE INSUFFICIENT - FRESHNESS",IF(OR(D84="UNCLEAR",E84="UNCLEAR",F84="UNCLEAR",G84="UNCLEAR",I84="UNCLEAR",J84="UNCLEAR",K84="UNCLEAR"),"EVIDENCE INSUFFICIENT - ROLE",IF(OR(AND(C84="PUBLISHER",F84&lt;&gt;"INFORMATION ONLY"),AND(C84="MARKETPLACE",F84&lt;&gt;"MARKETPLACE"),AND(C84="MANUFACTURER",NOT(OR(F84="MANUFACTURER DIRECT",F84="INFORMATION ONLY"))),AND(OR(C84="DIRECT SELLER",C84="RETAILER"),F84&lt;&gt;"SELLER OF RECORD"),AND(C84="SUBSTITUTE",NOT(OR(F84="SELLER OF RECORD",F84="SECONDARY MARKET")))),"EVIDENCE CONTRADICTION - TYPE / TRANSACTION","COMPLETE"))))))</x:f>
      </x:c>
      <x:c r="Q84" s="45" t="str">
        <x:f>IF(A84="","",IF(G84="NO","OUT OF SCOPE",IF(E84="NO MATCH","OUT OF SCOPE",IF(S84="UNRESOLVED","UNRESOLVED",IF(C84="MARKETPLACE","MARKETPLACE / INTERMEDIARY",IF(C84="PUBLISHER","PUBLISHER / INFORMATION COMPETITOR",IF(C84="MANUFACTURER",IF(S84="DIRECT PATH","DIRECT COMMERCIAL COMPETITOR",IF(S84="SUBSTITUTE PATH","INDIRECT / SUBSTITUTE COMPETITOR","MANUFACTURER / FIRST-PARTY REFERENCE")),IF(C84="SUBSTITUTE","INDIRECT / SUBSTITUTE COMPETITOR",IF(S84="DIRECT PATH","DIRECT COMMERCIAL COMPETITOR",IF(S84="SUBSTITUTE PATH","INDIRECT / SUBSTITUTE COMPETITOR",IF(AND(K84="RESEARCH",F84="INFORMATION ONLY"),"VISIBILITY-ONLY COMPETITOR","RETAIL / CHANNEL COMPETITOR")))))))))))</x:f>
      </x:c>
      <x:c r="R84" s="45" t="str">
        <x:f>IF(A84="","",IF(O84&lt;&gt;"VALID","NOT READY",IF(P84&lt;&gt;"COMPLETE","NOT READY",IF(Q84="UNRESOLVED","NOT READY","READY"))))</x:f>
      </x:c>
      <x:c r="S84" s="69" t="str">
        <x:f>IF(A84="","",IF(OR(P84&lt;&gt;"COMPLETE",O84&lt;&gt;"VALID"),"UNRESOLVED",IF(AND(D84="YES",E84="SAME PRODUCT",OR(F84="SELLER OF RECORD",F84="MANUFACTURER DIRECT")),"DIRECT PATH",IF(AND(D84="YES",E84="SAME NEED - DIFFERENT PRODUCT",OR(F84="SELLER OF RECORD",F84="SECONDARY MARKET",F84="MANUFACTURER DIRECT")),"SUBSTITUTE PATH","OTHER PATH"))))</x:f>
      </x:c>
    </x:row>
    <x:row r="85">
      <x:c r="A85" s="53"/>
      <x:c r="B85" s="53"/>
      <x:c r="C85" s="53"/>
      <x:c r="D85" s="53"/>
      <x:c r="E85" s="53"/>
      <x:c r="F85" s="53"/>
      <x:c r="G85" s="53"/>
      <x:c r="H85" s="53"/>
      <x:c r="I85" s="53"/>
      <x:c r="J85" s="53"/>
      <x:c r="K85" s="53"/>
      <x:c r="L85" s="53"/>
      <x:c r="M85" s="58"/>
      <x:c r="N85" s="53"/>
      <x:c r="O85" s="45" t="str">
        <x:f>IF(A85="","",IF(NOT(OR(EXACT(C85,"DIRECT SELLER"),EXACT(C85,"RETAILER"),EXACT(C85,"MARKETPLACE"),EXACT(C85,"MANUFACTURER"),EXACT(C85,"PUBLISHER"),EXACT(C85,"SUBSTITUTE"),EXACT(C85,"OTHER"))),"INVALID - CANDIDATE TYPE",IF(NOT(OR(EXACT(D85,"YES"),EXACT(D85,"NO"),EXACT(D85,"UNCLEAR"))),"INVALID - BUYER TASK TOKEN",IF(NOT(OR(EXACT(E85,"SAME PRODUCT"),EXACT(E85,"SAME NEED - DIFFERENT PRODUCT"),EXACT(E85,"ADJACENT"),EXACT(E85,"NO MATCH"),EXACT(E85,"UNCLEAR"))),"INVALID - PRODUCT FIT TOKEN",IF(NOT(OR(EXACT(F85,"SELLER OF RECORD"),EXACT(F85,"MARKETPLACE"),EXACT(F85,"MANUFACTURER DIRECT"),EXACT(F85,"INFORMATION ONLY"),EXACT(F85,"SECONDARY MARKET"),EXACT(F85,"UNCLEAR"))),"INVALID - TRANSACTION TOKEN",IF(NOT(OR(EXACT(G85,"YES"),EXACT(G85,"NO"),EXACT(G85,"UNCLEAR"))),"INVALID - GEOGRAPHY TOKEN",IF(NOT(OR(EXACT(H85,"CURRENT"),EXACT(H85,"STALE"),EXACT(H85,"NOT CHECKED"))),"INVALID - FRESHNESS TOKEN",IF(NOT(OR(EXACT(I85,"COMPARABLE"),EXACT(I85,"NOT COMPARABLE"),EXACT(I85,"UNCLEAR"))),"INVALID - PRICE TOKEN",IF(NOT(OR(EXACT(J85,"COMPARABLE"),EXACT(J85,"NOT COMPARABLE"),EXACT(J85,"UNCLEAR"))),"INVALID - FULFILMENT TOKEN",IF(NOT(OR(EXACT(K85,"PURCHASE"),EXACT(K85,"DISCOVERY"),EXACT(K85,"RESEARCH"),EXACT(K85,"MIXED"),EXACT(K85,"UNCLEAR"))),"INVALID - DISCOVERY TOKEN",IF(COUNTIF($A$6:$A$205,A85)&gt;1,"INVALID - DUPLICATE ID","VALID")))))))))))</x:f>
      </x:c>
      <x:c r="P85" s="45" t="str">
        <x:f>IF(A85="","",IF(OR(B85="",C85="",D85="",E85="",F85="",G85="",H85="",I85="",J85="",K85="",L85="",M85=""),"EVIDENCE INSUFFICIENT - REQUIRED FIELD",IF(H85="STALE","EVIDENCE STALE - REFRESH",IF(H85="NOT CHECKED","EVIDENCE INSUFFICIENT - FRESHNESS",IF(OR(D85="UNCLEAR",E85="UNCLEAR",F85="UNCLEAR",G85="UNCLEAR",I85="UNCLEAR",J85="UNCLEAR",K85="UNCLEAR"),"EVIDENCE INSUFFICIENT - ROLE",IF(OR(AND(C85="PUBLISHER",F85&lt;&gt;"INFORMATION ONLY"),AND(C85="MARKETPLACE",F85&lt;&gt;"MARKETPLACE"),AND(C85="MANUFACTURER",NOT(OR(F85="MANUFACTURER DIRECT",F85="INFORMATION ONLY"))),AND(OR(C85="DIRECT SELLER",C85="RETAILER"),F85&lt;&gt;"SELLER OF RECORD"),AND(C85="SUBSTITUTE",NOT(OR(F85="SELLER OF RECORD",F85="SECONDARY MARKET")))),"EVIDENCE CONTRADICTION - TYPE / TRANSACTION","COMPLETE"))))))</x:f>
      </x:c>
      <x:c r="Q85" s="45" t="str">
        <x:f>IF(A85="","",IF(G85="NO","OUT OF SCOPE",IF(E85="NO MATCH","OUT OF SCOPE",IF(S85="UNRESOLVED","UNRESOLVED",IF(C85="MARKETPLACE","MARKETPLACE / INTERMEDIARY",IF(C85="PUBLISHER","PUBLISHER / INFORMATION COMPETITOR",IF(C85="MANUFACTURER",IF(S85="DIRECT PATH","DIRECT COMMERCIAL COMPETITOR",IF(S85="SUBSTITUTE PATH","INDIRECT / SUBSTITUTE COMPETITOR","MANUFACTURER / FIRST-PARTY REFERENCE")),IF(C85="SUBSTITUTE","INDIRECT / SUBSTITUTE COMPETITOR",IF(S85="DIRECT PATH","DIRECT COMMERCIAL COMPETITOR",IF(S85="SUBSTITUTE PATH","INDIRECT / SUBSTITUTE COMPETITOR",IF(AND(K85="RESEARCH",F85="INFORMATION ONLY"),"VISIBILITY-ONLY COMPETITOR","RETAIL / CHANNEL COMPETITOR")))))))))))</x:f>
      </x:c>
      <x:c r="R85" s="45" t="str">
        <x:f>IF(A85="","",IF(O85&lt;&gt;"VALID","NOT READY",IF(P85&lt;&gt;"COMPLETE","NOT READY",IF(Q85="UNRESOLVED","NOT READY","READY"))))</x:f>
      </x:c>
      <x:c r="S85" s="69" t="str">
        <x:f>IF(A85="","",IF(OR(P85&lt;&gt;"COMPLETE",O85&lt;&gt;"VALID"),"UNRESOLVED",IF(AND(D85="YES",E85="SAME PRODUCT",OR(F85="SELLER OF RECORD",F85="MANUFACTURER DIRECT")),"DIRECT PATH",IF(AND(D85="YES",E85="SAME NEED - DIFFERENT PRODUCT",OR(F85="SELLER OF RECORD",F85="SECONDARY MARKET",F85="MANUFACTURER DIRECT")),"SUBSTITUTE PATH","OTHER PATH"))))</x:f>
      </x:c>
    </x:row>
    <x:row r="86">
      <x:c r="A86" s="53"/>
      <x:c r="B86" s="53"/>
      <x:c r="C86" s="53"/>
      <x:c r="D86" s="53"/>
      <x:c r="E86" s="53"/>
      <x:c r="F86" s="53"/>
      <x:c r="G86" s="53"/>
      <x:c r="H86" s="53"/>
      <x:c r="I86" s="53"/>
      <x:c r="J86" s="53"/>
      <x:c r="K86" s="53"/>
      <x:c r="L86" s="53"/>
      <x:c r="M86" s="58"/>
      <x:c r="N86" s="53"/>
      <x:c r="O86" s="45" t="str">
        <x:f>IF(A86="","",IF(NOT(OR(EXACT(C86,"DIRECT SELLER"),EXACT(C86,"RETAILER"),EXACT(C86,"MARKETPLACE"),EXACT(C86,"MANUFACTURER"),EXACT(C86,"PUBLISHER"),EXACT(C86,"SUBSTITUTE"),EXACT(C86,"OTHER"))),"INVALID - CANDIDATE TYPE",IF(NOT(OR(EXACT(D86,"YES"),EXACT(D86,"NO"),EXACT(D86,"UNCLEAR"))),"INVALID - BUYER TASK TOKEN",IF(NOT(OR(EXACT(E86,"SAME PRODUCT"),EXACT(E86,"SAME NEED - DIFFERENT PRODUCT"),EXACT(E86,"ADJACENT"),EXACT(E86,"NO MATCH"),EXACT(E86,"UNCLEAR"))),"INVALID - PRODUCT FIT TOKEN",IF(NOT(OR(EXACT(F86,"SELLER OF RECORD"),EXACT(F86,"MARKETPLACE"),EXACT(F86,"MANUFACTURER DIRECT"),EXACT(F86,"INFORMATION ONLY"),EXACT(F86,"SECONDARY MARKET"),EXACT(F86,"UNCLEAR"))),"INVALID - TRANSACTION TOKEN",IF(NOT(OR(EXACT(G86,"YES"),EXACT(G86,"NO"),EXACT(G86,"UNCLEAR"))),"INVALID - GEOGRAPHY TOKEN",IF(NOT(OR(EXACT(H86,"CURRENT"),EXACT(H86,"STALE"),EXACT(H86,"NOT CHECKED"))),"INVALID - FRESHNESS TOKEN",IF(NOT(OR(EXACT(I86,"COMPARABLE"),EXACT(I86,"NOT COMPARABLE"),EXACT(I86,"UNCLEAR"))),"INVALID - PRICE TOKEN",IF(NOT(OR(EXACT(J86,"COMPARABLE"),EXACT(J86,"NOT COMPARABLE"),EXACT(J86,"UNCLEAR"))),"INVALID - FULFILMENT TOKEN",IF(NOT(OR(EXACT(K86,"PURCHASE"),EXACT(K86,"DISCOVERY"),EXACT(K86,"RESEARCH"),EXACT(K86,"MIXED"),EXACT(K86,"UNCLEAR"))),"INVALID - DISCOVERY TOKEN",IF(COUNTIF($A$6:$A$205,A86)&gt;1,"INVALID - DUPLICATE ID","VALID")))))))))))</x:f>
      </x:c>
      <x:c r="P86" s="45" t="str">
        <x:f>IF(A86="","",IF(OR(B86="",C86="",D86="",E86="",F86="",G86="",H86="",I86="",J86="",K86="",L86="",M86=""),"EVIDENCE INSUFFICIENT - REQUIRED FIELD",IF(H86="STALE","EVIDENCE STALE - REFRESH",IF(H86="NOT CHECKED","EVIDENCE INSUFFICIENT - FRESHNESS",IF(OR(D86="UNCLEAR",E86="UNCLEAR",F86="UNCLEAR",G86="UNCLEAR",I86="UNCLEAR",J86="UNCLEAR",K86="UNCLEAR"),"EVIDENCE INSUFFICIENT - ROLE",IF(OR(AND(C86="PUBLISHER",F86&lt;&gt;"INFORMATION ONLY"),AND(C86="MARKETPLACE",F86&lt;&gt;"MARKETPLACE"),AND(C86="MANUFACTURER",NOT(OR(F86="MANUFACTURER DIRECT",F86="INFORMATION ONLY"))),AND(OR(C86="DIRECT SELLER",C86="RETAILER"),F86&lt;&gt;"SELLER OF RECORD"),AND(C86="SUBSTITUTE",NOT(OR(F86="SELLER OF RECORD",F86="SECONDARY MARKET")))),"EVIDENCE CONTRADICTION - TYPE / TRANSACTION","COMPLETE"))))))</x:f>
      </x:c>
      <x:c r="Q86" s="45" t="str">
        <x:f>IF(A86="","",IF(G86="NO","OUT OF SCOPE",IF(E86="NO MATCH","OUT OF SCOPE",IF(S86="UNRESOLVED","UNRESOLVED",IF(C86="MARKETPLACE","MARKETPLACE / INTERMEDIARY",IF(C86="PUBLISHER","PUBLISHER / INFORMATION COMPETITOR",IF(C86="MANUFACTURER",IF(S86="DIRECT PATH","DIRECT COMMERCIAL COMPETITOR",IF(S86="SUBSTITUTE PATH","INDIRECT / SUBSTITUTE COMPETITOR","MANUFACTURER / FIRST-PARTY REFERENCE")),IF(C86="SUBSTITUTE","INDIRECT / SUBSTITUTE COMPETITOR",IF(S86="DIRECT PATH","DIRECT COMMERCIAL COMPETITOR",IF(S86="SUBSTITUTE PATH","INDIRECT / SUBSTITUTE COMPETITOR",IF(AND(K86="RESEARCH",F86="INFORMATION ONLY"),"VISIBILITY-ONLY COMPETITOR","RETAIL / CHANNEL COMPETITOR")))))))))))</x:f>
      </x:c>
      <x:c r="R86" s="45" t="str">
        <x:f>IF(A86="","",IF(O86&lt;&gt;"VALID","NOT READY",IF(P86&lt;&gt;"COMPLETE","NOT READY",IF(Q86="UNRESOLVED","NOT READY","READY"))))</x:f>
      </x:c>
      <x:c r="S86" s="69" t="str">
        <x:f>IF(A86="","",IF(OR(P86&lt;&gt;"COMPLETE",O86&lt;&gt;"VALID"),"UNRESOLVED",IF(AND(D86="YES",E86="SAME PRODUCT",OR(F86="SELLER OF RECORD",F86="MANUFACTURER DIRECT")),"DIRECT PATH",IF(AND(D86="YES",E86="SAME NEED - DIFFERENT PRODUCT",OR(F86="SELLER OF RECORD",F86="SECONDARY MARKET",F86="MANUFACTURER DIRECT")),"SUBSTITUTE PATH","OTHER PATH"))))</x:f>
      </x:c>
    </x:row>
    <x:row r="87">
      <x:c r="A87" s="53"/>
      <x:c r="B87" s="53"/>
      <x:c r="C87" s="53"/>
      <x:c r="D87" s="53"/>
      <x:c r="E87" s="53"/>
      <x:c r="F87" s="53"/>
      <x:c r="G87" s="53"/>
      <x:c r="H87" s="53"/>
      <x:c r="I87" s="53"/>
      <x:c r="J87" s="53"/>
      <x:c r="K87" s="53"/>
      <x:c r="L87" s="53"/>
      <x:c r="M87" s="58"/>
      <x:c r="N87" s="53"/>
      <x:c r="O87" s="45" t="str">
        <x:f>IF(A87="","",IF(NOT(OR(EXACT(C87,"DIRECT SELLER"),EXACT(C87,"RETAILER"),EXACT(C87,"MARKETPLACE"),EXACT(C87,"MANUFACTURER"),EXACT(C87,"PUBLISHER"),EXACT(C87,"SUBSTITUTE"),EXACT(C87,"OTHER"))),"INVALID - CANDIDATE TYPE",IF(NOT(OR(EXACT(D87,"YES"),EXACT(D87,"NO"),EXACT(D87,"UNCLEAR"))),"INVALID - BUYER TASK TOKEN",IF(NOT(OR(EXACT(E87,"SAME PRODUCT"),EXACT(E87,"SAME NEED - DIFFERENT PRODUCT"),EXACT(E87,"ADJACENT"),EXACT(E87,"NO MATCH"),EXACT(E87,"UNCLEAR"))),"INVALID - PRODUCT FIT TOKEN",IF(NOT(OR(EXACT(F87,"SELLER OF RECORD"),EXACT(F87,"MARKETPLACE"),EXACT(F87,"MANUFACTURER DIRECT"),EXACT(F87,"INFORMATION ONLY"),EXACT(F87,"SECONDARY MARKET"),EXACT(F87,"UNCLEAR"))),"INVALID - TRANSACTION TOKEN",IF(NOT(OR(EXACT(G87,"YES"),EXACT(G87,"NO"),EXACT(G87,"UNCLEAR"))),"INVALID - GEOGRAPHY TOKEN",IF(NOT(OR(EXACT(H87,"CURRENT"),EXACT(H87,"STALE"),EXACT(H87,"NOT CHECKED"))),"INVALID - FRESHNESS TOKEN",IF(NOT(OR(EXACT(I87,"COMPARABLE"),EXACT(I87,"NOT COMPARABLE"),EXACT(I87,"UNCLEAR"))),"INVALID - PRICE TOKEN",IF(NOT(OR(EXACT(J87,"COMPARABLE"),EXACT(J87,"NOT COMPARABLE"),EXACT(J87,"UNCLEAR"))),"INVALID - FULFILMENT TOKEN",IF(NOT(OR(EXACT(K87,"PURCHASE"),EXACT(K87,"DISCOVERY"),EXACT(K87,"RESEARCH"),EXACT(K87,"MIXED"),EXACT(K87,"UNCLEAR"))),"INVALID - DISCOVERY TOKEN",IF(COUNTIF($A$6:$A$205,A87)&gt;1,"INVALID - DUPLICATE ID","VALID")))))))))))</x:f>
      </x:c>
      <x:c r="P87" s="45" t="str">
        <x:f>IF(A87="","",IF(OR(B87="",C87="",D87="",E87="",F87="",G87="",H87="",I87="",J87="",K87="",L87="",M87=""),"EVIDENCE INSUFFICIENT - REQUIRED FIELD",IF(H87="STALE","EVIDENCE STALE - REFRESH",IF(H87="NOT CHECKED","EVIDENCE INSUFFICIENT - FRESHNESS",IF(OR(D87="UNCLEAR",E87="UNCLEAR",F87="UNCLEAR",G87="UNCLEAR",I87="UNCLEAR",J87="UNCLEAR",K87="UNCLEAR"),"EVIDENCE INSUFFICIENT - ROLE",IF(OR(AND(C87="PUBLISHER",F87&lt;&gt;"INFORMATION ONLY"),AND(C87="MARKETPLACE",F87&lt;&gt;"MARKETPLACE"),AND(C87="MANUFACTURER",NOT(OR(F87="MANUFACTURER DIRECT",F87="INFORMATION ONLY"))),AND(OR(C87="DIRECT SELLER",C87="RETAILER"),F87&lt;&gt;"SELLER OF RECORD"),AND(C87="SUBSTITUTE",NOT(OR(F87="SELLER OF RECORD",F87="SECONDARY MARKET")))),"EVIDENCE CONTRADICTION - TYPE / TRANSACTION","COMPLETE"))))))</x:f>
      </x:c>
      <x:c r="Q87" s="45" t="str">
        <x:f>IF(A87="","",IF(G87="NO","OUT OF SCOPE",IF(E87="NO MATCH","OUT OF SCOPE",IF(S87="UNRESOLVED","UNRESOLVED",IF(C87="MARKETPLACE","MARKETPLACE / INTERMEDIARY",IF(C87="PUBLISHER","PUBLISHER / INFORMATION COMPETITOR",IF(C87="MANUFACTURER",IF(S87="DIRECT PATH","DIRECT COMMERCIAL COMPETITOR",IF(S87="SUBSTITUTE PATH","INDIRECT / SUBSTITUTE COMPETITOR","MANUFACTURER / FIRST-PARTY REFERENCE")),IF(C87="SUBSTITUTE","INDIRECT / SUBSTITUTE COMPETITOR",IF(S87="DIRECT PATH","DIRECT COMMERCIAL COMPETITOR",IF(S87="SUBSTITUTE PATH","INDIRECT / SUBSTITUTE COMPETITOR",IF(AND(K87="RESEARCH",F87="INFORMATION ONLY"),"VISIBILITY-ONLY COMPETITOR","RETAIL / CHANNEL COMPETITOR")))))))))))</x:f>
      </x:c>
      <x:c r="R87" s="45" t="str">
        <x:f>IF(A87="","",IF(O87&lt;&gt;"VALID","NOT READY",IF(P87&lt;&gt;"COMPLETE","NOT READY",IF(Q87="UNRESOLVED","NOT READY","READY"))))</x:f>
      </x:c>
      <x:c r="S87" s="69" t="str">
        <x:f>IF(A87="","",IF(OR(P87&lt;&gt;"COMPLETE",O87&lt;&gt;"VALID"),"UNRESOLVED",IF(AND(D87="YES",E87="SAME PRODUCT",OR(F87="SELLER OF RECORD",F87="MANUFACTURER DIRECT")),"DIRECT PATH",IF(AND(D87="YES",E87="SAME NEED - DIFFERENT PRODUCT",OR(F87="SELLER OF RECORD",F87="SECONDARY MARKET",F87="MANUFACTURER DIRECT")),"SUBSTITUTE PATH","OTHER PATH"))))</x:f>
      </x:c>
    </x:row>
    <x:row r="88">
      <x:c r="A88" s="53"/>
      <x:c r="B88" s="53"/>
      <x:c r="C88" s="53"/>
      <x:c r="D88" s="53"/>
      <x:c r="E88" s="53"/>
      <x:c r="F88" s="53"/>
      <x:c r="G88" s="53"/>
      <x:c r="H88" s="53"/>
      <x:c r="I88" s="53"/>
      <x:c r="J88" s="53"/>
      <x:c r="K88" s="53"/>
      <x:c r="L88" s="53"/>
      <x:c r="M88" s="58"/>
      <x:c r="N88" s="53"/>
      <x:c r="O88" s="45" t="str">
        <x:f>IF(A88="","",IF(NOT(OR(EXACT(C88,"DIRECT SELLER"),EXACT(C88,"RETAILER"),EXACT(C88,"MARKETPLACE"),EXACT(C88,"MANUFACTURER"),EXACT(C88,"PUBLISHER"),EXACT(C88,"SUBSTITUTE"),EXACT(C88,"OTHER"))),"INVALID - CANDIDATE TYPE",IF(NOT(OR(EXACT(D88,"YES"),EXACT(D88,"NO"),EXACT(D88,"UNCLEAR"))),"INVALID - BUYER TASK TOKEN",IF(NOT(OR(EXACT(E88,"SAME PRODUCT"),EXACT(E88,"SAME NEED - DIFFERENT PRODUCT"),EXACT(E88,"ADJACENT"),EXACT(E88,"NO MATCH"),EXACT(E88,"UNCLEAR"))),"INVALID - PRODUCT FIT TOKEN",IF(NOT(OR(EXACT(F88,"SELLER OF RECORD"),EXACT(F88,"MARKETPLACE"),EXACT(F88,"MANUFACTURER DIRECT"),EXACT(F88,"INFORMATION ONLY"),EXACT(F88,"SECONDARY MARKET"),EXACT(F88,"UNCLEAR"))),"INVALID - TRANSACTION TOKEN",IF(NOT(OR(EXACT(G88,"YES"),EXACT(G88,"NO"),EXACT(G88,"UNCLEAR"))),"INVALID - GEOGRAPHY TOKEN",IF(NOT(OR(EXACT(H88,"CURRENT"),EXACT(H88,"STALE"),EXACT(H88,"NOT CHECKED"))),"INVALID - FRESHNESS TOKEN",IF(NOT(OR(EXACT(I88,"COMPARABLE"),EXACT(I88,"NOT COMPARABLE"),EXACT(I88,"UNCLEAR"))),"INVALID - PRICE TOKEN",IF(NOT(OR(EXACT(J88,"COMPARABLE"),EXACT(J88,"NOT COMPARABLE"),EXACT(J88,"UNCLEAR"))),"INVALID - FULFILMENT TOKEN",IF(NOT(OR(EXACT(K88,"PURCHASE"),EXACT(K88,"DISCOVERY"),EXACT(K88,"RESEARCH"),EXACT(K88,"MIXED"),EXACT(K88,"UNCLEAR"))),"INVALID - DISCOVERY TOKEN",IF(COUNTIF($A$6:$A$205,A88)&gt;1,"INVALID - DUPLICATE ID","VALID")))))))))))</x:f>
      </x:c>
      <x:c r="P88" s="45" t="str">
        <x:f>IF(A88="","",IF(OR(B88="",C88="",D88="",E88="",F88="",G88="",H88="",I88="",J88="",K88="",L88="",M88=""),"EVIDENCE INSUFFICIENT - REQUIRED FIELD",IF(H88="STALE","EVIDENCE STALE - REFRESH",IF(H88="NOT CHECKED","EVIDENCE INSUFFICIENT - FRESHNESS",IF(OR(D88="UNCLEAR",E88="UNCLEAR",F88="UNCLEAR",G88="UNCLEAR",I88="UNCLEAR",J88="UNCLEAR",K88="UNCLEAR"),"EVIDENCE INSUFFICIENT - ROLE",IF(OR(AND(C88="PUBLISHER",F88&lt;&gt;"INFORMATION ONLY"),AND(C88="MARKETPLACE",F88&lt;&gt;"MARKETPLACE"),AND(C88="MANUFACTURER",NOT(OR(F88="MANUFACTURER DIRECT",F88="INFORMATION ONLY"))),AND(OR(C88="DIRECT SELLER",C88="RETAILER"),F88&lt;&gt;"SELLER OF RECORD"),AND(C88="SUBSTITUTE",NOT(OR(F88="SELLER OF RECORD",F88="SECONDARY MARKET")))),"EVIDENCE CONTRADICTION - TYPE / TRANSACTION","COMPLETE"))))))</x:f>
      </x:c>
      <x:c r="Q88" s="45" t="str">
        <x:f>IF(A88="","",IF(G88="NO","OUT OF SCOPE",IF(E88="NO MATCH","OUT OF SCOPE",IF(S88="UNRESOLVED","UNRESOLVED",IF(C88="MARKETPLACE","MARKETPLACE / INTERMEDIARY",IF(C88="PUBLISHER","PUBLISHER / INFORMATION COMPETITOR",IF(C88="MANUFACTURER",IF(S88="DIRECT PATH","DIRECT COMMERCIAL COMPETITOR",IF(S88="SUBSTITUTE PATH","INDIRECT / SUBSTITUTE COMPETITOR","MANUFACTURER / FIRST-PARTY REFERENCE")),IF(C88="SUBSTITUTE","INDIRECT / SUBSTITUTE COMPETITOR",IF(S88="DIRECT PATH","DIRECT COMMERCIAL COMPETITOR",IF(S88="SUBSTITUTE PATH","INDIRECT / SUBSTITUTE COMPETITOR",IF(AND(K88="RESEARCH",F88="INFORMATION ONLY"),"VISIBILITY-ONLY COMPETITOR","RETAIL / CHANNEL COMPETITOR")))))))))))</x:f>
      </x:c>
      <x:c r="R88" s="45" t="str">
        <x:f>IF(A88="","",IF(O88&lt;&gt;"VALID","NOT READY",IF(P88&lt;&gt;"COMPLETE","NOT READY",IF(Q88="UNRESOLVED","NOT READY","READY"))))</x:f>
      </x:c>
      <x:c r="S88" s="69" t="str">
        <x:f>IF(A88="","",IF(OR(P88&lt;&gt;"COMPLETE",O88&lt;&gt;"VALID"),"UNRESOLVED",IF(AND(D88="YES",E88="SAME PRODUCT",OR(F88="SELLER OF RECORD",F88="MANUFACTURER DIRECT")),"DIRECT PATH",IF(AND(D88="YES",E88="SAME NEED - DIFFERENT PRODUCT",OR(F88="SELLER OF RECORD",F88="SECONDARY MARKET",F88="MANUFACTURER DIRECT")),"SUBSTITUTE PATH","OTHER PATH"))))</x:f>
      </x:c>
    </x:row>
    <x:row r="89">
      <x:c r="A89" s="53"/>
      <x:c r="B89" s="53"/>
      <x:c r="C89" s="53"/>
      <x:c r="D89" s="53"/>
      <x:c r="E89" s="53"/>
      <x:c r="F89" s="53"/>
      <x:c r="G89" s="53"/>
      <x:c r="H89" s="53"/>
      <x:c r="I89" s="53"/>
      <x:c r="J89" s="53"/>
      <x:c r="K89" s="53"/>
      <x:c r="L89" s="53"/>
      <x:c r="M89" s="58"/>
      <x:c r="N89" s="53"/>
      <x:c r="O89" s="45" t="str">
        <x:f>IF(A89="","",IF(NOT(OR(EXACT(C89,"DIRECT SELLER"),EXACT(C89,"RETAILER"),EXACT(C89,"MARKETPLACE"),EXACT(C89,"MANUFACTURER"),EXACT(C89,"PUBLISHER"),EXACT(C89,"SUBSTITUTE"),EXACT(C89,"OTHER"))),"INVALID - CANDIDATE TYPE",IF(NOT(OR(EXACT(D89,"YES"),EXACT(D89,"NO"),EXACT(D89,"UNCLEAR"))),"INVALID - BUYER TASK TOKEN",IF(NOT(OR(EXACT(E89,"SAME PRODUCT"),EXACT(E89,"SAME NEED - DIFFERENT PRODUCT"),EXACT(E89,"ADJACENT"),EXACT(E89,"NO MATCH"),EXACT(E89,"UNCLEAR"))),"INVALID - PRODUCT FIT TOKEN",IF(NOT(OR(EXACT(F89,"SELLER OF RECORD"),EXACT(F89,"MARKETPLACE"),EXACT(F89,"MANUFACTURER DIRECT"),EXACT(F89,"INFORMATION ONLY"),EXACT(F89,"SECONDARY MARKET"),EXACT(F89,"UNCLEAR"))),"INVALID - TRANSACTION TOKEN",IF(NOT(OR(EXACT(G89,"YES"),EXACT(G89,"NO"),EXACT(G89,"UNCLEAR"))),"INVALID - GEOGRAPHY TOKEN",IF(NOT(OR(EXACT(H89,"CURRENT"),EXACT(H89,"STALE"),EXACT(H89,"NOT CHECKED"))),"INVALID - FRESHNESS TOKEN",IF(NOT(OR(EXACT(I89,"COMPARABLE"),EXACT(I89,"NOT COMPARABLE"),EXACT(I89,"UNCLEAR"))),"INVALID - PRICE TOKEN",IF(NOT(OR(EXACT(J89,"COMPARABLE"),EXACT(J89,"NOT COMPARABLE"),EXACT(J89,"UNCLEAR"))),"INVALID - FULFILMENT TOKEN",IF(NOT(OR(EXACT(K89,"PURCHASE"),EXACT(K89,"DISCOVERY"),EXACT(K89,"RESEARCH"),EXACT(K89,"MIXED"),EXACT(K89,"UNCLEAR"))),"INVALID - DISCOVERY TOKEN",IF(COUNTIF($A$6:$A$205,A89)&gt;1,"INVALID - DUPLICATE ID","VALID")))))))))))</x:f>
      </x:c>
      <x:c r="P89" s="45" t="str">
        <x:f>IF(A89="","",IF(OR(B89="",C89="",D89="",E89="",F89="",G89="",H89="",I89="",J89="",K89="",L89="",M89=""),"EVIDENCE INSUFFICIENT - REQUIRED FIELD",IF(H89="STALE","EVIDENCE STALE - REFRESH",IF(H89="NOT CHECKED","EVIDENCE INSUFFICIENT - FRESHNESS",IF(OR(D89="UNCLEAR",E89="UNCLEAR",F89="UNCLEAR",G89="UNCLEAR",I89="UNCLEAR",J89="UNCLEAR",K89="UNCLEAR"),"EVIDENCE INSUFFICIENT - ROLE",IF(OR(AND(C89="PUBLISHER",F89&lt;&gt;"INFORMATION ONLY"),AND(C89="MARKETPLACE",F89&lt;&gt;"MARKETPLACE"),AND(C89="MANUFACTURER",NOT(OR(F89="MANUFACTURER DIRECT",F89="INFORMATION ONLY"))),AND(OR(C89="DIRECT SELLER",C89="RETAILER"),F89&lt;&gt;"SELLER OF RECORD"),AND(C89="SUBSTITUTE",NOT(OR(F89="SELLER OF RECORD",F89="SECONDARY MARKET")))),"EVIDENCE CONTRADICTION - TYPE / TRANSACTION","COMPLETE"))))))</x:f>
      </x:c>
      <x:c r="Q89" s="45" t="str">
        <x:f>IF(A89="","",IF(G89="NO","OUT OF SCOPE",IF(E89="NO MATCH","OUT OF SCOPE",IF(S89="UNRESOLVED","UNRESOLVED",IF(C89="MARKETPLACE","MARKETPLACE / INTERMEDIARY",IF(C89="PUBLISHER","PUBLISHER / INFORMATION COMPETITOR",IF(C89="MANUFACTURER",IF(S89="DIRECT PATH","DIRECT COMMERCIAL COMPETITOR",IF(S89="SUBSTITUTE PATH","INDIRECT / SUBSTITUTE COMPETITOR","MANUFACTURER / FIRST-PARTY REFERENCE")),IF(C89="SUBSTITUTE","INDIRECT / SUBSTITUTE COMPETITOR",IF(S89="DIRECT PATH","DIRECT COMMERCIAL COMPETITOR",IF(S89="SUBSTITUTE PATH","INDIRECT / SUBSTITUTE COMPETITOR",IF(AND(K89="RESEARCH",F89="INFORMATION ONLY"),"VISIBILITY-ONLY COMPETITOR","RETAIL / CHANNEL COMPETITOR")))))))))))</x:f>
      </x:c>
      <x:c r="R89" s="45" t="str">
        <x:f>IF(A89="","",IF(O89&lt;&gt;"VALID","NOT READY",IF(P89&lt;&gt;"COMPLETE","NOT READY",IF(Q89="UNRESOLVED","NOT READY","READY"))))</x:f>
      </x:c>
      <x:c r="S89" s="69" t="str">
        <x:f>IF(A89="","",IF(OR(P89&lt;&gt;"COMPLETE",O89&lt;&gt;"VALID"),"UNRESOLVED",IF(AND(D89="YES",E89="SAME PRODUCT",OR(F89="SELLER OF RECORD",F89="MANUFACTURER DIRECT")),"DIRECT PATH",IF(AND(D89="YES",E89="SAME NEED - DIFFERENT PRODUCT",OR(F89="SELLER OF RECORD",F89="SECONDARY MARKET",F89="MANUFACTURER DIRECT")),"SUBSTITUTE PATH","OTHER PATH"))))</x:f>
      </x:c>
    </x:row>
    <x:row r="90">
      <x:c r="A90" s="53"/>
      <x:c r="B90" s="53"/>
      <x:c r="C90" s="53"/>
      <x:c r="D90" s="53"/>
      <x:c r="E90" s="53"/>
      <x:c r="F90" s="53"/>
      <x:c r="G90" s="53"/>
      <x:c r="H90" s="53"/>
      <x:c r="I90" s="53"/>
      <x:c r="J90" s="53"/>
      <x:c r="K90" s="53"/>
      <x:c r="L90" s="53"/>
      <x:c r="M90" s="58"/>
      <x:c r="N90" s="53"/>
      <x:c r="O90" s="45" t="str">
        <x:f>IF(A90="","",IF(NOT(OR(EXACT(C90,"DIRECT SELLER"),EXACT(C90,"RETAILER"),EXACT(C90,"MARKETPLACE"),EXACT(C90,"MANUFACTURER"),EXACT(C90,"PUBLISHER"),EXACT(C90,"SUBSTITUTE"),EXACT(C90,"OTHER"))),"INVALID - CANDIDATE TYPE",IF(NOT(OR(EXACT(D90,"YES"),EXACT(D90,"NO"),EXACT(D90,"UNCLEAR"))),"INVALID - BUYER TASK TOKEN",IF(NOT(OR(EXACT(E90,"SAME PRODUCT"),EXACT(E90,"SAME NEED - DIFFERENT PRODUCT"),EXACT(E90,"ADJACENT"),EXACT(E90,"NO MATCH"),EXACT(E90,"UNCLEAR"))),"INVALID - PRODUCT FIT TOKEN",IF(NOT(OR(EXACT(F90,"SELLER OF RECORD"),EXACT(F90,"MARKETPLACE"),EXACT(F90,"MANUFACTURER DIRECT"),EXACT(F90,"INFORMATION ONLY"),EXACT(F90,"SECONDARY MARKET"),EXACT(F90,"UNCLEAR"))),"INVALID - TRANSACTION TOKEN",IF(NOT(OR(EXACT(G90,"YES"),EXACT(G90,"NO"),EXACT(G90,"UNCLEAR"))),"INVALID - GEOGRAPHY TOKEN",IF(NOT(OR(EXACT(H90,"CURRENT"),EXACT(H90,"STALE"),EXACT(H90,"NOT CHECKED"))),"INVALID - FRESHNESS TOKEN",IF(NOT(OR(EXACT(I90,"COMPARABLE"),EXACT(I90,"NOT COMPARABLE"),EXACT(I90,"UNCLEAR"))),"INVALID - PRICE TOKEN",IF(NOT(OR(EXACT(J90,"COMPARABLE"),EXACT(J90,"NOT COMPARABLE"),EXACT(J90,"UNCLEAR"))),"INVALID - FULFILMENT TOKEN",IF(NOT(OR(EXACT(K90,"PURCHASE"),EXACT(K90,"DISCOVERY"),EXACT(K90,"RESEARCH"),EXACT(K90,"MIXED"),EXACT(K90,"UNCLEAR"))),"INVALID - DISCOVERY TOKEN",IF(COUNTIF($A$6:$A$205,A90)&gt;1,"INVALID - DUPLICATE ID","VALID")))))))))))</x:f>
      </x:c>
      <x:c r="P90" s="45" t="str">
        <x:f>IF(A90="","",IF(OR(B90="",C90="",D90="",E90="",F90="",G90="",H90="",I90="",J90="",K90="",L90="",M90=""),"EVIDENCE INSUFFICIENT - REQUIRED FIELD",IF(H90="STALE","EVIDENCE STALE - REFRESH",IF(H90="NOT CHECKED","EVIDENCE INSUFFICIENT - FRESHNESS",IF(OR(D90="UNCLEAR",E90="UNCLEAR",F90="UNCLEAR",G90="UNCLEAR",I90="UNCLEAR",J90="UNCLEAR",K90="UNCLEAR"),"EVIDENCE INSUFFICIENT - ROLE",IF(OR(AND(C90="PUBLISHER",F90&lt;&gt;"INFORMATION ONLY"),AND(C90="MARKETPLACE",F90&lt;&gt;"MARKETPLACE"),AND(C90="MANUFACTURER",NOT(OR(F90="MANUFACTURER DIRECT",F90="INFORMATION ONLY"))),AND(OR(C90="DIRECT SELLER",C90="RETAILER"),F90&lt;&gt;"SELLER OF RECORD"),AND(C90="SUBSTITUTE",NOT(OR(F90="SELLER OF RECORD",F90="SECONDARY MARKET")))),"EVIDENCE CONTRADICTION - TYPE / TRANSACTION","COMPLETE"))))))</x:f>
      </x:c>
      <x:c r="Q90" s="45" t="str">
        <x:f>IF(A90="","",IF(G90="NO","OUT OF SCOPE",IF(E90="NO MATCH","OUT OF SCOPE",IF(S90="UNRESOLVED","UNRESOLVED",IF(C90="MARKETPLACE","MARKETPLACE / INTERMEDIARY",IF(C90="PUBLISHER","PUBLISHER / INFORMATION COMPETITOR",IF(C90="MANUFACTURER",IF(S90="DIRECT PATH","DIRECT COMMERCIAL COMPETITOR",IF(S90="SUBSTITUTE PATH","INDIRECT / SUBSTITUTE COMPETITOR","MANUFACTURER / FIRST-PARTY REFERENCE")),IF(C90="SUBSTITUTE","INDIRECT / SUBSTITUTE COMPETITOR",IF(S90="DIRECT PATH","DIRECT COMMERCIAL COMPETITOR",IF(S90="SUBSTITUTE PATH","INDIRECT / SUBSTITUTE COMPETITOR",IF(AND(K90="RESEARCH",F90="INFORMATION ONLY"),"VISIBILITY-ONLY COMPETITOR","RETAIL / CHANNEL COMPETITOR")))))))))))</x:f>
      </x:c>
      <x:c r="R90" s="45" t="str">
        <x:f>IF(A90="","",IF(O90&lt;&gt;"VALID","NOT READY",IF(P90&lt;&gt;"COMPLETE","NOT READY",IF(Q90="UNRESOLVED","NOT READY","READY"))))</x:f>
      </x:c>
      <x:c r="S90" s="69" t="str">
        <x:f>IF(A90="","",IF(OR(P90&lt;&gt;"COMPLETE",O90&lt;&gt;"VALID"),"UNRESOLVED",IF(AND(D90="YES",E90="SAME PRODUCT",OR(F90="SELLER OF RECORD",F90="MANUFACTURER DIRECT")),"DIRECT PATH",IF(AND(D90="YES",E90="SAME NEED - DIFFERENT PRODUCT",OR(F90="SELLER OF RECORD",F90="SECONDARY MARKET",F90="MANUFACTURER DIRECT")),"SUBSTITUTE PATH","OTHER PATH"))))</x:f>
      </x:c>
    </x:row>
    <x:row r="91">
      <x:c r="A91" s="53"/>
      <x:c r="B91" s="53"/>
      <x:c r="C91" s="53"/>
      <x:c r="D91" s="53"/>
      <x:c r="E91" s="53"/>
      <x:c r="F91" s="53"/>
      <x:c r="G91" s="53"/>
      <x:c r="H91" s="53"/>
      <x:c r="I91" s="53"/>
      <x:c r="J91" s="53"/>
      <x:c r="K91" s="53"/>
      <x:c r="L91" s="53"/>
      <x:c r="M91" s="58"/>
      <x:c r="N91" s="53"/>
      <x:c r="O91" s="45" t="str">
        <x:f>IF(A91="","",IF(NOT(OR(EXACT(C91,"DIRECT SELLER"),EXACT(C91,"RETAILER"),EXACT(C91,"MARKETPLACE"),EXACT(C91,"MANUFACTURER"),EXACT(C91,"PUBLISHER"),EXACT(C91,"SUBSTITUTE"),EXACT(C91,"OTHER"))),"INVALID - CANDIDATE TYPE",IF(NOT(OR(EXACT(D91,"YES"),EXACT(D91,"NO"),EXACT(D91,"UNCLEAR"))),"INVALID - BUYER TASK TOKEN",IF(NOT(OR(EXACT(E91,"SAME PRODUCT"),EXACT(E91,"SAME NEED - DIFFERENT PRODUCT"),EXACT(E91,"ADJACENT"),EXACT(E91,"NO MATCH"),EXACT(E91,"UNCLEAR"))),"INVALID - PRODUCT FIT TOKEN",IF(NOT(OR(EXACT(F91,"SELLER OF RECORD"),EXACT(F91,"MARKETPLACE"),EXACT(F91,"MANUFACTURER DIRECT"),EXACT(F91,"INFORMATION ONLY"),EXACT(F91,"SECONDARY MARKET"),EXACT(F91,"UNCLEAR"))),"INVALID - TRANSACTION TOKEN",IF(NOT(OR(EXACT(G91,"YES"),EXACT(G91,"NO"),EXACT(G91,"UNCLEAR"))),"INVALID - GEOGRAPHY TOKEN",IF(NOT(OR(EXACT(H91,"CURRENT"),EXACT(H91,"STALE"),EXACT(H91,"NOT CHECKED"))),"INVALID - FRESHNESS TOKEN",IF(NOT(OR(EXACT(I91,"COMPARABLE"),EXACT(I91,"NOT COMPARABLE"),EXACT(I91,"UNCLEAR"))),"INVALID - PRICE TOKEN",IF(NOT(OR(EXACT(J91,"COMPARABLE"),EXACT(J91,"NOT COMPARABLE"),EXACT(J91,"UNCLEAR"))),"INVALID - FULFILMENT TOKEN",IF(NOT(OR(EXACT(K91,"PURCHASE"),EXACT(K91,"DISCOVERY"),EXACT(K91,"RESEARCH"),EXACT(K91,"MIXED"),EXACT(K91,"UNCLEAR"))),"INVALID - DISCOVERY TOKEN",IF(COUNTIF($A$6:$A$205,A91)&gt;1,"INVALID - DUPLICATE ID","VALID")))))))))))</x:f>
      </x:c>
      <x:c r="P91" s="45" t="str">
        <x:f>IF(A91="","",IF(OR(B91="",C91="",D91="",E91="",F91="",G91="",H91="",I91="",J91="",K91="",L91="",M91=""),"EVIDENCE INSUFFICIENT - REQUIRED FIELD",IF(H91="STALE","EVIDENCE STALE - REFRESH",IF(H91="NOT CHECKED","EVIDENCE INSUFFICIENT - FRESHNESS",IF(OR(D91="UNCLEAR",E91="UNCLEAR",F91="UNCLEAR",G91="UNCLEAR",I91="UNCLEAR",J91="UNCLEAR",K91="UNCLEAR"),"EVIDENCE INSUFFICIENT - ROLE",IF(OR(AND(C91="PUBLISHER",F91&lt;&gt;"INFORMATION ONLY"),AND(C91="MARKETPLACE",F91&lt;&gt;"MARKETPLACE"),AND(C91="MANUFACTURER",NOT(OR(F91="MANUFACTURER DIRECT",F91="INFORMATION ONLY"))),AND(OR(C91="DIRECT SELLER",C91="RETAILER"),F91&lt;&gt;"SELLER OF RECORD"),AND(C91="SUBSTITUTE",NOT(OR(F91="SELLER OF RECORD",F91="SECONDARY MARKET")))),"EVIDENCE CONTRADICTION - TYPE / TRANSACTION","COMPLETE"))))))</x:f>
      </x:c>
      <x:c r="Q91" s="45" t="str">
        <x:f>IF(A91="","",IF(G91="NO","OUT OF SCOPE",IF(E91="NO MATCH","OUT OF SCOPE",IF(S91="UNRESOLVED","UNRESOLVED",IF(C91="MARKETPLACE","MARKETPLACE / INTERMEDIARY",IF(C91="PUBLISHER","PUBLISHER / INFORMATION COMPETITOR",IF(C91="MANUFACTURER",IF(S91="DIRECT PATH","DIRECT COMMERCIAL COMPETITOR",IF(S91="SUBSTITUTE PATH","INDIRECT / SUBSTITUTE COMPETITOR","MANUFACTURER / FIRST-PARTY REFERENCE")),IF(C91="SUBSTITUTE","INDIRECT / SUBSTITUTE COMPETITOR",IF(S91="DIRECT PATH","DIRECT COMMERCIAL COMPETITOR",IF(S91="SUBSTITUTE PATH","INDIRECT / SUBSTITUTE COMPETITOR",IF(AND(K91="RESEARCH",F91="INFORMATION ONLY"),"VISIBILITY-ONLY COMPETITOR","RETAIL / CHANNEL COMPETITOR")))))))))))</x:f>
      </x:c>
      <x:c r="R91" s="45" t="str">
        <x:f>IF(A91="","",IF(O91&lt;&gt;"VALID","NOT READY",IF(P91&lt;&gt;"COMPLETE","NOT READY",IF(Q91="UNRESOLVED","NOT READY","READY"))))</x:f>
      </x:c>
      <x:c r="S91" s="69" t="str">
        <x:f>IF(A91="","",IF(OR(P91&lt;&gt;"COMPLETE",O91&lt;&gt;"VALID"),"UNRESOLVED",IF(AND(D91="YES",E91="SAME PRODUCT",OR(F91="SELLER OF RECORD",F91="MANUFACTURER DIRECT")),"DIRECT PATH",IF(AND(D91="YES",E91="SAME NEED - DIFFERENT PRODUCT",OR(F91="SELLER OF RECORD",F91="SECONDARY MARKET",F91="MANUFACTURER DIRECT")),"SUBSTITUTE PATH","OTHER PATH"))))</x:f>
      </x:c>
    </x:row>
    <x:row r="92">
      <x:c r="A92" s="53"/>
      <x:c r="B92" s="53"/>
      <x:c r="C92" s="53"/>
      <x:c r="D92" s="53"/>
      <x:c r="E92" s="53"/>
      <x:c r="F92" s="53"/>
      <x:c r="G92" s="53"/>
      <x:c r="H92" s="53"/>
      <x:c r="I92" s="53"/>
      <x:c r="J92" s="53"/>
      <x:c r="K92" s="53"/>
      <x:c r="L92" s="53"/>
      <x:c r="M92" s="58"/>
      <x:c r="N92" s="53"/>
      <x:c r="O92" s="45" t="str">
        <x:f>IF(A92="","",IF(NOT(OR(EXACT(C92,"DIRECT SELLER"),EXACT(C92,"RETAILER"),EXACT(C92,"MARKETPLACE"),EXACT(C92,"MANUFACTURER"),EXACT(C92,"PUBLISHER"),EXACT(C92,"SUBSTITUTE"),EXACT(C92,"OTHER"))),"INVALID - CANDIDATE TYPE",IF(NOT(OR(EXACT(D92,"YES"),EXACT(D92,"NO"),EXACT(D92,"UNCLEAR"))),"INVALID - BUYER TASK TOKEN",IF(NOT(OR(EXACT(E92,"SAME PRODUCT"),EXACT(E92,"SAME NEED - DIFFERENT PRODUCT"),EXACT(E92,"ADJACENT"),EXACT(E92,"NO MATCH"),EXACT(E92,"UNCLEAR"))),"INVALID - PRODUCT FIT TOKEN",IF(NOT(OR(EXACT(F92,"SELLER OF RECORD"),EXACT(F92,"MARKETPLACE"),EXACT(F92,"MANUFACTURER DIRECT"),EXACT(F92,"INFORMATION ONLY"),EXACT(F92,"SECONDARY MARKET"),EXACT(F92,"UNCLEAR"))),"INVALID - TRANSACTION TOKEN",IF(NOT(OR(EXACT(G92,"YES"),EXACT(G92,"NO"),EXACT(G92,"UNCLEAR"))),"INVALID - GEOGRAPHY TOKEN",IF(NOT(OR(EXACT(H92,"CURRENT"),EXACT(H92,"STALE"),EXACT(H92,"NOT CHECKED"))),"INVALID - FRESHNESS TOKEN",IF(NOT(OR(EXACT(I92,"COMPARABLE"),EXACT(I92,"NOT COMPARABLE"),EXACT(I92,"UNCLEAR"))),"INVALID - PRICE TOKEN",IF(NOT(OR(EXACT(J92,"COMPARABLE"),EXACT(J92,"NOT COMPARABLE"),EXACT(J92,"UNCLEAR"))),"INVALID - FULFILMENT TOKEN",IF(NOT(OR(EXACT(K92,"PURCHASE"),EXACT(K92,"DISCOVERY"),EXACT(K92,"RESEARCH"),EXACT(K92,"MIXED"),EXACT(K92,"UNCLEAR"))),"INVALID - DISCOVERY TOKEN",IF(COUNTIF($A$6:$A$205,A92)&gt;1,"INVALID - DUPLICATE ID","VALID")))))))))))</x:f>
      </x:c>
      <x:c r="P92" s="45" t="str">
        <x:f>IF(A92="","",IF(OR(B92="",C92="",D92="",E92="",F92="",G92="",H92="",I92="",J92="",K92="",L92="",M92=""),"EVIDENCE INSUFFICIENT - REQUIRED FIELD",IF(H92="STALE","EVIDENCE STALE - REFRESH",IF(H92="NOT CHECKED","EVIDENCE INSUFFICIENT - FRESHNESS",IF(OR(D92="UNCLEAR",E92="UNCLEAR",F92="UNCLEAR",G92="UNCLEAR",I92="UNCLEAR",J92="UNCLEAR",K92="UNCLEAR"),"EVIDENCE INSUFFICIENT - ROLE",IF(OR(AND(C92="PUBLISHER",F92&lt;&gt;"INFORMATION ONLY"),AND(C92="MARKETPLACE",F92&lt;&gt;"MARKETPLACE"),AND(C92="MANUFACTURER",NOT(OR(F92="MANUFACTURER DIRECT",F92="INFORMATION ONLY"))),AND(OR(C92="DIRECT SELLER",C92="RETAILER"),F92&lt;&gt;"SELLER OF RECORD"),AND(C92="SUBSTITUTE",NOT(OR(F92="SELLER OF RECORD",F92="SECONDARY MARKET")))),"EVIDENCE CONTRADICTION - TYPE / TRANSACTION","COMPLETE"))))))</x:f>
      </x:c>
      <x:c r="Q92" s="45" t="str">
        <x:f>IF(A92="","",IF(G92="NO","OUT OF SCOPE",IF(E92="NO MATCH","OUT OF SCOPE",IF(S92="UNRESOLVED","UNRESOLVED",IF(C92="MARKETPLACE","MARKETPLACE / INTERMEDIARY",IF(C92="PUBLISHER","PUBLISHER / INFORMATION COMPETITOR",IF(C92="MANUFACTURER",IF(S92="DIRECT PATH","DIRECT COMMERCIAL COMPETITOR",IF(S92="SUBSTITUTE PATH","INDIRECT / SUBSTITUTE COMPETITOR","MANUFACTURER / FIRST-PARTY REFERENCE")),IF(C92="SUBSTITUTE","INDIRECT / SUBSTITUTE COMPETITOR",IF(S92="DIRECT PATH","DIRECT COMMERCIAL COMPETITOR",IF(S92="SUBSTITUTE PATH","INDIRECT / SUBSTITUTE COMPETITOR",IF(AND(K92="RESEARCH",F92="INFORMATION ONLY"),"VISIBILITY-ONLY COMPETITOR","RETAIL / CHANNEL COMPETITOR")))))))))))</x:f>
      </x:c>
      <x:c r="R92" s="45" t="str">
        <x:f>IF(A92="","",IF(O92&lt;&gt;"VALID","NOT READY",IF(P92&lt;&gt;"COMPLETE","NOT READY",IF(Q92="UNRESOLVED","NOT READY","READY"))))</x:f>
      </x:c>
      <x:c r="S92" s="69" t="str">
        <x:f>IF(A92="","",IF(OR(P92&lt;&gt;"COMPLETE",O92&lt;&gt;"VALID"),"UNRESOLVED",IF(AND(D92="YES",E92="SAME PRODUCT",OR(F92="SELLER OF RECORD",F92="MANUFACTURER DIRECT")),"DIRECT PATH",IF(AND(D92="YES",E92="SAME NEED - DIFFERENT PRODUCT",OR(F92="SELLER OF RECORD",F92="SECONDARY MARKET",F92="MANUFACTURER DIRECT")),"SUBSTITUTE PATH","OTHER PATH"))))</x:f>
      </x:c>
    </x:row>
    <x:row r="93">
      <x:c r="A93" s="53"/>
      <x:c r="B93" s="53"/>
      <x:c r="C93" s="53"/>
      <x:c r="D93" s="53"/>
      <x:c r="E93" s="53"/>
      <x:c r="F93" s="53"/>
      <x:c r="G93" s="53"/>
      <x:c r="H93" s="53"/>
      <x:c r="I93" s="53"/>
      <x:c r="J93" s="53"/>
      <x:c r="K93" s="53"/>
      <x:c r="L93" s="53"/>
      <x:c r="M93" s="58"/>
      <x:c r="N93" s="53"/>
      <x:c r="O93" s="45" t="str">
        <x:f>IF(A93="","",IF(NOT(OR(EXACT(C93,"DIRECT SELLER"),EXACT(C93,"RETAILER"),EXACT(C93,"MARKETPLACE"),EXACT(C93,"MANUFACTURER"),EXACT(C93,"PUBLISHER"),EXACT(C93,"SUBSTITUTE"),EXACT(C93,"OTHER"))),"INVALID - CANDIDATE TYPE",IF(NOT(OR(EXACT(D93,"YES"),EXACT(D93,"NO"),EXACT(D93,"UNCLEAR"))),"INVALID - BUYER TASK TOKEN",IF(NOT(OR(EXACT(E93,"SAME PRODUCT"),EXACT(E93,"SAME NEED - DIFFERENT PRODUCT"),EXACT(E93,"ADJACENT"),EXACT(E93,"NO MATCH"),EXACT(E93,"UNCLEAR"))),"INVALID - PRODUCT FIT TOKEN",IF(NOT(OR(EXACT(F93,"SELLER OF RECORD"),EXACT(F93,"MARKETPLACE"),EXACT(F93,"MANUFACTURER DIRECT"),EXACT(F93,"INFORMATION ONLY"),EXACT(F93,"SECONDARY MARKET"),EXACT(F93,"UNCLEAR"))),"INVALID - TRANSACTION TOKEN",IF(NOT(OR(EXACT(G93,"YES"),EXACT(G93,"NO"),EXACT(G93,"UNCLEAR"))),"INVALID - GEOGRAPHY TOKEN",IF(NOT(OR(EXACT(H93,"CURRENT"),EXACT(H93,"STALE"),EXACT(H93,"NOT CHECKED"))),"INVALID - FRESHNESS TOKEN",IF(NOT(OR(EXACT(I93,"COMPARABLE"),EXACT(I93,"NOT COMPARABLE"),EXACT(I93,"UNCLEAR"))),"INVALID - PRICE TOKEN",IF(NOT(OR(EXACT(J93,"COMPARABLE"),EXACT(J93,"NOT COMPARABLE"),EXACT(J93,"UNCLEAR"))),"INVALID - FULFILMENT TOKEN",IF(NOT(OR(EXACT(K93,"PURCHASE"),EXACT(K93,"DISCOVERY"),EXACT(K93,"RESEARCH"),EXACT(K93,"MIXED"),EXACT(K93,"UNCLEAR"))),"INVALID - DISCOVERY TOKEN",IF(COUNTIF($A$6:$A$205,A93)&gt;1,"INVALID - DUPLICATE ID","VALID")))))))))))</x:f>
      </x:c>
      <x:c r="P93" s="45" t="str">
        <x:f>IF(A93="","",IF(OR(B93="",C93="",D93="",E93="",F93="",G93="",H93="",I93="",J93="",K93="",L93="",M93=""),"EVIDENCE INSUFFICIENT - REQUIRED FIELD",IF(H93="STALE","EVIDENCE STALE - REFRESH",IF(H93="NOT CHECKED","EVIDENCE INSUFFICIENT - FRESHNESS",IF(OR(D93="UNCLEAR",E93="UNCLEAR",F93="UNCLEAR",G93="UNCLEAR",I93="UNCLEAR",J93="UNCLEAR",K93="UNCLEAR"),"EVIDENCE INSUFFICIENT - ROLE",IF(OR(AND(C93="PUBLISHER",F93&lt;&gt;"INFORMATION ONLY"),AND(C93="MARKETPLACE",F93&lt;&gt;"MARKETPLACE"),AND(C93="MANUFACTURER",NOT(OR(F93="MANUFACTURER DIRECT",F93="INFORMATION ONLY"))),AND(OR(C93="DIRECT SELLER",C93="RETAILER"),F93&lt;&gt;"SELLER OF RECORD"),AND(C93="SUBSTITUTE",NOT(OR(F93="SELLER OF RECORD",F93="SECONDARY MARKET")))),"EVIDENCE CONTRADICTION - TYPE / TRANSACTION","COMPLETE"))))))</x:f>
      </x:c>
      <x:c r="Q93" s="45" t="str">
        <x:f>IF(A93="","",IF(G93="NO","OUT OF SCOPE",IF(E93="NO MATCH","OUT OF SCOPE",IF(S93="UNRESOLVED","UNRESOLVED",IF(C93="MARKETPLACE","MARKETPLACE / INTERMEDIARY",IF(C93="PUBLISHER","PUBLISHER / INFORMATION COMPETITOR",IF(C93="MANUFACTURER",IF(S93="DIRECT PATH","DIRECT COMMERCIAL COMPETITOR",IF(S93="SUBSTITUTE PATH","INDIRECT / SUBSTITUTE COMPETITOR","MANUFACTURER / FIRST-PARTY REFERENCE")),IF(C93="SUBSTITUTE","INDIRECT / SUBSTITUTE COMPETITOR",IF(S93="DIRECT PATH","DIRECT COMMERCIAL COMPETITOR",IF(S93="SUBSTITUTE PATH","INDIRECT / SUBSTITUTE COMPETITOR",IF(AND(K93="RESEARCH",F93="INFORMATION ONLY"),"VISIBILITY-ONLY COMPETITOR","RETAIL / CHANNEL COMPETITOR")))))))))))</x:f>
      </x:c>
      <x:c r="R93" s="45" t="str">
        <x:f>IF(A93="","",IF(O93&lt;&gt;"VALID","NOT READY",IF(P93&lt;&gt;"COMPLETE","NOT READY",IF(Q93="UNRESOLVED","NOT READY","READY"))))</x:f>
      </x:c>
      <x:c r="S93" s="69" t="str">
        <x:f>IF(A93="","",IF(OR(P93&lt;&gt;"COMPLETE",O93&lt;&gt;"VALID"),"UNRESOLVED",IF(AND(D93="YES",E93="SAME PRODUCT",OR(F93="SELLER OF RECORD",F93="MANUFACTURER DIRECT")),"DIRECT PATH",IF(AND(D93="YES",E93="SAME NEED - DIFFERENT PRODUCT",OR(F93="SELLER OF RECORD",F93="SECONDARY MARKET",F93="MANUFACTURER DIRECT")),"SUBSTITUTE PATH","OTHER PATH"))))</x:f>
      </x:c>
    </x:row>
    <x:row r="94">
      <x:c r="A94" s="53"/>
      <x:c r="B94" s="53"/>
      <x:c r="C94" s="53"/>
      <x:c r="D94" s="53"/>
      <x:c r="E94" s="53"/>
      <x:c r="F94" s="53"/>
      <x:c r="G94" s="53"/>
      <x:c r="H94" s="53"/>
      <x:c r="I94" s="53"/>
      <x:c r="J94" s="53"/>
      <x:c r="K94" s="53"/>
      <x:c r="L94" s="53"/>
      <x:c r="M94" s="58"/>
      <x:c r="N94" s="53"/>
      <x:c r="O94" s="45" t="str">
        <x:f>IF(A94="","",IF(NOT(OR(EXACT(C94,"DIRECT SELLER"),EXACT(C94,"RETAILER"),EXACT(C94,"MARKETPLACE"),EXACT(C94,"MANUFACTURER"),EXACT(C94,"PUBLISHER"),EXACT(C94,"SUBSTITUTE"),EXACT(C94,"OTHER"))),"INVALID - CANDIDATE TYPE",IF(NOT(OR(EXACT(D94,"YES"),EXACT(D94,"NO"),EXACT(D94,"UNCLEAR"))),"INVALID - BUYER TASK TOKEN",IF(NOT(OR(EXACT(E94,"SAME PRODUCT"),EXACT(E94,"SAME NEED - DIFFERENT PRODUCT"),EXACT(E94,"ADJACENT"),EXACT(E94,"NO MATCH"),EXACT(E94,"UNCLEAR"))),"INVALID - PRODUCT FIT TOKEN",IF(NOT(OR(EXACT(F94,"SELLER OF RECORD"),EXACT(F94,"MARKETPLACE"),EXACT(F94,"MANUFACTURER DIRECT"),EXACT(F94,"INFORMATION ONLY"),EXACT(F94,"SECONDARY MARKET"),EXACT(F94,"UNCLEAR"))),"INVALID - TRANSACTION TOKEN",IF(NOT(OR(EXACT(G94,"YES"),EXACT(G94,"NO"),EXACT(G94,"UNCLEAR"))),"INVALID - GEOGRAPHY TOKEN",IF(NOT(OR(EXACT(H94,"CURRENT"),EXACT(H94,"STALE"),EXACT(H94,"NOT CHECKED"))),"INVALID - FRESHNESS TOKEN",IF(NOT(OR(EXACT(I94,"COMPARABLE"),EXACT(I94,"NOT COMPARABLE"),EXACT(I94,"UNCLEAR"))),"INVALID - PRICE TOKEN",IF(NOT(OR(EXACT(J94,"COMPARABLE"),EXACT(J94,"NOT COMPARABLE"),EXACT(J94,"UNCLEAR"))),"INVALID - FULFILMENT TOKEN",IF(NOT(OR(EXACT(K94,"PURCHASE"),EXACT(K94,"DISCOVERY"),EXACT(K94,"RESEARCH"),EXACT(K94,"MIXED"),EXACT(K94,"UNCLEAR"))),"INVALID - DISCOVERY TOKEN",IF(COUNTIF($A$6:$A$205,A94)&gt;1,"INVALID - DUPLICATE ID","VALID")))))))))))</x:f>
      </x:c>
      <x:c r="P94" s="45" t="str">
        <x:f>IF(A94="","",IF(OR(B94="",C94="",D94="",E94="",F94="",G94="",H94="",I94="",J94="",K94="",L94="",M94=""),"EVIDENCE INSUFFICIENT - REQUIRED FIELD",IF(H94="STALE","EVIDENCE STALE - REFRESH",IF(H94="NOT CHECKED","EVIDENCE INSUFFICIENT - FRESHNESS",IF(OR(D94="UNCLEAR",E94="UNCLEAR",F94="UNCLEAR",G94="UNCLEAR",I94="UNCLEAR",J94="UNCLEAR",K94="UNCLEAR"),"EVIDENCE INSUFFICIENT - ROLE",IF(OR(AND(C94="PUBLISHER",F94&lt;&gt;"INFORMATION ONLY"),AND(C94="MARKETPLACE",F94&lt;&gt;"MARKETPLACE"),AND(C94="MANUFACTURER",NOT(OR(F94="MANUFACTURER DIRECT",F94="INFORMATION ONLY"))),AND(OR(C94="DIRECT SELLER",C94="RETAILER"),F94&lt;&gt;"SELLER OF RECORD"),AND(C94="SUBSTITUTE",NOT(OR(F94="SELLER OF RECORD",F94="SECONDARY MARKET")))),"EVIDENCE CONTRADICTION - TYPE / TRANSACTION","COMPLETE"))))))</x:f>
      </x:c>
      <x:c r="Q94" s="45" t="str">
        <x:f>IF(A94="","",IF(G94="NO","OUT OF SCOPE",IF(E94="NO MATCH","OUT OF SCOPE",IF(S94="UNRESOLVED","UNRESOLVED",IF(C94="MARKETPLACE","MARKETPLACE / INTERMEDIARY",IF(C94="PUBLISHER","PUBLISHER / INFORMATION COMPETITOR",IF(C94="MANUFACTURER",IF(S94="DIRECT PATH","DIRECT COMMERCIAL COMPETITOR",IF(S94="SUBSTITUTE PATH","INDIRECT / SUBSTITUTE COMPETITOR","MANUFACTURER / FIRST-PARTY REFERENCE")),IF(C94="SUBSTITUTE","INDIRECT / SUBSTITUTE COMPETITOR",IF(S94="DIRECT PATH","DIRECT COMMERCIAL COMPETITOR",IF(S94="SUBSTITUTE PATH","INDIRECT / SUBSTITUTE COMPETITOR",IF(AND(K94="RESEARCH",F94="INFORMATION ONLY"),"VISIBILITY-ONLY COMPETITOR","RETAIL / CHANNEL COMPETITOR")))))))))))</x:f>
      </x:c>
      <x:c r="R94" s="45" t="str">
        <x:f>IF(A94="","",IF(O94&lt;&gt;"VALID","NOT READY",IF(P94&lt;&gt;"COMPLETE","NOT READY",IF(Q94="UNRESOLVED","NOT READY","READY"))))</x:f>
      </x:c>
      <x:c r="S94" s="69" t="str">
        <x:f>IF(A94="","",IF(OR(P94&lt;&gt;"COMPLETE",O94&lt;&gt;"VALID"),"UNRESOLVED",IF(AND(D94="YES",E94="SAME PRODUCT",OR(F94="SELLER OF RECORD",F94="MANUFACTURER DIRECT")),"DIRECT PATH",IF(AND(D94="YES",E94="SAME NEED - DIFFERENT PRODUCT",OR(F94="SELLER OF RECORD",F94="SECONDARY MARKET",F94="MANUFACTURER DIRECT")),"SUBSTITUTE PATH","OTHER PATH"))))</x:f>
      </x:c>
    </x:row>
    <x:row r="95">
      <x:c r="A95" s="53"/>
      <x:c r="B95" s="53"/>
      <x:c r="C95" s="53"/>
      <x:c r="D95" s="53"/>
      <x:c r="E95" s="53"/>
      <x:c r="F95" s="53"/>
      <x:c r="G95" s="53"/>
      <x:c r="H95" s="53"/>
      <x:c r="I95" s="53"/>
      <x:c r="J95" s="53"/>
      <x:c r="K95" s="53"/>
      <x:c r="L95" s="53"/>
      <x:c r="M95" s="58"/>
      <x:c r="N95" s="53"/>
      <x:c r="O95" s="45" t="str">
        <x:f>IF(A95="","",IF(NOT(OR(EXACT(C95,"DIRECT SELLER"),EXACT(C95,"RETAILER"),EXACT(C95,"MARKETPLACE"),EXACT(C95,"MANUFACTURER"),EXACT(C95,"PUBLISHER"),EXACT(C95,"SUBSTITUTE"),EXACT(C95,"OTHER"))),"INVALID - CANDIDATE TYPE",IF(NOT(OR(EXACT(D95,"YES"),EXACT(D95,"NO"),EXACT(D95,"UNCLEAR"))),"INVALID - BUYER TASK TOKEN",IF(NOT(OR(EXACT(E95,"SAME PRODUCT"),EXACT(E95,"SAME NEED - DIFFERENT PRODUCT"),EXACT(E95,"ADJACENT"),EXACT(E95,"NO MATCH"),EXACT(E95,"UNCLEAR"))),"INVALID - PRODUCT FIT TOKEN",IF(NOT(OR(EXACT(F95,"SELLER OF RECORD"),EXACT(F95,"MARKETPLACE"),EXACT(F95,"MANUFACTURER DIRECT"),EXACT(F95,"INFORMATION ONLY"),EXACT(F95,"SECONDARY MARKET"),EXACT(F95,"UNCLEAR"))),"INVALID - TRANSACTION TOKEN",IF(NOT(OR(EXACT(G95,"YES"),EXACT(G95,"NO"),EXACT(G95,"UNCLEAR"))),"INVALID - GEOGRAPHY TOKEN",IF(NOT(OR(EXACT(H95,"CURRENT"),EXACT(H95,"STALE"),EXACT(H95,"NOT CHECKED"))),"INVALID - FRESHNESS TOKEN",IF(NOT(OR(EXACT(I95,"COMPARABLE"),EXACT(I95,"NOT COMPARABLE"),EXACT(I95,"UNCLEAR"))),"INVALID - PRICE TOKEN",IF(NOT(OR(EXACT(J95,"COMPARABLE"),EXACT(J95,"NOT COMPARABLE"),EXACT(J95,"UNCLEAR"))),"INVALID - FULFILMENT TOKEN",IF(NOT(OR(EXACT(K95,"PURCHASE"),EXACT(K95,"DISCOVERY"),EXACT(K95,"RESEARCH"),EXACT(K95,"MIXED"),EXACT(K95,"UNCLEAR"))),"INVALID - DISCOVERY TOKEN",IF(COUNTIF($A$6:$A$205,A95)&gt;1,"INVALID - DUPLICATE ID","VALID")))))))))))</x:f>
      </x:c>
      <x:c r="P95" s="45" t="str">
        <x:f>IF(A95="","",IF(OR(B95="",C95="",D95="",E95="",F95="",G95="",H95="",I95="",J95="",K95="",L95="",M95=""),"EVIDENCE INSUFFICIENT - REQUIRED FIELD",IF(H95="STALE","EVIDENCE STALE - REFRESH",IF(H95="NOT CHECKED","EVIDENCE INSUFFICIENT - FRESHNESS",IF(OR(D95="UNCLEAR",E95="UNCLEAR",F95="UNCLEAR",G95="UNCLEAR",I95="UNCLEAR",J95="UNCLEAR",K95="UNCLEAR"),"EVIDENCE INSUFFICIENT - ROLE",IF(OR(AND(C95="PUBLISHER",F95&lt;&gt;"INFORMATION ONLY"),AND(C95="MARKETPLACE",F95&lt;&gt;"MARKETPLACE"),AND(C95="MANUFACTURER",NOT(OR(F95="MANUFACTURER DIRECT",F95="INFORMATION ONLY"))),AND(OR(C95="DIRECT SELLER",C95="RETAILER"),F95&lt;&gt;"SELLER OF RECORD"),AND(C95="SUBSTITUTE",NOT(OR(F95="SELLER OF RECORD",F95="SECONDARY MARKET")))),"EVIDENCE CONTRADICTION - TYPE / TRANSACTION","COMPLETE"))))))</x:f>
      </x:c>
      <x:c r="Q95" s="45" t="str">
        <x:f>IF(A95="","",IF(G95="NO","OUT OF SCOPE",IF(E95="NO MATCH","OUT OF SCOPE",IF(S95="UNRESOLVED","UNRESOLVED",IF(C95="MARKETPLACE","MARKETPLACE / INTERMEDIARY",IF(C95="PUBLISHER","PUBLISHER / INFORMATION COMPETITOR",IF(C95="MANUFACTURER",IF(S95="DIRECT PATH","DIRECT COMMERCIAL COMPETITOR",IF(S95="SUBSTITUTE PATH","INDIRECT / SUBSTITUTE COMPETITOR","MANUFACTURER / FIRST-PARTY REFERENCE")),IF(C95="SUBSTITUTE","INDIRECT / SUBSTITUTE COMPETITOR",IF(S95="DIRECT PATH","DIRECT COMMERCIAL COMPETITOR",IF(S95="SUBSTITUTE PATH","INDIRECT / SUBSTITUTE COMPETITOR",IF(AND(K95="RESEARCH",F95="INFORMATION ONLY"),"VISIBILITY-ONLY COMPETITOR","RETAIL / CHANNEL COMPETITOR")))))))))))</x:f>
      </x:c>
      <x:c r="R95" s="45" t="str">
        <x:f>IF(A95="","",IF(O95&lt;&gt;"VALID","NOT READY",IF(P95&lt;&gt;"COMPLETE","NOT READY",IF(Q95="UNRESOLVED","NOT READY","READY"))))</x:f>
      </x:c>
      <x:c r="S95" s="69" t="str">
        <x:f>IF(A95="","",IF(OR(P95&lt;&gt;"COMPLETE",O95&lt;&gt;"VALID"),"UNRESOLVED",IF(AND(D95="YES",E95="SAME PRODUCT",OR(F95="SELLER OF RECORD",F95="MANUFACTURER DIRECT")),"DIRECT PATH",IF(AND(D95="YES",E95="SAME NEED - DIFFERENT PRODUCT",OR(F95="SELLER OF RECORD",F95="SECONDARY MARKET",F95="MANUFACTURER DIRECT")),"SUBSTITUTE PATH","OTHER PATH"))))</x:f>
      </x:c>
    </x:row>
    <x:row r="96">
      <x:c r="A96" s="53"/>
      <x:c r="B96" s="53"/>
      <x:c r="C96" s="53"/>
      <x:c r="D96" s="53"/>
      <x:c r="E96" s="53"/>
      <x:c r="F96" s="53"/>
      <x:c r="G96" s="53"/>
      <x:c r="H96" s="53"/>
      <x:c r="I96" s="53"/>
      <x:c r="J96" s="53"/>
      <x:c r="K96" s="53"/>
      <x:c r="L96" s="53"/>
      <x:c r="M96" s="58"/>
      <x:c r="N96" s="53"/>
      <x:c r="O96" s="45" t="str">
        <x:f>IF(A96="","",IF(NOT(OR(EXACT(C96,"DIRECT SELLER"),EXACT(C96,"RETAILER"),EXACT(C96,"MARKETPLACE"),EXACT(C96,"MANUFACTURER"),EXACT(C96,"PUBLISHER"),EXACT(C96,"SUBSTITUTE"),EXACT(C96,"OTHER"))),"INVALID - CANDIDATE TYPE",IF(NOT(OR(EXACT(D96,"YES"),EXACT(D96,"NO"),EXACT(D96,"UNCLEAR"))),"INVALID - BUYER TASK TOKEN",IF(NOT(OR(EXACT(E96,"SAME PRODUCT"),EXACT(E96,"SAME NEED - DIFFERENT PRODUCT"),EXACT(E96,"ADJACENT"),EXACT(E96,"NO MATCH"),EXACT(E96,"UNCLEAR"))),"INVALID - PRODUCT FIT TOKEN",IF(NOT(OR(EXACT(F96,"SELLER OF RECORD"),EXACT(F96,"MARKETPLACE"),EXACT(F96,"MANUFACTURER DIRECT"),EXACT(F96,"INFORMATION ONLY"),EXACT(F96,"SECONDARY MARKET"),EXACT(F96,"UNCLEAR"))),"INVALID - TRANSACTION TOKEN",IF(NOT(OR(EXACT(G96,"YES"),EXACT(G96,"NO"),EXACT(G96,"UNCLEAR"))),"INVALID - GEOGRAPHY TOKEN",IF(NOT(OR(EXACT(H96,"CURRENT"),EXACT(H96,"STALE"),EXACT(H96,"NOT CHECKED"))),"INVALID - FRESHNESS TOKEN",IF(NOT(OR(EXACT(I96,"COMPARABLE"),EXACT(I96,"NOT COMPARABLE"),EXACT(I96,"UNCLEAR"))),"INVALID - PRICE TOKEN",IF(NOT(OR(EXACT(J96,"COMPARABLE"),EXACT(J96,"NOT COMPARABLE"),EXACT(J96,"UNCLEAR"))),"INVALID - FULFILMENT TOKEN",IF(NOT(OR(EXACT(K96,"PURCHASE"),EXACT(K96,"DISCOVERY"),EXACT(K96,"RESEARCH"),EXACT(K96,"MIXED"),EXACT(K96,"UNCLEAR"))),"INVALID - DISCOVERY TOKEN",IF(COUNTIF($A$6:$A$205,A96)&gt;1,"INVALID - DUPLICATE ID","VALID")))))))))))</x:f>
      </x:c>
      <x:c r="P96" s="45" t="str">
        <x:f>IF(A96="","",IF(OR(B96="",C96="",D96="",E96="",F96="",G96="",H96="",I96="",J96="",K96="",L96="",M96=""),"EVIDENCE INSUFFICIENT - REQUIRED FIELD",IF(H96="STALE","EVIDENCE STALE - REFRESH",IF(H96="NOT CHECKED","EVIDENCE INSUFFICIENT - FRESHNESS",IF(OR(D96="UNCLEAR",E96="UNCLEAR",F96="UNCLEAR",G96="UNCLEAR",I96="UNCLEAR",J96="UNCLEAR",K96="UNCLEAR"),"EVIDENCE INSUFFICIENT - ROLE",IF(OR(AND(C96="PUBLISHER",F96&lt;&gt;"INFORMATION ONLY"),AND(C96="MARKETPLACE",F96&lt;&gt;"MARKETPLACE"),AND(C96="MANUFACTURER",NOT(OR(F96="MANUFACTURER DIRECT",F96="INFORMATION ONLY"))),AND(OR(C96="DIRECT SELLER",C96="RETAILER"),F96&lt;&gt;"SELLER OF RECORD"),AND(C96="SUBSTITUTE",NOT(OR(F96="SELLER OF RECORD",F96="SECONDARY MARKET")))),"EVIDENCE CONTRADICTION - TYPE / TRANSACTION","COMPLETE"))))))</x:f>
      </x:c>
      <x:c r="Q96" s="45" t="str">
        <x:f>IF(A96="","",IF(G96="NO","OUT OF SCOPE",IF(E96="NO MATCH","OUT OF SCOPE",IF(S96="UNRESOLVED","UNRESOLVED",IF(C96="MARKETPLACE","MARKETPLACE / INTERMEDIARY",IF(C96="PUBLISHER","PUBLISHER / INFORMATION COMPETITOR",IF(C96="MANUFACTURER",IF(S96="DIRECT PATH","DIRECT COMMERCIAL COMPETITOR",IF(S96="SUBSTITUTE PATH","INDIRECT / SUBSTITUTE COMPETITOR","MANUFACTURER / FIRST-PARTY REFERENCE")),IF(C96="SUBSTITUTE","INDIRECT / SUBSTITUTE COMPETITOR",IF(S96="DIRECT PATH","DIRECT COMMERCIAL COMPETITOR",IF(S96="SUBSTITUTE PATH","INDIRECT / SUBSTITUTE COMPETITOR",IF(AND(K96="RESEARCH",F96="INFORMATION ONLY"),"VISIBILITY-ONLY COMPETITOR","RETAIL / CHANNEL COMPETITOR")))))))))))</x:f>
      </x:c>
      <x:c r="R96" s="45" t="str">
        <x:f>IF(A96="","",IF(O96&lt;&gt;"VALID","NOT READY",IF(P96&lt;&gt;"COMPLETE","NOT READY",IF(Q96="UNRESOLVED","NOT READY","READY"))))</x:f>
      </x:c>
      <x:c r="S96" s="69" t="str">
        <x:f>IF(A96="","",IF(OR(P96&lt;&gt;"COMPLETE",O96&lt;&gt;"VALID"),"UNRESOLVED",IF(AND(D96="YES",E96="SAME PRODUCT",OR(F96="SELLER OF RECORD",F96="MANUFACTURER DIRECT")),"DIRECT PATH",IF(AND(D96="YES",E96="SAME NEED - DIFFERENT PRODUCT",OR(F96="SELLER OF RECORD",F96="SECONDARY MARKET",F96="MANUFACTURER DIRECT")),"SUBSTITUTE PATH","OTHER PATH"))))</x:f>
      </x:c>
    </x:row>
    <x:row r="97">
      <x:c r="A97" s="53"/>
      <x:c r="B97" s="53"/>
      <x:c r="C97" s="53"/>
      <x:c r="D97" s="53"/>
      <x:c r="E97" s="53"/>
      <x:c r="F97" s="53"/>
      <x:c r="G97" s="53"/>
      <x:c r="H97" s="53"/>
      <x:c r="I97" s="53"/>
      <x:c r="J97" s="53"/>
      <x:c r="K97" s="53"/>
      <x:c r="L97" s="53"/>
      <x:c r="M97" s="58"/>
      <x:c r="N97" s="53"/>
      <x:c r="O97" s="45" t="str">
        <x:f>IF(A97="","",IF(NOT(OR(EXACT(C97,"DIRECT SELLER"),EXACT(C97,"RETAILER"),EXACT(C97,"MARKETPLACE"),EXACT(C97,"MANUFACTURER"),EXACT(C97,"PUBLISHER"),EXACT(C97,"SUBSTITUTE"),EXACT(C97,"OTHER"))),"INVALID - CANDIDATE TYPE",IF(NOT(OR(EXACT(D97,"YES"),EXACT(D97,"NO"),EXACT(D97,"UNCLEAR"))),"INVALID - BUYER TASK TOKEN",IF(NOT(OR(EXACT(E97,"SAME PRODUCT"),EXACT(E97,"SAME NEED - DIFFERENT PRODUCT"),EXACT(E97,"ADJACENT"),EXACT(E97,"NO MATCH"),EXACT(E97,"UNCLEAR"))),"INVALID - PRODUCT FIT TOKEN",IF(NOT(OR(EXACT(F97,"SELLER OF RECORD"),EXACT(F97,"MARKETPLACE"),EXACT(F97,"MANUFACTURER DIRECT"),EXACT(F97,"INFORMATION ONLY"),EXACT(F97,"SECONDARY MARKET"),EXACT(F97,"UNCLEAR"))),"INVALID - TRANSACTION TOKEN",IF(NOT(OR(EXACT(G97,"YES"),EXACT(G97,"NO"),EXACT(G97,"UNCLEAR"))),"INVALID - GEOGRAPHY TOKEN",IF(NOT(OR(EXACT(H97,"CURRENT"),EXACT(H97,"STALE"),EXACT(H97,"NOT CHECKED"))),"INVALID - FRESHNESS TOKEN",IF(NOT(OR(EXACT(I97,"COMPARABLE"),EXACT(I97,"NOT COMPARABLE"),EXACT(I97,"UNCLEAR"))),"INVALID - PRICE TOKEN",IF(NOT(OR(EXACT(J97,"COMPARABLE"),EXACT(J97,"NOT COMPARABLE"),EXACT(J97,"UNCLEAR"))),"INVALID - FULFILMENT TOKEN",IF(NOT(OR(EXACT(K97,"PURCHASE"),EXACT(K97,"DISCOVERY"),EXACT(K97,"RESEARCH"),EXACT(K97,"MIXED"),EXACT(K97,"UNCLEAR"))),"INVALID - DISCOVERY TOKEN",IF(COUNTIF($A$6:$A$205,A97)&gt;1,"INVALID - DUPLICATE ID","VALID")))))))))))</x:f>
      </x:c>
      <x:c r="P97" s="45" t="str">
        <x:f>IF(A97="","",IF(OR(B97="",C97="",D97="",E97="",F97="",G97="",H97="",I97="",J97="",K97="",L97="",M97=""),"EVIDENCE INSUFFICIENT - REQUIRED FIELD",IF(H97="STALE","EVIDENCE STALE - REFRESH",IF(H97="NOT CHECKED","EVIDENCE INSUFFICIENT - FRESHNESS",IF(OR(D97="UNCLEAR",E97="UNCLEAR",F97="UNCLEAR",G97="UNCLEAR",I97="UNCLEAR",J97="UNCLEAR",K97="UNCLEAR"),"EVIDENCE INSUFFICIENT - ROLE",IF(OR(AND(C97="PUBLISHER",F97&lt;&gt;"INFORMATION ONLY"),AND(C97="MARKETPLACE",F97&lt;&gt;"MARKETPLACE"),AND(C97="MANUFACTURER",NOT(OR(F97="MANUFACTURER DIRECT",F97="INFORMATION ONLY"))),AND(OR(C97="DIRECT SELLER",C97="RETAILER"),F97&lt;&gt;"SELLER OF RECORD"),AND(C97="SUBSTITUTE",NOT(OR(F97="SELLER OF RECORD",F97="SECONDARY MARKET")))),"EVIDENCE CONTRADICTION - TYPE / TRANSACTION","COMPLETE"))))))</x:f>
      </x:c>
      <x:c r="Q97" s="45" t="str">
        <x:f>IF(A97="","",IF(G97="NO","OUT OF SCOPE",IF(E97="NO MATCH","OUT OF SCOPE",IF(S97="UNRESOLVED","UNRESOLVED",IF(C97="MARKETPLACE","MARKETPLACE / INTERMEDIARY",IF(C97="PUBLISHER","PUBLISHER / INFORMATION COMPETITOR",IF(C97="MANUFACTURER",IF(S97="DIRECT PATH","DIRECT COMMERCIAL COMPETITOR",IF(S97="SUBSTITUTE PATH","INDIRECT / SUBSTITUTE COMPETITOR","MANUFACTURER / FIRST-PARTY REFERENCE")),IF(C97="SUBSTITUTE","INDIRECT / SUBSTITUTE COMPETITOR",IF(S97="DIRECT PATH","DIRECT COMMERCIAL COMPETITOR",IF(S97="SUBSTITUTE PATH","INDIRECT / SUBSTITUTE COMPETITOR",IF(AND(K97="RESEARCH",F97="INFORMATION ONLY"),"VISIBILITY-ONLY COMPETITOR","RETAIL / CHANNEL COMPETITOR")))))))))))</x:f>
      </x:c>
      <x:c r="R97" s="45" t="str">
        <x:f>IF(A97="","",IF(O97&lt;&gt;"VALID","NOT READY",IF(P97&lt;&gt;"COMPLETE","NOT READY",IF(Q97="UNRESOLVED","NOT READY","READY"))))</x:f>
      </x:c>
      <x:c r="S97" s="69" t="str">
        <x:f>IF(A97="","",IF(OR(P97&lt;&gt;"COMPLETE",O97&lt;&gt;"VALID"),"UNRESOLVED",IF(AND(D97="YES",E97="SAME PRODUCT",OR(F97="SELLER OF RECORD",F97="MANUFACTURER DIRECT")),"DIRECT PATH",IF(AND(D97="YES",E97="SAME NEED - DIFFERENT PRODUCT",OR(F97="SELLER OF RECORD",F97="SECONDARY MARKET",F97="MANUFACTURER DIRECT")),"SUBSTITUTE PATH","OTHER PATH"))))</x:f>
      </x:c>
    </x:row>
    <x:row r="98">
      <x:c r="A98" s="53"/>
      <x:c r="B98" s="53"/>
      <x:c r="C98" s="53"/>
      <x:c r="D98" s="53"/>
      <x:c r="E98" s="53"/>
      <x:c r="F98" s="53"/>
      <x:c r="G98" s="53"/>
      <x:c r="H98" s="53"/>
      <x:c r="I98" s="53"/>
      <x:c r="J98" s="53"/>
      <x:c r="K98" s="53"/>
      <x:c r="L98" s="53"/>
      <x:c r="M98" s="58"/>
      <x:c r="N98" s="53"/>
      <x:c r="O98" s="45" t="str">
        <x:f>IF(A98="","",IF(NOT(OR(EXACT(C98,"DIRECT SELLER"),EXACT(C98,"RETAILER"),EXACT(C98,"MARKETPLACE"),EXACT(C98,"MANUFACTURER"),EXACT(C98,"PUBLISHER"),EXACT(C98,"SUBSTITUTE"),EXACT(C98,"OTHER"))),"INVALID - CANDIDATE TYPE",IF(NOT(OR(EXACT(D98,"YES"),EXACT(D98,"NO"),EXACT(D98,"UNCLEAR"))),"INVALID - BUYER TASK TOKEN",IF(NOT(OR(EXACT(E98,"SAME PRODUCT"),EXACT(E98,"SAME NEED - DIFFERENT PRODUCT"),EXACT(E98,"ADJACENT"),EXACT(E98,"NO MATCH"),EXACT(E98,"UNCLEAR"))),"INVALID - PRODUCT FIT TOKEN",IF(NOT(OR(EXACT(F98,"SELLER OF RECORD"),EXACT(F98,"MARKETPLACE"),EXACT(F98,"MANUFACTURER DIRECT"),EXACT(F98,"INFORMATION ONLY"),EXACT(F98,"SECONDARY MARKET"),EXACT(F98,"UNCLEAR"))),"INVALID - TRANSACTION TOKEN",IF(NOT(OR(EXACT(G98,"YES"),EXACT(G98,"NO"),EXACT(G98,"UNCLEAR"))),"INVALID - GEOGRAPHY TOKEN",IF(NOT(OR(EXACT(H98,"CURRENT"),EXACT(H98,"STALE"),EXACT(H98,"NOT CHECKED"))),"INVALID - FRESHNESS TOKEN",IF(NOT(OR(EXACT(I98,"COMPARABLE"),EXACT(I98,"NOT COMPARABLE"),EXACT(I98,"UNCLEAR"))),"INVALID - PRICE TOKEN",IF(NOT(OR(EXACT(J98,"COMPARABLE"),EXACT(J98,"NOT COMPARABLE"),EXACT(J98,"UNCLEAR"))),"INVALID - FULFILMENT TOKEN",IF(NOT(OR(EXACT(K98,"PURCHASE"),EXACT(K98,"DISCOVERY"),EXACT(K98,"RESEARCH"),EXACT(K98,"MIXED"),EXACT(K98,"UNCLEAR"))),"INVALID - DISCOVERY TOKEN",IF(COUNTIF($A$6:$A$205,A98)&gt;1,"INVALID - DUPLICATE ID","VALID")))))))))))</x:f>
      </x:c>
      <x:c r="P98" s="45" t="str">
        <x:f>IF(A98="","",IF(OR(B98="",C98="",D98="",E98="",F98="",G98="",H98="",I98="",J98="",K98="",L98="",M98=""),"EVIDENCE INSUFFICIENT - REQUIRED FIELD",IF(H98="STALE","EVIDENCE STALE - REFRESH",IF(H98="NOT CHECKED","EVIDENCE INSUFFICIENT - FRESHNESS",IF(OR(D98="UNCLEAR",E98="UNCLEAR",F98="UNCLEAR",G98="UNCLEAR",I98="UNCLEAR",J98="UNCLEAR",K98="UNCLEAR"),"EVIDENCE INSUFFICIENT - ROLE",IF(OR(AND(C98="PUBLISHER",F98&lt;&gt;"INFORMATION ONLY"),AND(C98="MARKETPLACE",F98&lt;&gt;"MARKETPLACE"),AND(C98="MANUFACTURER",NOT(OR(F98="MANUFACTURER DIRECT",F98="INFORMATION ONLY"))),AND(OR(C98="DIRECT SELLER",C98="RETAILER"),F98&lt;&gt;"SELLER OF RECORD"),AND(C98="SUBSTITUTE",NOT(OR(F98="SELLER OF RECORD",F98="SECONDARY MARKET")))),"EVIDENCE CONTRADICTION - TYPE / TRANSACTION","COMPLETE"))))))</x:f>
      </x:c>
      <x:c r="Q98" s="45" t="str">
        <x:f>IF(A98="","",IF(G98="NO","OUT OF SCOPE",IF(E98="NO MATCH","OUT OF SCOPE",IF(S98="UNRESOLVED","UNRESOLVED",IF(C98="MARKETPLACE","MARKETPLACE / INTERMEDIARY",IF(C98="PUBLISHER","PUBLISHER / INFORMATION COMPETITOR",IF(C98="MANUFACTURER",IF(S98="DIRECT PATH","DIRECT COMMERCIAL COMPETITOR",IF(S98="SUBSTITUTE PATH","INDIRECT / SUBSTITUTE COMPETITOR","MANUFACTURER / FIRST-PARTY REFERENCE")),IF(C98="SUBSTITUTE","INDIRECT / SUBSTITUTE COMPETITOR",IF(S98="DIRECT PATH","DIRECT COMMERCIAL COMPETITOR",IF(S98="SUBSTITUTE PATH","INDIRECT / SUBSTITUTE COMPETITOR",IF(AND(K98="RESEARCH",F98="INFORMATION ONLY"),"VISIBILITY-ONLY COMPETITOR","RETAIL / CHANNEL COMPETITOR")))))))))))</x:f>
      </x:c>
      <x:c r="R98" s="45" t="str">
        <x:f>IF(A98="","",IF(O98&lt;&gt;"VALID","NOT READY",IF(P98&lt;&gt;"COMPLETE","NOT READY",IF(Q98="UNRESOLVED","NOT READY","READY"))))</x:f>
      </x:c>
      <x:c r="S98" s="69" t="str">
        <x:f>IF(A98="","",IF(OR(P98&lt;&gt;"COMPLETE",O98&lt;&gt;"VALID"),"UNRESOLVED",IF(AND(D98="YES",E98="SAME PRODUCT",OR(F98="SELLER OF RECORD",F98="MANUFACTURER DIRECT")),"DIRECT PATH",IF(AND(D98="YES",E98="SAME NEED - DIFFERENT PRODUCT",OR(F98="SELLER OF RECORD",F98="SECONDARY MARKET",F98="MANUFACTURER DIRECT")),"SUBSTITUTE PATH","OTHER PATH"))))</x:f>
      </x:c>
    </x:row>
    <x:row r="99">
      <x:c r="A99" s="53"/>
      <x:c r="B99" s="53"/>
      <x:c r="C99" s="53"/>
      <x:c r="D99" s="53"/>
      <x:c r="E99" s="53"/>
      <x:c r="F99" s="53"/>
      <x:c r="G99" s="53"/>
      <x:c r="H99" s="53"/>
      <x:c r="I99" s="53"/>
      <x:c r="J99" s="53"/>
      <x:c r="K99" s="53"/>
      <x:c r="L99" s="53"/>
      <x:c r="M99" s="58"/>
      <x:c r="N99" s="53"/>
      <x:c r="O99" s="45" t="str">
        <x:f>IF(A99="","",IF(NOT(OR(EXACT(C99,"DIRECT SELLER"),EXACT(C99,"RETAILER"),EXACT(C99,"MARKETPLACE"),EXACT(C99,"MANUFACTURER"),EXACT(C99,"PUBLISHER"),EXACT(C99,"SUBSTITUTE"),EXACT(C99,"OTHER"))),"INVALID - CANDIDATE TYPE",IF(NOT(OR(EXACT(D99,"YES"),EXACT(D99,"NO"),EXACT(D99,"UNCLEAR"))),"INVALID - BUYER TASK TOKEN",IF(NOT(OR(EXACT(E99,"SAME PRODUCT"),EXACT(E99,"SAME NEED - DIFFERENT PRODUCT"),EXACT(E99,"ADJACENT"),EXACT(E99,"NO MATCH"),EXACT(E99,"UNCLEAR"))),"INVALID - PRODUCT FIT TOKEN",IF(NOT(OR(EXACT(F99,"SELLER OF RECORD"),EXACT(F99,"MARKETPLACE"),EXACT(F99,"MANUFACTURER DIRECT"),EXACT(F99,"INFORMATION ONLY"),EXACT(F99,"SECONDARY MARKET"),EXACT(F99,"UNCLEAR"))),"INVALID - TRANSACTION TOKEN",IF(NOT(OR(EXACT(G99,"YES"),EXACT(G99,"NO"),EXACT(G99,"UNCLEAR"))),"INVALID - GEOGRAPHY TOKEN",IF(NOT(OR(EXACT(H99,"CURRENT"),EXACT(H99,"STALE"),EXACT(H99,"NOT CHECKED"))),"INVALID - FRESHNESS TOKEN",IF(NOT(OR(EXACT(I99,"COMPARABLE"),EXACT(I99,"NOT COMPARABLE"),EXACT(I99,"UNCLEAR"))),"INVALID - PRICE TOKEN",IF(NOT(OR(EXACT(J99,"COMPARABLE"),EXACT(J99,"NOT COMPARABLE"),EXACT(J99,"UNCLEAR"))),"INVALID - FULFILMENT TOKEN",IF(NOT(OR(EXACT(K99,"PURCHASE"),EXACT(K99,"DISCOVERY"),EXACT(K99,"RESEARCH"),EXACT(K99,"MIXED"),EXACT(K99,"UNCLEAR"))),"INVALID - DISCOVERY TOKEN",IF(COUNTIF($A$6:$A$205,A99)&gt;1,"INVALID - DUPLICATE ID","VALID")))))))))))</x:f>
      </x:c>
      <x:c r="P99" s="45" t="str">
        <x:f>IF(A99="","",IF(OR(B99="",C99="",D99="",E99="",F99="",G99="",H99="",I99="",J99="",K99="",L99="",M99=""),"EVIDENCE INSUFFICIENT - REQUIRED FIELD",IF(H99="STALE","EVIDENCE STALE - REFRESH",IF(H99="NOT CHECKED","EVIDENCE INSUFFICIENT - FRESHNESS",IF(OR(D99="UNCLEAR",E99="UNCLEAR",F99="UNCLEAR",G99="UNCLEAR",I99="UNCLEAR",J99="UNCLEAR",K99="UNCLEAR"),"EVIDENCE INSUFFICIENT - ROLE",IF(OR(AND(C99="PUBLISHER",F99&lt;&gt;"INFORMATION ONLY"),AND(C99="MARKETPLACE",F99&lt;&gt;"MARKETPLACE"),AND(C99="MANUFACTURER",NOT(OR(F99="MANUFACTURER DIRECT",F99="INFORMATION ONLY"))),AND(OR(C99="DIRECT SELLER",C99="RETAILER"),F99&lt;&gt;"SELLER OF RECORD"),AND(C99="SUBSTITUTE",NOT(OR(F99="SELLER OF RECORD",F99="SECONDARY MARKET")))),"EVIDENCE CONTRADICTION - TYPE / TRANSACTION","COMPLETE"))))))</x:f>
      </x:c>
      <x:c r="Q99" s="45" t="str">
        <x:f>IF(A99="","",IF(G99="NO","OUT OF SCOPE",IF(E99="NO MATCH","OUT OF SCOPE",IF(S99="UNRESOLVED","UNRESOLVED",IF(C99="MARKETPLACE","MARKETPLACE / INTERMEDIARY",IF(C99="PUBLISHER","PUBLISHER / INFORMATION COMPETITOR",IF(C99="MANUFACTURER",IF(S99="DIRECT PATH","DIRECT COMMERCIAL COMPETITOR",IF(S99="SUBSTITUTE PATH","INDIRECT / SUBSTITUTE COMPETITOR","MANUFACTURER / FIRST-PARTY REFERENCE")),IF(C99="SUBSTITUTE","INDIRECT / SUBSTITUTE COMPETITOR",IF(S99="DIRECT PATH","DIRECT COMMERCIAL COMPETITOR",IF(S99="SUBSTITUTE PATH","INDIRECT / SUBSTITUTE COMPETITOR",IF(AND(K99="RESEARCH",F99="INFORMATION ONLY"),"VISIBILITY-ONLY COMPETITOR","RETAIL / CHANNEL COMPETITOR")))))))))))</x:f>
      </x:c>
      <x:c r="R99" s="45" t="str">
        <x:f>IF(A99="","",IF(O99&lt;&gt;"VALID","NOT READY",IF(P99&lt;&gt;"COMPLETE","NOT READY",IF(Q99="UNRESOLVED","NOT READY","READY"))))</x:f>
      </x:c>
      <x:c r="S99" s="69" t="str">
        <x:f>IF(A99="","",IF(OR(P99&lt;&gt;"COMPLETE",O99&lt;&gt;"VALID"),"UNRESOLVED",IF(AND(D99="YES",E99="SAME PRODUCT",OR(F99="SELLER OF RECORD",F99="MANUFACTURER DIRECT")),"DIRECT PATH",IF(AND(D99="YES",E99="SAME NEED - DIFFERENT PRODUCT",OR(F99="SELLER OF RECORD",F99="SECONDARY MARKET",F99="MANUFACTURER DIRECT")),"SUBSTITUTE PATH","OTHER PATH"))))</x:f>
      </x:c>
    </x:row>
    <x:row r="100">
      <x:c r="A100" s="53"/>
      <x:c r="B100" s="53"/>
      <x:c r="C100" s="53"/>
      <x:c r="D100" s="53"/>
      <x:c r="E100" s="53"/>
      <x:c r="F100" s="53"/>
      <x:c r="G100" s="53"/>
      <x:c r="H100" s="53"/>
      <x:c r="I100" s="53"/>
      <x:c r="J100" s="53"/>
      <x:c r="K100" s="53"/>
      <x:c r="L100" s="53"/>
      <x:c r="M100" s="58"/>
      <x:c r="N100" s="53"/>
      <x:c r="O100" s="45" t="str">
        <x:f>IF(A100="","",IF(NOT(OR(EXACT(C100,"DIRECT SELLER"),EXACT(C100,"RETAILER"),EXACT(C100,"MARKETPLACE"),EXACT(C100,"MANUFACTURER"),EXACT(C100,"PUBLISHER"),EXACT(C100,"SUBSTITUTE"),EXACT(C100,"OTHER"))),"INVALID - CANDIDATE TYPE",IF(NOT(OR(EXACT(D100,"YES"),EXACT(D100,"NO"),EXACT(D100,"UNCLEAR"))),"INVALID - BUYER TASK TOKEN",IF(NOT(OR(EXACT(E100,"SAME PRODUCT"),EXACT(E100,"SAME NEED - DIFFERENT PRODUCT"),EXACT(E100,"ADJACENT"),EXACT(E100,"NO MATCH"),EXACT(E100,"UNCLEAR"))),"INVALID - PRODUCT FIT TOKEN",IF(NOT(OR(EXACT(F100,"SELLER OF RECORD"),EXACT(F100,"MARKETPLACE"),EXACT(F100,"MANUFACTURER DIRECT"),EXACT(F100,"INFORMATION ONLY"),EXACT(F100,"SECONDARY MARKET"),EXACT(F100,"UNCLEAR"))),"INVALID - TRANSACTION TOKEN",IF(NOT(OR(EXACT(G100,"YES"),EXACT(G100,"NO"),EXACT(G100,"UNCLEAR"))),"INVALID - GEOGRAPHY TOKEN",IF(NOT(OR(EXACT(H100,"CURRENT"),EXACT(H100,"STALE"),EXACT(H100,"NOT CHECKED"))),"INVALID - FRESHNESS TOKEN",IF(NOT(OR(EXACT(I100,"COMPARABLE"),EXACT(I100,"NOT COMPARABLE"),EXACT(I100,"UNCLEAR"))),"INVALID - PRICE TOKEN",IF(NOT(OR(EXACT(J100,"COMPARABLE"),EXACT(J100,"NOT COMPARABLE"),EXACT(J100,"UNCLEAR"))),"INVALID - FULFILMENT TOKEN",IF(NOT(OR(EXACT(K100,"PURCHASE"),EXACT(K100,"DISCOVERY"),EXACT(K100,"RESEARCH"),EXACT(K100,"MIXED"),EXACT(K100,"UNCLEAR"))),"INVALID - DISCOVERY TOKEN",IF(COUNTIF($A$6:$A$205,A100)&gt;1,"INVALID - DUPLICATE ID","VALID")))))))))))</x:f>
      </x:c>
      <x:c r="P100" s="45" t="str">
        <x:f>IF(A100="","",IF(OR(B100="",C100="",D100="",E100="",F100="",G100="",H100="",I100="",J100="",K100="",L100="",M100=""),"EVIDENCE INSUFFICIENT - REQUIRED FIELD",IF(H100="STALE","EVIDENCE STALE - REFRESH",IF(H100="NOT CHECKED","EVIDENCE INSUFFICIENT - FRESHNESS",IF(OR(D100="UNCLEAR",E100="UNCLEAR",F100="UNCLEAR",G100="UNCLEAR",I100="UNCLEAR",J100="UNCLEAR",K100="UNCLEAR"),"EVIDENCE INSUFFICIENT - ROLE",IF(OR(AND(C100="PUBLISHER",F100&lt;&gt;"INFORMATION ONLY"),AND(C100="MARKETPLACE",F100&lt;&gt;"MARKETPLACE"),AND(C100="MANUFACTURER",NOT(OR(F100="MANUFACTURER DIRECT",F100="INFORMATION ONLY"))),AND(OR(C100="DIRECT SELLER",C100="RETAILER"),F100&lt;&gt;"SELLER OF RECORD"),AND(C100="SUBSTITUTE",NOT(OR(F100="SELLER OF RECORD",F100="SECONDARY MARKET")))),"EVIDENCE CONTRADICTION - TYPE / TRANSACTION","COMPLETE"))))))</x:f>
      </x:c>
      <x:c r="Q100" s="45" t="str">
        <x:f>IF(A100="","",IF(G100="NO","OUT OF SCOPE",IF(E100="NO MATCH","OUT OF SCOPE",IF(S100="UNRESOLVED","UNRESOLVED",IF(C100="MARKETPLACE","MARKETPLACE / INTERMEDIARY",IF(C100="PUBLISHER","PUBLISHER / INFORMATION COMPETITOR",IF(C100="MANUFACTURER",IF(S100="DIRECT PATH","DIRECT COMMERCIAL COMPETITOR",IF(S100="SUBSTITUTE PATH","INDIRECT / SUBSTITUTE COMPETITOR","MANUFACTURER / FIRST-PARTY REFERENCE")),IF(C100="SUBSTITUTE","INDIRECT / SUBSTITUTE COMPETITOR",IF(S100="DIRECT PATH","DIRECT COMMERCIAL COMPETITOR",IF(S100="SUBSTITUTE PATH","INDIRECT / SUBSTITUTE COMPETITOR",IF(AND(K100="RESEARCH",F100="INFORMATION ONLY"),"VISIBILITY-ONLY COMPETITOR","RETAIL / CHANNEL COMPETITOR")))))))))))</x:f>
      </x:c>
      <x:c r="R100" s="45" t="str">
        <x:f>IF(A100="","",IF(O100&lt;&gt;"VALID","NOT READY",IF(P100&lt;&gt;"COMPLETE","NOT READY",IF(Q100="UNRESOLVED","NOT READY","READY"))))</x:f>
      </x:c>
      <x:c r="S100" s="69" t="str">
        <x:f>IF(A100="","",IF(OR(P100&lt;&gt;"COMPLETE",O100&lt;&gt;"VALID"),"UNRESOLVED",IF(AND(D100="YES",E100="SAME PRODUCT",OR(F100="SELLER OF RECORD",F100="MANUFACTURER DIRECT")),"DIRECT PATH",IF(AND(D100="YES",E100="SAME NEED - DIFFERENT PRODUCT",OR(F100="SELLER OF RECORD",F100="SECONDARY MARKET",F100="MANUFACTURER DIRECT")),"SUBSTITUTE PATH","OTHER PATH"))))</x:f>
      </x:c>
    </x:row>
    <x:row r="101">
      <x:c r="A101" s="53"/>
      <x:c r="B101" s="53"/>
      <x:c r="C101" s="53"/>
      <x:c r="D101" s="53"/>
      <x:c r="E101" s="53"/>
      <x:c r="F101" s="53"/>
      <x:c r="G101" s="53"/>
      <x:c r="H101" s="53"/>
      <x:c r="I101" s="53"/>
      <x:c r="J101" s="53"/>
      <x:c r="K101" s="53"/>
      <x:c r="L101" s="53"/>
      <x:c r="M101" s="58"/>
      <x:c r="N101" s="53"/>
      <x:c r="O101" s="45" t="str">
        <x:f>IF(A101="","",IF(NOT(OR(EXACT(C101,"DIRECT SELLER"),EXACT(C101,"RETAILER"),EXACT(C101,"MARKETPLACE"),EXACT(C101,"MANUFACTURER"),EXACT(C101,"PUBLISHER"),EXACT(C101,"SUBSTITUTE"),EXACT(C101,"OTHER"))),"INVALID - CANDIDATE TYPE",IF(NOT(OR(EXACT(D101,"YES"),EXACT(D101,"NO"),EXACT(D101,"UNCLEAR"))),"INVALID - BUYER TASK TOKEN",IF(NOT(OR(EXACT(E101,"SAME PRODUCT"),EXACT(E101,"SAME NEED - DIFFERENT PRODUCT"),EXACT(E101,"ADJACENT"),EXACT(E101,"NO MATCH"),EXACT(E101,"UNCLEAR"))),"INVALID - PRODUCT FIT TOKEN",IF(NOT(OR(EXACT(F101,"SELLER OF RECORD"),EXACT(F101,"MARKETPLACE"),EXACT(F101,"MANUFACTURER DIRECT"),EXACT(F101,"INFORMATION ONLY"),EXACT(F101,"SECONDARY MARKET"),EXACT(F101,"UNCLEAR"))),"INVALID - TRANSACTION TOKEN",IF(NOT(OR(EXACT(G101,"YES"),EXACT(G101,"NO"),EXACT(G101,"UNCLEAR"))),"INVALID - GEOGRAPHY TOKEN",IF(NOT(OR(EXACT(H101,"CURRENT"),EXACT(H101,"STALE"),EXACT(H101,"NOT CHECKED"))),"INVALID - FRESHNESS TOKEN",IF(NOT(OR(EXACT(I101,"COMPARABLE"),EXACT(I101,"NOT COMPARABLE"),EXACT(I101,"UNCLEAR"))),"INVALID - PRICE TOKEN",IF(NOT(OR(EXACT(J101,"COMPARABLE"),EXACT(J101,"NOT COMPARABLE"),EXACT(J101,"UNCLEAR"))),"INVALID - FULFILMENT TOKEN",IF(NOT(OR(EXACT(K101,"PURCHASE"),EXACT(K101,"DISCOVERY"),EXACT(K101,"RESEARCH"),EXACT(K101,"MIXED"),EXACT(K101,"UNCLEAR"))),"INVALID - DISCOVERY TOKEN",IF(COUNTIF($A$6:$A$205,A101)&gt;1,"INVALID - DUPLICATE ID","VALID")))))))))))</x:f>
      </x:c>
      <x:c r="P101" s="45" t="str">
        <x:f>IF(A101="","",IF(OR(B101="",C101="",D101="",E101="",F101="",G101="",H101="",I101="",J101="",K101="",L101="",M101=""),"EVIDENCE INSUFFICIENT - REQUIRED FIELD",IF(H101="STALE","EVIDENCE STALE - REFRESH",IF(H101="NOT CHECKED","EVIDENCE INSUFFICIENT - FRESHNESS",IF(OR(D101="UNCLEAR",E101="UNCLEAR",F101="UNCLEAR",G101="UNCLEAR",I101="UNCLEAR",J101="UNCLEAR",K101="UNCLEAR"),"EVIDENCE INSUFFICIENT - ROLE",IF(OR(AND(C101="PUBLISHER",F101&lt;&gt;"INFORMATION ONLY"),AND(C101="MARKETPLACE",F101&lt;&gt;"MARKETPLACE"),AND(C101="MANUFACTURER",NOT(OR(F101="MANUFACTURER DIRECT",F101="INFORMATION ONLY"))),AND(OR(C101="DIRECT SELLER",C101="RETAILER"),F101&lt;&gt;"SELLER OF RECORD"),AND(C101="SUBSTITUTE",NOT(OR(F101="SELLER OF RECORD",F101="SECONDARY MARKET")))),"EVIDENCE CONTRADICTION - TYPE / TRANSACTION","COMPLETE"))))))</x:f>
      </x:c>
      <x:c r="Q101" s="45" t="str">
        <x:f>IF(A101="","",IF(G101="NO","OUT OF SCOPE",IF(E101="NO MATCH","OUT OF SCOPE",IF(S101="UNRESOLVED","UNRESOLVED",IF(C101="MARKETPLACE","MARKETPLACE / INTERMEDIARY",IF(C101="PUBLISHER","PUBLISHER / INFORMATION COMPETITOR",IF(C101="MANUFACTURER",IF(S101="DIRECT PATH","DIRECT COMMERCIAL COMPETITOR",IF(S101="SUBSTITUTE PATH","INDIRECT / SUBSTITUTE COMPETITOR","MANUFACTURER / FIRST-PARTY REFERENCE")),IF(C101="SUBSTITUTE","INDIRECT / SUBSTITUTE COMPETITOR",IF(S101="DIRECT PATH","DIRECT COMMERCIAL COMPETITOR",IF(S101="SUBSTITUTE PATH","INDIRECT / SUBSTITUTE COMPETITOR",IF(AND(K101="RESEARCH",F101="INFORMATION ONLY"),"VISIBILITY-ONLY COMPETITOR","RETAIL / CHANNEL COMPETITOR")))))))))))</x:f>
      </x:c>
      <x:c r="R101" s="45" t="str">
        <x:f>IF(A101="","",IF(O101&lt;&gt;"VALID","NOT READY",IF(P101&lt;&gt;"COMPLETE","NOT READY",IF(Q101="UNRESOLVED","NOT READY","READY"))))</x:f>
      </x:c>
      <x:c r="S101" s="69" t="str">
        <x:f>IF(A101="","",IF(OR(P101&lt;&gt;"COMPLETE",O101&lt;&gt;"VALID"),"UNRESOLVED",IF(AND(D101="YES",E101="SAME PRODUCT",OR(F101="SELLER OF RECORD",F101="MANUFACTURER DIRECT")),"DIRECT PATH",IF(AND(D101="YES",E101="SAME NEED - DIFFERENT PRODUCT",OR(F101="SELLER OF RECORD",F101="SECONDARY MARKET",F101="MANUFACTURER DIRECT")),"SUBSTITUTE PATH","OTHER PATH"))))</x:f>
      </x:c>
    </x:row>
    <x:row r="102">
      <x:c r="A102" s="53"/>
      <x:c r="B102" s="53"/>
      <x:c r="C102" s="53"/>
      <x:c r="D102" s="53"/>
      <x:c r="E102" s="53"/>
      <x:c r="F102" s="53"/>
      <x:c r="G102" s="53"/>
      <x:c r="H102" s="53"/>
      <x:c r="I102" s="53"/>
      <x:c r="J102" s="53"/>
      <x:c r="K102" s="53"/>
      <x:c r="L102" s="53"/>
      <x:c r="M102" s="58"/>
      <x:c r="N102" s="53"/>
      <x:c r="O102" s="45" t="str">
        <x:f>IF(A102="","",IF(NOT(OR(EXACT(C102,"DIRECT SELLER"),EXACT(C102,"RETAILER"),EXACT(C102,"MARKETPLACE"),EXACT(C102,"MANUFACTURER"),EXACT(C102,"PUBLISHER"),EXACT(C102,"SUBSTITUTE"),EXACT(C102,"OTHER"))),"INVALID - CANDIDATE TYPE",IF(NOT(OR(EXACT(D102,"YES"),EXACT(D102,"NO"),EXACT(D102,"UNCLEAR"))),"INVALID - BUYER TASK TOKEN",IF(NOT(OR(EXACT(E102,"SAME PRODUCT"),EXACT(E102,"SAME NEED - DIFFERENT PRODUCT"),EXACT(E102,"ADJACENT"),EXACT(E102,"NO MATCH"),EXACT(E102,"UNCLEAR"))),"INVALID - PRODUCT FIT TOKEN",IF(NOT(OR(EXACT(F102,"SELLER OF RECORD"),EXACT(F102,"MARKETPLACE"),EXACT(F102,"MANUFACTURER DIRECT"),EXACT(F102,"INFORMATION ONLY"),EXACT(F102,"SECONDARY MARKET"),EXACT(F102,"UNCLEAR"))),"INVALID - TRANSACTION TOKEN",IF(NOT(OR(EXACT(G102,"YES"),EXACT(G102,"NO"),EXACT(G102,"UNCLEAR"))),"INVALID - GEOGRAPHY TOKEN",IF(NOT(OR(EXACT(H102,"CURRENT"),EXACT(H102,"STALE"),EXACT(H102,"NOT CHECKED"))),"INVALID - FRESHNESS TOKEN",IF(NOT(OR(EXACT(I102,"COMPARABLE"),EXACT(I102,"NOT COMPARABLE"),EXACT(I102,"UNCLEAR"))),"INVALID - PRICE TOKEN",IF(NOT(OR(EXACT(J102,"COMPARABLE"),EXACT(J102,"NOT COMPARABLE"),EXACT(J102,"UNCLEAR"))),"INVALID - FULFILMENT TOKEN",IF(NOT(OR(EXACT(K102,"PURCHASE"),EXACT(K102,"DISCOVERY"),EXACT(K102,"RESEARCH"),EXACT(K102,"MIXED"),EXACT(K102,"UNCLEAR"))),"INVALID - DISCOVERY TOKEN",IF(COUNTIF($A$6:$A$205,A102)&gt;1,"INVALID - DUPLICATE ID","VALID")))))))))))</x:f>
      </x:c>
      <x:c r="P102" s="45" t="str">
        <x:f>IF(A102="","",IF(OR(B102="",C102="",D102="",E102="",F102="",G102="",H102="",I102="",J102="",K102="",L102="",M102=""),"EVIDENCE INSUFFICIENT - REQUIRED FIELD",IF(H102="STALE","EVIDENCE STALE - REFRESH",IF(H102="NOT CHECKED","EVIDENCE INSUFFICIENT - FRESHNESS",IF(OR(D102="UNCLEAR",E102="UNCLEAR",F102="UNCLEAR",G102="UNCLEAR",I102="UNCLEAR",J102="UNCLEAR",K102="UNCLEAR"),"EVIDENCE INSUFFICIENT - ROLE",IF(OR(AND(C102="PUBLISHER",F102&lt;&gt;"INFORMATION ONLY"),AND(C102="MARKETPLACE",F102&lt;&gt;"MARKETPLACE"),AND(C102="MANUFACTURER",NOT(OR(F102="MANUFACTURER DIRECT",F102="INFORMATION ONLY"))),AND(OR(C102="DIRECT SELLER",C102="RETAILER"),F102&lt;&gt;"SELLER OF RECORD"),AND(C102="SUBSTITUTE",NOT(OR(F102="SELLER OF RECORD",F102="SECONDARY MARKET")))),"EVIDENCE CONTRADICTION - TYPE / TRANSACTION","COMPLETE"))))))</x:f>
      </x:c>
      <x:c r="Q102" s="45" t="str">
        <x:f>IF(A102="","",IF(G102="NO","OUT OF SCOPE",IF(E102="NO MATCH","OUT OF SCOPE",IF(S102="UNRESOLVED","UNRESOLVED",IF(C102="MARKETPLACE","MARKETPLACE / INTERMEDIARY",IF(C102="PUBLISHER","PUBLISHER / INFORMATION COMPETITOR",IF(C102="MANUFACTURER",IF(S102="DIRECT PATH","DIRECT COMMERCIAL COMPETITOR",IF(S102="SUBSTITUTE PATH","INDIRECT / SUBSTITUTE COMPETITOR","MANUFACTURER / FIRST-PARTY REFERENCE")),IF(C102="SUBSTITUTE","INDIRECT / SUBSTITUTE COMPETITOR",IF(S102="DIRECT PATH","DIRECT COMMERCIAL COMPETITOR",IF(S102="SUBSTITUTE PATH","INDIRECT / SUBSTITUTE COMPETITOR",IF(AND(K102="RESEARCH",F102="INFORMATION ONLY"),"VISIBILITY-ONLY COMPETITOR","RETAIL / CHANNEL COMPETITOR")))))))))))</x:f>
      </x:c>
      <x:c r="R102" s="45" t="str">
        <x:f>IF(A102="","",IF(O102&lt;&gt;"VALID","NOT READY",IF(P102&lt;&gt;"COMPLETE","NOT READY",IF(Q102="UNRESOLVED","NOT READY","READY"))))</x:f>
      </x:c>
      <x:c r="S102" s="69" t="str">
        <x:f>IF(A102="","",IF(OR(P102&lt;&gt;"COMPLETE",O102&lt;&gt;"VALID"),"UNRESOLVED",IF(AND(D102="YES",E102="SAME PRODUCT",OR(F102="SELLER OF RECORD",F102="MANUFACTURER DIRECT")),"DIRECT PATH",IF(AND(D102="YES",E102="SAME NEED - DIFFERENT PRODUCT",OR(F102="SELLER OF RECORD",F102="SECONDARY MARKET",F102="MANUFACTURER DIRECT")),"SUBSTITUTE PATH","OTHER PATH"))))</x:f>
      </x:c>
    </x:row>
    <x:row r="103">
      <x:c r="A103" s="53"/>
      <x:c r="B103" s="53"/>
      <x:c r="C103" s="53"/>
      <x:c r="D103" s="53"/>
      <x:c r="E103" s="53"/>
      <x:c r="F103" s="53"/>
      <x:c r="G103" s="53"/>
      <x:c r="H103" s="53"/>
      <x:c r="I103" s="53"/>
      <x:c r="J103" s="53"/>
      <x:c r="K103" s="53"/>
      <x:c r="L103" s="53"/>
      <x:c r="M103" s="58"/>
      <x:c r="N103" s="53"/>
      <x:c r="O103" s="45" t="str">
        <x:f>IF(A103="","",IF(NOT(OR(EXACT(C103,"DIRECT SELLER"),EXACT(C103,"RETAILER"),EXACT(C103,"MARKETPLACE"),EXACT(C103,"MANUFACTURER"),EXACT(C103,"PUBLISHER"),EXACT(C103,"SUBSTITUTE"),EXACT(C103,"OTHER"))),"INVALID - CANDIDATE TYPE",IF(NOT(OR(EXACT(D103,"YES"),EXACT(D103,"NO"),EXACT(D103,"UNCLEAR"))),"INVALID - BUYER TASK TOKEN",IF(NOT(OR(EXACT(E103,"SAME PRODUCT"),EXACT(E103,"SAME NEED - DIFFERENT PRODUCT"),EXACT(E103,"ADJACENT"),EXACT(E103,"NO MATCH"),EXACT(E103,"UNCLEAR"))),"INVALID - PRODUCT FIT TOKEN",IF(NOT(OR(EXACT(F103,"SELLER OF RECORD"),EXACT(F103,"MARKETPLACE"),EXACT(F103,"MANUFACTURER DIRECT"),EXACT(F103,"INFORMATION ONLY"),EXACT(F103,"SECONDARY MARKET"),EXACT(F103,"UNCLEAR"))),"INVALID - TRANSACTION TOKEN",IF(NOT(OR(EXACT(G103,"YES"),EXACT(G103,"NO"),EXACT(G103,"UNCLEAR"))),"INVALID - GEOGRAPHY TOKEN",IF(NOT(OR(EXACT(H103,"CURRENT"),EXACT(H103,"STALE"),EXACT(H103,"NOT CHECKED"))),"INVALID - FRESHNESS TOKEN",IF(NOT(OR(EXACT(I103,"COMPARABLE"),EXACT(I103,"NOT COMPARABLE"),EXACT(I103,"UNCLEAR"))),"INVALID - PRICE TOKEN",IF(NOT(OR(EXACT(J103,"COMPARABLE"),EXACT(J103,"NOT COMPARABLE"),EXACT(J103,"UNCLEAR"))),"INVALID - FULFILMENT TOKEN",IF(NOT(OR(EXACT(K103,"PURCHASE"),EXACT(K103,"DISCOVERY"),EXACT(K103,"RESEARCH"),EXACT(K103,"MIXED"),EXACT(K103,"UNCLEAR"))),"INVALID - DISCOVERY TOKEN",IF(COUNTIF($A$6:$A$205,A103)&gt;1,"INVALID - DUPLICATE ID","VALID")))))))))))</x:f>
      </x:c>
      <x:c r="P103" s="45" t="str">
        <x:f>IF(A103="","",IF(OR(B103="",C103="",D103="",E103="",F103="",G103="",H103="",I103="",J103="",K103="",L103="",M103=""),"EVIDENCE INSUFFICIENT - REQUIRED FIELD",IF(H103="STALE","EVIDENCE STALE - REFRESH",IF(H103="NOT CHECKED","EVIDENCE INSUFFICIENT - FRESHNESS",IF(OR(D103="UNCLEAR",E103="UNCLEAR",F103="UNCLEAR",G103="UNCLEAR",I103="UNCLEAR",J103="UNCLEAR",K103="UNCLEAR"),"EVIDENCE INSUFFICIENT - ROLE",IF(OR(AND(C103="PUBLISHER",F103&lt;&gt;"INFORMATION ONLY"),AND(C103="MARKETPLACE",F103&lt;&gt;"MARKETPLACE"),AND(C103="MANUFACTURER",NOT(OR(F103="MANUFACTURER DIRECT",F103="INFORMATION ONLY"))),AND(OR(C103="DIRECT SELLER",C103="RETAILER"),F103&lt;&gt;"SELLER OF RECORD"),AND(C103="SUBSTITUTE",NOT(OR(F103="SELLER OF RECORD",F103="SECONDARY MARKET")))),"EVIDENCE CONTRADICTION - TYPE / TRANSACTION","COMPLETE"))))))</x:f>
      </x:c>
      <x:c r="Q103" s="45" t="str">
        <x:f>IF(A103="","",IF(G103="NO","OUT OF SCOPE",IF(E103="NO MATCH","OUT OF SCOPE",IF(S103="UNRESOLVED","UNRESOLVED",IF(C103="MARKETPLACE","MARKETPLACE / INTERMEDIARY",IF(C103="PUBLISHER","PUBLISHER / INFORMATION COMPETITOR",IF(C103="MANUFACTURER",IF(S103="DIRECT PATH","DIRECT COMMERCIAL COMPETITOR",IF(S103="SUBSTITUTE PATH","INDIRECT / SUBSTITUTE COMPETITOR","MANUFACTURER / FIRST-PARTY REFERENCE")),IF(C103="SUBSTITUTE","INDIRECT / SUBSTITUTE COMPETITOR",IF(S103="DIRECT PATH","DIRECT COMMERCIAL COMPETITOR",IF(S103="SUBSTITUTE PATH","INDIRECT / SUBSTITUTE COMPETITOR",IF(AND(K103="RESEARCH",F103="INFORMATION ONLY"),"VISIBILITY-ONLY COMPETITOR","RETAIL / CHANNEL COMPETITOR")))))))))))</x:f>
      </x:c>
      <x:c r="R103" s="45" t="str">
        <x:f>IF(A103="","",IF(O103&lt;&gt;"VALID","NOT READY",IF(P103&lt;&gt;"COMPLETE","NOT READY",IF(Q103="UNRESOLVED","NOT READY","READY"))))</x:f>
      </x:c>
      <x:c r="S103" s="69" t="str">
        <x:f>IF(A103="","",IF(OR(P103&lt;&gt;"COMPLETE",O103&lt;&gt;"VALID"),"UNRESOLVED",IF(AND(D103="YES",E103="SAME PRODUCT",OR(F103="SELLER OF RECORD",F103="MANUFACTURER DIRECT")),"DIRECT PATH",IF(AND(D103="YES",E103="SAME NEED - DIFFERENT PRODUCT",OR(F103="SELLER OF RECORD",F103="SECONDARY MARKET",F103="MANUFACTURER DIRECT")),"SUBSTITUTE PATH","OTHER PATH"))))</x:f>
      </x:c>
    </x:row>
    <x:row r="104">
      <x:c r="A104" s="53"/>
      <x:c r="B104" s="53"/>
      <x:c r="C104" s="53"/>
      <x:c r="D104" s="53"/>
      <x:c r="E104" s="53"/>
      <x:c r="F104" s="53"/>
      <x:c r="G104" s="53"/>
      <x:c r="H104" s="53"/>
      <x:c r="I104" s="53"/>
      <x:c r="J104" s="53"/>
      <x:c r="K104" s="53"/>
      <x:c r="L104" s="53"/>
      <x:c r="M104" s="58"/>
      <x:c r="N104" s="53"/>
      <x:c r="O104" s="45" t="str">
        <x:f>IF(A104="","",IF(NOT(OR(EXACT(C104,"DIRECT SELLER"),EXACT(C104,"RETAILER"),EXACT(C104,"MARKETPLACE"),EXACT(C104,"MANUFACTURER"),EXACT(C104,"PUBLISHER"),EXACT(C104,"SUBSTITUTE"),EXACT(C104,"OTHER"))),"INVALID - CANDIDATE TYPE",IF(NOT(OR(EXACT(D104,"YES"),EXACT(D104,"NO"),EXACT(D104,"UNCLEAR"))),"INVALID - BUYER TASK TOKEN",IF(NOT(OR(EXACT(E104,"SAME PRODUCT"),EXACT(E104,"SAME NEED - DIFFERENT PRODUCT"),EXACT(E104,"ADJACENT"),EXACT(E104,"NO MATCH"),EXACT(E104,"UNCLEAR"))),"INVALID - PRODUCT FIT TOKEN",IF(NOT(OR(EXACT(F104,"SELLER OF RECORD"),EXACT(F104,"MARKETPLACE"),EXACT(F104,"MANUFACTURER DIRECT"),EXACT(F104,"INFORMATION ONLY"),EXACT(F104,"SECONDARY MARKET"),EXACT(F104,"UNCLEAR"))),"INVALID - TRANSACTION TOKEN",IF(NOT(OR(EXACT(G104,"YES"),EXACT(G104,"NO"),EXACT(G104,"UNCLEAR"))),"INVALID - GEOGRAPHY TOKEN",IF(NOT(OR(EXACT(H104,"CURRENT"),EXACT(H104,"STALE"),EXACT(H104,"NOT CHECKED"))),"INVALID - FRESHNESS TOKEN",IF(NOT(OR(EXACT(I104,"COMPARABLE"),EXACT(I104,"NOT COMPARABLE"),EXACT(I104,"UNCLEAR"))),"INVALID - PRICE TOKEN",IF(NOT(OR(EXACT(J104,"COMPARABLE"),EXACT(J104,"NOT COMPARABLE"),EXACT(J104,"UNCLEAR"))),"INVALID - FULFILMENT TOKEN",IF(NOT(OR(EXACT(K104,"PURCHASE"),EXACT(K104,"DISCOVERY"),EXACT(K104,"RESEARCH"),EXACT(K104,"MIXED"),EXACT(K104,"UNCLEAR"))),"INVALID - DISCOVERY TOKEN",IF(COUNTIF($A$6:$A$205,A104)&gt;1,"INVALID - DUPLICATE ID","VALID")))))))))))</x:f>
      </x:c>
      <x:c r="P104" s="45" t="str">
        <x:f>IF(A104="","",IF(OR(B104="",C104="",D104="",E104="",F104="",G104="",H104="",I104="",J104="",K104="",L104="",M104=""),"EVIDENCE INSUFFICIENT - REQUIRED FIELD",IF(H104="STALE","EVIDENCE STALE - REFRESH",IF(H104="NOT CHECKED","EVIDENCE INSUFFICIENT - FRESHNESS",IF(OR(D104="UNCLEAR",E104="UNCLEAR",F104="UNCLEAR",G104="UNCLEAR",I104="UNCLEAR",J104="UNCLEAR",K104="UNCLEAR"),"EVIDENCE INSUFFICIENT - ROLE",IF(OR(AND(C104="PUBLISHER",F104&lt;&gt;"INFORMATION ONLY"),AND(C104="MARKETPLACE",F104&lt;&gt;"MARKETPLACE"),AND(C104="MANUFACTURER",NOT(OR(F104="MANUFACTURER DIRECT",F104="INFORMATION ONLY"))),AND(OR(C104="DIRECT SELLER",C104="RETAILER"),F104&lt;&gt;"SELLER OF RECORD"),AND(C104="SUBSTITUTE",NOT(OR(F104="SELLER OF RECORD",F104="SECONDARY MARKET")))),"EVIDENCE CONTRADICTION - TYPE / TRANSACTION","COMPLETE"))))))</x:f>
      </x:c>
      <x:c r="Q104" s="45" t="str">
        <x:f>IF(A104="","",IF(G104="NO","OUT OF SCOPE",IF(E104="NO MATCH","OUT OF SCOPE",IF(S104="UNRESOLVED","UNRESOLVED",IF(C104="MARKETPLACE","MARKETPLACE / INTERMEDIARY",IF(C104="PUBLISHER","PUBLISHER / INFORMATION COMPETITOR",IF(C104="MANUFACTURER",IF(S104="DIRECT PATH","DIRECT COMMERCIAL COMPETITOR",IF(S104="SUBSTITUTE PATH","INDIRECT / SUBSTITUTE COMPETITOR","MANUFACTURER / FIRST-PARTY REFERENCE")),IF(C104="SUBSTITUTE","INDIRECT / SUBSTITUTE COMPETITOR",IF(S104="DIRECT PATH","DIRECT COMMERCIAL COMPETITOR",IF(S104="SUBSTITUTE PATH","INDIRECT / SUBSTITUTE COMPETITOR",IF(AND(K104="RESEARCH",F104="INFORMATION ONLY"),"VISIBILITY-ONLY COMPETITOR","RETAIL / CHANNEL COMPETITOR")))))))))))</x:f>
      </x:c>
      <x:c r="R104" s="45" t="str">
        <x:f>IF(A104="","",IF(O104&lt;&gt;"VALID","NOT READY",IF(P104&lt;&gt;"COMPLETE","NOT READY",IF(Q104="UNRESOLVED","NOT READY","READY"))))</x:f>
      </x:c>
      <x:c r="S104" s="69" t="str">
        <x:f>IF(A104="","",IF(OR(P104&lt;&gt;"COMPLETE",O104&lt;&gt;"VALID"),"UNRESOLVED",IF(AND(D104="YES",E104="SAME PRODUCT",OR(F104="SELLER OF RECORD",F104="MANUFACTURER DIRECT")),"DIRECT PATH",IF(AND(D104="YES",E104="SAME NEED - DIFFERENT PRODUCT",OR(F104="SELLER OF RECORD",F104="SECONDARY MARKET",F104="MANUFACTURER DIRECT")),"SUBSTITUTE PATH","OTHER PATH"))))</x:f>
      </x:c>
    </x:row>
    <x:row r="105">
      <x:c r="A105" s="53"/>
      <x:c r="B105" s="53"/>
      <x:c r="C105" s="53"/>
      <x:c r="D105" s="53"/>
      <x:c r="E105" s="53"/>
      <x:c r="F105" s="53"/>
      <x:c r="G105" s="53"/>
      <x:c r="H105" s="53"/>
      <x:c r="I105" s="53"/>
      <x:c r="J105" s="53"/>
      <x:c r="K105" s="53"/>
      <x:c r="L105" s="53"/>
      <x:c r="M105" s="58"/>
      <x:c r="N105" s="53"/>
      <x:c r="O105" s="45" t="str">
        <x:f>IF(A105="","",IF(NOT(OR(EXACT(C105,"DIRECT SELLER"),EXACT(C105,"RETAILER"),EXACT(C105,"MARKETPLACE"),EXACT(C105,"MANUFACTURER"),EXACT(C105,"PUBLISHER"),EXACT(C105,"SUBSTITUTE"),EXACT(C105,"OTHER"))),"INVALID - CANDIDATE TYPE",IF(NOT(OR(EXACT(D105,"YES"),EXACT(D105,"NO"),EXACT(D105,"UNCLEAR"))),"INVALID - BUYER TASK TOKEN",IF(NOT(OR(EXACT(E105,"SAME PRODUCT"),EXACT(E105,"SAME NEED - DIFFERENT PRODUCT"),EXACT(E105,"ADJACENT"),EXACT(E105,"NO MATCH"),EXACT(E105,"UNCLEAR"))),"INVALID - PRODUCT FIT TOKEN",IF(NOT(OR(EXACT(F105,"SELLER OF RECORD"),EXACT(F105,"MARKETPLACE"),EXACT(F105,"MANUFACTURER DIRECT"),EXACT(F105,"INFORMATION ONLY"),EXACT(F105,"SECONDARY MARKET"),EXACT(F105,"UNCLEAR"))),"INVALID - TRANSACTION TOKEN",IF(NOT(OR(EXACT(G105,"YES"),EXACT(G105,"NO"),EXACT(G105,"UNCLEAR"))),"INVALID - GEOGRAPHY TOKEN",IF(NOT(OR(EXACT(H105,"CURRENT"),EXACT(H105,"STALE"),EXACT(H105,"NOT CHECKED"))),"INVALID - FRESHNESS TOKEN",IF(NOT(OR(EXACT(I105,"COMPARABLE"),EXACT(I105,"NOT COMPARABLE"),EXACT(I105,"UNCLEAR"))),"INVALID - PRICE TOKEN",IF(NOT(OR(EXACT(J105,"COMPARABLE"),EXACT(J105,"NOT COMPARABLE"),EXACT(J105,"UNCLEAR"))),"INVALID - FULFILMENT TOKEN",IF(NOT(OR(EXACT(K105,"PURCHASE"),EXACT(K105,"DISCOVERY"),EXACT(K105,"RESEARCH"),EXACT(K105,"MIXED"),EXACT(K105,"UNCLEAR"))),"INVALID - DISCOVERY TOKEN",IF(COUNTIF($A$6:$A$205,A105)&gt;1,"INVALID - DUPLICATE ID","VALID")))))))))))</x:f>
      </x:c>
      <x:c r="P105" s="45" t="str">
        <x:f>IF(A105="","",IF(OR(B105="",C105="",D105="",E105="",F105="",G105="",H105="",I105="",J105="",K105="",L105="",M105=""),"EVIDENCE INSUFFICIENT - REQUIRED FIELD",IF(H105="STALE","EVIDENCE STALE - REFRESH",IF(H105="NOT CHECKED","EVIDENCE INSUFFICIENT - FRESHNESS",IF(OR(D105="UNCLEAR",E105="UNCLEAR",F105="UNCLEAR",G105="UNCLEAR",I105="UNCLEAR",J105="UNCLEAR",K105="UNCLEAR"),"EVIDENCE INSUFFICIENT - ROLE",IF(OR(AND(C105="PUBLISHER",F105&lt;&gt;"INFORMATION ONLY"),AND(C105="MARKETPLACE",F105&lt;&gt;"MARKETPLACE"),AND(C105="MANUFACTURER",NOT(OR(F105="MANUFACTURER DIRECT",F105="INFORMATION ONLY"))),AND(OR(C105="DIRECT SELLER",C105="RETAILER"),F105&lt;&gt;"SELLER OF RECORD"),AND(C105="SUBSTITUTE",NOT(OR(F105="SELLER OF RECORD",F105="SECONDARY MARKET")))),"EVIDENCE CONTRADICTION - TYPE / TRANSACTION","COMPLETE"))))))</x:f>
      </x:c>
      <x:c r="Q105" s="45" t="str">
        <x:f>IF(A105="","",IF(G105="NO","OUT OF SCOPE",IF(E105="NO MATCH","OUT OF SCOPE",IF(S105="UNRESOLVED","UNRESOLVED",IF(C105="MARKETPLACE","MARKETPLACE / INTERMEDIARY",IF(C105="PUBLISHER","PUBLISHER / INFORMATION COMPETITOR",IF(C105="MANUFACTURER",IF(S105="DIRECT PATH","DIRECT COMMERCIAL COMPETITOR",IF(S105="SUBSTITUTE PATH","INDIRECT / SUBSTITUTE COMPETITOR","MANUFACTURER / FIRST-PARTY REFERENCE")),IF(C105="SUBSTITUTE","INDIRECT / SUBSTITUTE COMPETITOR",IF(S105="DIRECT PATH","DIRECT COMMERCIAL COMPETITOR",IF(S105="SUBSTITUTE PATH","INDIRECT / SUBSTITUTE COMPETITOR",IF(AND(K105="RESEARCH",F105="INFORMATION ONLY"),"VISIBILITY-ONLY COMPETITOR","RETAIL / CHANNEL COMPETITOR")))))))))))</x:f>
      </x:c>
      <x:c r="R105" s="45" t="str">
        <x:f>IF(A105="","",IF(O105&lt;&gt;"VALID","NOT READY",IF(P105&lt;&gt;"COMPLETE","NOT READY",IF(Q105="UNRESOLVED","NOT READY","READY"))))</x:f>
      </x:c>
      <x:c r="S105" s="69" t="str">
        <x:f>IF(A105="","",IF(OR(P105&lt;&gt;"COMPLETE",O105&lt;&gt;"VALID"),"UNRESOLVED",IF(AND(D105="YES",E105="SAME PRODUCT",OR(F105="SELLER OF RECORD",F105="MANUFACTURER DIRECT")),"DIRECT PATH",IF(AND(D105="YES",E105="SAME NEED - DIFFERENT PRODUCT",OR(F105="SELLER OF RECORD",F105="SECONDARY MARKET",F105="MANUFACTURER DIRECT")),"SUBSTITUTE PATH","OTHER PATH"))))</x:f>
      </x:c>
    </x:row>
    <x:row r="106">
      <x:c r="A106" s="53"/>
      <x:c r="B106" s="53"/>
      <x:c r="C106" s="53"/>
      <x:c r="D106" s="53"/>
      <x:c r="E106" s="53"/>
      <x:c r="F106" s="53"/>
      <x:c r="G106" s="53"/>
      <x:c r="H106" s="53"/>
      <x:c r="I106" s="53"/>
      <x:c r="J106" s="53"/>
      <x:c r="K106" s="53"/>
      <x:c r="L106" s="53"/>
      <x:c r="M106" s="58"/>
      <x:c r="N106" s="53"/>
      <x:c r="O106" s="45" t="str">
        <x:f>IF(A106="","",IF(NOT(OR(EXACT(C106,"DIRECT SELLER"),EXACT(C106,"RETAILER"),EXACT(C106,"MARKETPLACE"),EXACT(C106,"MANUFACTURER"),EXACT(C106,"PUBLISHER"),EXACT(C106,"SUBSTITUTE"),EXACT(C106,"OTHER"))),"INVALID - CANDIDATE TYPE",IF(NOT(OR(EXACT(D106,"YES"),EXACT(D106,"NO"),EXACT(D106,"UNCLEAR"))),"INVALID - BUYER TASK TOKEN",IF(NOT(OR(EXACT(E106,"SAME PRODUCT"),EXACT(E106,"SAME NEED - DIFFERENT PRODUCT"),EXACT(E106,"ADJACENT"),EXACT(E106,"NO MATCH"),EXACT(E106,"UNCLEAR"))),"INVALID - PRODUCT FIT TOKEN",IF(NOT(OR(EXACT(F106,"SELLER OF RECORD"),EXACT(F106,"MARKETPLACE"),EXACT(F106,"MANUFACTURER DIRECT"),EXACT(F106,"INFORMATION ONLY"),EXACT(F106,"SECONDARY MARKET"),EXACT(F106,"UNCLEAR"))),"INVALID - TRANSACTION TOKEN",IF(NOT(OR(EXACT(G106,"YES"),EXACT(G106,"NO"),EXACT(G106,"UNCLEAR"))),"INVALID - GEOGRAPHY TOKEN",IF(NOT(OR(EXACT(H106,"CURRENT"),EXACT(H106,"STALE"),EXACT(H106,"NOT CHECKED"))),"INVALID - FRESHNESS TOKEN",IF(NOT(OR(EXACT(I106,"COMPARABLE"),EXACT(I106,"NOT COMPARABLE"),EXACT(I106,"UNCLEAR"))),"INVALID - PRICE TOKEN",IF(NOT(OR(EXACT(J106,"COMPARABLE"),EXACT(J106,"NOT COMPARABLE"),EXACT(J106,"UNCLEAR"))),"INVALID - FULFILMENT TOKEN",IF(NOT(OR(EXACT(K106,"PURCHASE"),EXACT(K106,"DISCOVERY"),EXACT(K106,"RESEARCH"),EXACT(K106,"MIXED"),EXACT(K106,"UNCLEAR"))),"INVALID - DISCOVERY TOKEN",IF(COUNTIF($A$6:$A$205,A106)&gt;1,"INVALID - DUPLICATE ID","VALID")))))))))))</x:f>
      </x:c>
      <x:c r="P106" s="45" t="str">
        <x:f>IF(A106="","",IF(OR(B106="",C106="",D106="",E106="",F106="",G106="",H106="",I106="",J106="",K106="",L106="",M106=""),"EVIDENCE INSUFFICIENT - REQUIRED FIELD",IF(H106="STALE","EVIDENCE STALE - REFRESH",IF(H106="NOT CHECKED","EVIDENCE INSUFFICIENT - FRESHNESS",IF(OR(D106="UNCLEAR",E106="UNCLEAR",F106="UNCLEAR",G106="UNCLEAR",I106="UNCLEAR",J106="UNCLEAR",K106="UNCLEAR"),"EVIDENCE INSUFFICIENT - ROLE",IF(OR(AND(C106="PUBLISHER",F106&lt;&gt;"INFORMATION ONLY"),AND(C106="MARKETPLACE",F106&lt;&gt;"MARKETPLACE"),AND(C106="MANUFACTURER",NOT(OR(F106="MANUFACTURER DIRECT",F106="INFORMATION ONLY"))),AND(OR(C106="DIRECT SELLER",C106="RETAILER"),F106&lt;&gt;"SELLER OF RECORD"),AND(C106="SUBSTITUTE",NOT(OR(F106="SELLER OF RECORD",F106="SECONDARY MARKET")))),"EVIDENCE CONTRADICTION - TYPE / TRANSACTION","COMPLETE"))))))</x:f>
      </x:c>
      <x:c r="Q106" s="45" t="str">
        <x:f>IF(A106="","",IF(G106="NO","OUT OF SCOPE",IF(E106="NO MATCH","OUT OF SCOPE",IF(S106="UNRESOLVED","UNRESOLVED",IF(C106="MARKETPLACE","MARKETPLACE / INTERMEDIARY",IF(C106="PUBLISHER","PUBLISHER / INFORMATION COMPETITOR",IF(C106="MANUFACTURER",IF(S106="DIRECT PATH","DIRECT COMMERCIAL COMPETITOR",IF(S106="SUBSTITUTE PATH","INDIRECT / SUBSTITUTE COMPETITOR","MANUFACTURER / FIRST-PARTY REFERENCE")),IF(C106="SUBSTITUTE","INDIRECT / SUBSTITUTE COMPETITOR",IF(S106="DIRECT PATH","DIRECT COMMERCIAL COMPETITOR",IF(S106="SUBSTITUTE PATH","INDIRECT / SUBSTITUTE COMPETITOR",IF(AND(K106="RESEARCH",F106="INFORMATION ONLY"),"VISIBILITY-ONLY COMPETITOR","RETAIL / CHANNEL COMPETITOR")))))))))))</x:f>
      </x:c>
      <x:c r="R106" s="45" t="str">
        <x:f>IF(A106="","",IF(O106&lt;&gt;"VALID","NOT READY",IF(P106&lt;&gt;"COMPLETE","NOT READY",IF(Q106="UNRESOLVED","NOT READY","READY"))))</x:f>
      </x:c>
      <x:c r="S106" s="69" t="str">
        <x:f>IF(A106="","",IF(OR(P106&lt;&gt;"COMPLETE",O106&lt;&gt;"VALID"),"UNRESOLVED",IF(AND(D106="YES",E106="SAME PRODUCT",OR(F106="SELLER OF RECORD",F106="MANUFACTURER DIRECT")),"DIRECT PATH",IF(AND(D106="YES",E106="SAME NEED - DIFFERENT PRODUCT",OR(F106="SELLER OF RECORD",F106="SECONDARY MARKET",F106="MANUFACTURER DIRECT")),"SUBSTITUTE PATH","OTHER PATH"))))</x:f>
      </x:c>
    </x:row>
    <x:row r="107">
      <x:c r="A107" s="53"/>
      <x:c r="B107" s="53"/>
      <x:c r="C107" s="53"/>
      <x:c r="D107" s="53"/>
      <x:c r="E107" s="53"/>
      <x:c r="F107" s="53"/>
      <x:c r="G107" s="53"/>
      <x:c r="H107" s="53"/>
      <x:c r="I107" s="53"/>
      <x:c r="J107" s="53"/>
      <x:c r="K107" s="53"/>
      <x:c r="L107" s="53"/>
      <x:c r="M107" s="58"/>
      <x:c r="N107" s="53"/>
      <x:c r="O107" s="45" t="str">
        <x:f>IF(A107="","",IF(NOT(OR(EXACT(C107,"DIRECT SELLER"),EXACT(C107,"RETAILER"),EXACT(C107,"MARKETPLACE"),EXACT(C107,"MANUFACTURER"),EXACT(C107,"PUBLISHER"),EXACT(C107,"SUBSTITUTE"),EXACT(C107,"OTHER"))),"INVALID - CANDIDATE TYPE",IF(NOT(OR(EXACT(D107,"YES"),EXACT(D107,"NO"),EXACT(D107,"UNCLEAR"))),"INVALID - BUYER TASK TOKEN",IF(NOT(OR(EXACT(E107,"SAME PRODUCT"),EXACT(E107,"SAME NEED - DIFFERENT PRODUCT"),EXACT(E107,"ADJACENT"),EXACT(E107,"NO MATCH"),EXACT(E107,"UNCLEAR"))),"INVALID - PRODUCT FIT TOKEN",IF(NOT(OR(EXACT(F107,"SELLER OF RECORD"),EXACT(F107,"MARKETPLACE"),EXACT(F107,"MANUFACTURER DIRECT"),EXACT(F107,"INFORMATION ONLY"),EXACT(F107,"SECONDARY MARKET"),EXACT(F107,"UNCLEAR"))),"INVALID - TRANSACTION TOKEN",IF(NOT(OR(EXACT(G107,"YES"),EXACT(G107,"NO"),EXACT(G107,"UNCLEAR"))),"INVALID - GEOGRAPHY TOKEN",IF(NOT(OR(EXACT(H107,"CURRENT"),EXACT(H107,"STALE"),EXACT(H107,"NOT CHECKED"))),"INVALID - FRESHNESS TOKEN",IF(NOT(OR(EXACT(I107,"COMPARABLE"),EXACT(I107,"NOT COMPARABLE"),EXACT(I107,"UNCLEAR"))),"INVALID - PRICE TOKEN",IF(NOT(OR(EXACT(J107,"COMPARABLE"),EXACT(J107,"NOT COMPARABLE"),EXACT(J107,"UNCLEAR"))),"INVALID - FULFILMENT TOKEN",IF(NOT(OR(EXACT(K107,"PURCHASE"),EXACT(K107,"DISCOVERY"),EXACT(K107,"RESEARCH"),EXACT(K107,"MIXED"),EXACT(K107,"UNCLEAR"))),"INVALID - DISCOVERY TOKEN",IF(COUNTIF($A$6:$A$205,A107)&gt;1,"INVALID - DUPLICATE ID","VALID")))))))))))</x:f>
      </x:c>
      <x:c r="P107" s="45" t="str">
        <x:f>IF(A107="","",IF(OR(B107="",C107="",D107="",E107="",F107="",G107="",H107="",I107="",J107="",K107="",L107="",M107=""),"EVIDENCE INSUFFICIENT - REQUIRED FIELD",IF(H107="STALE","EVIDENCE STALE - REFRESH",IF(H107="NOT CHECKED","EVIDENCE INSUFFICIENT - FRESHNESS",IF(OR(D107="UNCLEAR",E107="UNCLEAR",F107="UNCLEAR",G107="UNCLEAR",I107="UNCLEAR",J107="UNCLEAR",K107="UNCLEAR"),"EVIDENCE INSUFFICIENT - ROLE",IF(OR(AND(C107="PUBLISHER",F107&lt;&gt;"INFORMATION ONLY"),AND(C107="MARKETPLACE",F107&lt;&gt;"MARKETPLACE"),AND(C107="MANUFACTURER",NOT(OR(F107="MANUFACTURER DIRECT",F107="INFORMATION ONLY"))),AND(OR(C107="DIRECT SELLER",C107="RETAILER"),F107&lt;&gt;"SELLER OF RECORD"),AND(C107="SUBSTITUTE",NOT(OR(F107="SELLER OF RECORD",F107="SECONDARY MARKET")))),"EVIDENCE CONTRADICTION - TYPE / TRANSACTION","COMPLETE"))))))</x:f>
      </x:c>
      <x:c r="Q107" s="45" t="str">
        <x:f>IF(A107="","",IF(G107="NO","OUT OF SCOPE",IF(E107="NO MATCH","OUT OF SCOPE",IF(S107="UNRESOLVED","UNRESOLVED",IF(C107="MARKETPLACE","MARKETPLACE / INTERMEDIARY",IF(C107="PUBLISHER","PUBLISHER / INFORMATION COMPETITOR",IF(C107="MANUFACTURER",IF(S107="DIRECT PATH","DIRECT COMMERCIAL COMPETITOR",IF(S107="SUBSTITUTE PATH","INDIRECT / SUBSTITUTE COMPETITOR","MANUFACTURER / FIRST-PARTY REFERENCE")),IF(C107="SUBSTITUTE","INDIRECT / SUBSTITUTE COMPETITOR",IF(S107="DIRECT PATH","DIRECT COMMERCIAL COMPETITOR",IF(S107="SUBSTITUTE PATH","INDIRECT / SUBSTITUTE COMPETITOR",IF(AND(K107="RESEARCH",F107="INFORMATION ONLY"),"VISIBILITY-ONLY COMPETITOR","RETAIL / CHANNEL COMPETITOR")))))))))))</x:f>
      </x:c>
      <x:c r="R107" s="45" t="str">
        <x:f>IF(A107="","",IF(O107&lt;&gt;"VALID","NOT READY",IF(P107&lt;&gt;"COMPLETE","NOT READY",IF(Q107="UNRESOLVED","NOT READY","READY"))))</x:f>
      </x:c>
      <x:c r="S107" s="69" t="str">
        <x:f>IF(A107="","",IF(OR(P107&lt;&gt;"COMPLETE",O107&lt;&gt;"VALID"),"UNRESOLVED",IF(AND(D107="YES",E107="SAME PRODUCT",OR(F107="SELLER OF RECORD",F107="MANUFACTURER DIRECT")),"DIRECT PATH",IF(AND(D107="YES",E107="SAME NEED - DIFFERENT PRODUCT",OR(F107="SELLER OF RECORD",F107="SECONDARY MARKET",F107="MANUFACTURER DIRECT")),"SUBSTITUTE PATH","OTHER PATH"))))</x:f>
      </x:c>
    </x:row>
    <x:row r="108">
      <x:c r="A108" s="53"/>
      <x:c r="B108" s="53"/>
      <x:c r="C108" s="53"/>
      <x:c r="D108" s="53"/>
      <x:c r="E108" s="53"/>
      <x:c r="F108" s="53"/>
      <x:c r="G108" s="53"/>
      <x:c r="H108" s="53"/>
      <x:c r="I108" s="53"/>
      <x:c r="J108" s="53"/>
      <x:c r="K108" s="53"/>
      <x:c r="L108" s="53"/>
      <x:c r="M108" s="58"/>
      <x:c r="N108" s="53"/>
      <x:c r="O108" s="45" t="str">
        <x:f>IF(A108="","",IF(NOT(OR(EXACT(C108,"DIRECT SELLER"),EXACT(C108,"RETAILER"),EXACT(C108,"MARKETPLACE"),EXACT(C108,"MANUFACTURER"),EXACT(C108,"PUBLISHER"),EXACT(C108,"SUBSTITUTE"),EXACT(C108,"OTHER"))),"INVALID - CANDIDATE TYPE",IF(NOT(OR(EXACT(D108,"YES"),EXACT(D108,"NO"),EXACT(D108,"UNCLEAR"))),"INVALID - BUYER TASK TOKEN",IF(NOT(OR(EXACT(E108,"SAME PRODUCT"),EXACT(E108,"SAME NEED - DIFFERENT PRODUCT"),EXACT(E108,"ADJACENT"),EXACT(E108,"NO MATCH"),EXACT(E108,"UNCLEAR"))),"INVALID - PRODUCT FIT TOKEN",IF(NOT(OR(EXACT(F108,"SELLER OF RECORD"),EXACT(F108,"MARKETPLACE"),EXACT(F108,"MANUFACTURER DIRECT"),EXACT(F108,"INFORMATION ONLY"),EXACT(F108,"SECONDARY MARKET"),EXACT(F108,"UNCLEAR"))),"INVALID - TRANSACTION TOKEN",IF(NOT(OR(EXACT(G108,"YES"),EXACT(G108,"NO"),EXACT(G108,"UNCLEAR"))),"INVALID - GEOGRAPHY TOKEN",IF(NOT(OR(EXACT(H108,"CURRENT"),EXACT(H108,"STALE"),EXACT(H108,"NOT CHECKED"))),"INVALID - FRESHNESS TOKEN",IF(NOT(OR(EXACT(I108,"COMPARABLE"),EXACT(I108,"NOT COMPARABLE"),EXACT(I108,"UNCLEAR"))),"INVALID - PRICE TOKEN",IF(NOT(OR(EXACT(J108,"COMPARABLE"),EXACT(J108,"NOT COMPARABLE"),EXACT(J108,"UNCLEAR"))),"INVALID - FULFILMENT TOKEN",IF(NOT(OR(EXACT(K108,"PURCHASE"),EXACT(K108,"DISCOVERY"),EXACT(K108,"RESEARCH"),EXACT(K108,"MIXED"),EXACT(K108,"UNCLEAR"))),"INVALID - DISCOVERY TOKEN",IF(COUNTIF($A$6:$A$205,A108)&gt;1,"INVALID - DUPLICATE ID","VALID")))))))))))</x:f>
      </x:c>
      <x:c r="P108" s="45" t="str">
        <x:f>IF(A108="","",IF(OR(B108="",C108="",D108="",E108="",F108="",G108="",H108="",I108="",J108="",K108="",L108="",M108=""),"EVIDENCE INSUFFICIENT - REQUIRED FIELD",IF(H108="STALE","EVIDENCE STALE - REFRESH",IF(H108="NOT CHECKED","EVIDENCE INSUFFICIENT - FRESHNESS",IF(OR(D108="UNCLEAR",E108="UNCLEAR",F108="UNCLEAR",G108="UNCLEAR",I108="UNCLEAR",J108="UNCLEAR",K108="UNCLEAR"),"EVIDENCE INSUFFICIENT - ROLE",IF(OR(AND(C108="PUBLISHER",F108&lt;&gt;"INFORMATION ONLY"),AND(C108="MARKETPLACE",F108&lt;&gt;"MARKETPLACE"),AND(C108="MANUFACTURER",NOT(OR(F108="MANUFACTURER DIRECT",F108="INFORMATION ONLY"))),AND(OR(C108="DIRECT SELLER",C108="RETAILER"),F108&lt;&gt;"SELLER OF RECORD"),AND(C108="SUBSTITUTE",NOT(OR(F108="SELLER OF RECORD",F108="SECONDARY MARKET")))),"EVIDENCE CONTRADICTION - TYPE / TRANSACTION","COMPLETE"))))))</x:f>
      </x:c>
      <x:c r="Q108" s="45" t="str">
        <x:f>IF(A108="","",IF(G108="NO","OUT OF SCOPE",IF(E108="NO MATCH","OUT OF SCOPE",IF(S108="UNRESOLVED","UNRESOLVED",IF(C108="MARKETPLACE","MARKETPLACE / INTERMEDIARY",IF(C108="PUBLISHER","PUBLISHER / INFORMATION COMPETITOR",IF(C108="MANUFACTURER",IF(S108="DIRECT PATH","DIRECT COMMERCIAL COMPETITOR",IF(S108="SUBSTITUTE PATH","INDIRECT / SUBSTITUTE COMPETITOR","MANUFACTURER / FIRST-PARTY REFERENCE")),IF(C108="SUBSTITUTE","INDIRECT / SUBSTITUTE COMPETITOR",IF(S108="DIRECT PATH","DIRECT COMMERCIAL COMPETITOR",IF(S108="SUBSTITUTE PATH","INDIRECT / SUBSTITUTE COMPETITOR",IF(AND(K108="RESEARCH",F108="INFORMATION ONLY"),"VISIBILITY-ONLY COMPETITOR","RETAIL / CHANNEL COMPETITOR")))))))))))</x:f>
      </x:c>
      <x:c r="R108" s="45" t="str">
        <x:f>IF(A108="","",IF(O108&lt;&gt;"VALID","NOT READY",IF(P108&lt;&gt;"COMPLETE","NOT READY",IF(Q108="UNRESOLVED","NOT READY","READY"))))</x:f>
      </x:c>
      <x:c r="S108" s="69" t="str">
        <x:f>IF(A108="","",IF(OR(P108&lt;&gt;"COMPLETE",O108&lt;&gt;"VALID"),"UNRESOLVED",IF(AND(D108="YES",E108="SAME PRODUCT",OR(F108="SELLER OF RECORD",F108="MANUFACTURER DIRECT")),"DIRECT PATH",IF(AND(D108="YES",E108="SAME NEED - DIFFERENT PRODUCT",OR(F108="SELLER OF RECORD",F108="SECONDARY MARKET",F108="MANUFACTURER DIRECT")),"SUBSTITUTE PATH","OTHER PATH"))))</x:f>
      </x:c>
    </x:row>
    <x:row r="109">
      <x:c r="A109" s="53"/>
      <x:c r="B109" s="53"/>
      <x:c r="C109" s="53"/>
      <x:c r="D109" s="53"/>
      <x:c r="E109" s="53"/>
      <x:c r="F109" s="53"/>
      <x:c r="G109" s="53"/>
      <x:c r="H109" s="53"/>
      <x:c r="I109" s="53"/>
      <x:c r="J109" s="53"/>
      <x:c r="K109" s="53"/>
      <x:c r="L109" s="53"/>
      <x:c r="M109" s="58"/>
      <x:c r="N109" s="53"/>
      <x:c r="O109" s="45" t="str">
        <x:f>IF(A109="","",IF(NOT(OR(EXACT(C109,"DIRECT SELLER"),EXACT(C109,"RETAILER"),EXACT(C109,"MARKETPLACE"),EXACT(C109,"MANUFACTURER"),EXACT(C109,"PUBLISHER"),EXACT(C109,"SUBSTITUTE"),EXACT(C109,"OTHER"))),"INVALID - CANDIDATE TYPE",IF(NOT(OR(EXACT(D109,"YES"),EXACT(D109,"NO"),EXACT(D109,"UNCLEAR"))),"INVALID - BUYER TASK TOKEN",IF(NOT(OR(EXACT(E109,"SAME PRODUCT"),EXACT(E109,"SAME NEED - DIFFERENT PRODUCT"),EXACT(E109,"ADJACENT"),EXACT(E109,"NO MATCH"),EXACT(E109,"UNCLEAR"))),"INVALID - PRODUCT FIT TOKEN",IF(NOT(OR(EXACT(F109,"SELLER OF RECORD"),EXACT(F109,"MARKETPLACE"),EXACT(F109,"MANUFACTURER DIRECT"),EXACT(F109,"INFORMATION ONLY"),EXACT(F109,"SECONDARY MARKET"),EXACT(F109,"UNCLEAR"))),"INVALID - TRANSACTION TOKEN",IF(NOT(OR(EXACT(G109,"YES"),EXACT(G109,"NO"),EXACT(G109,"UNCLEAR"))),"INVALID - GEOGRAPHY TOKEN",IF(NOT(OR(EXACT(H109,"CURRENT"),EXACT(H109,"STALE"),EXACT(H109,"NOT CHECKED"))),"INVALID - FRESHNESS TOKEN",IF(NOT(OR(EXACT(I109,"COMPARABLE"),EXACT(I109,"NOT COMPARABLE"),EXACT(I109,"UNCLEAR"))),"INVALID - PRICE TOKEN",IF(NOT(OR(EXACT(J109,"COMPARABLE"),EXACT(J109,"NOT COMPARABLE"),EXACT(J109,"UNCLEAR"))),"INVALID - FULFILMENT TOKEN",IF(NOT(OR(EXACT(K109,"PURCHASE"),EXACT(K109,"DISCOVERY"),EXACT(K109,"RESEARCH"),EXACT(K109,"MIXED"),EXACT(K109,"UNCLEAR"))),"INVALID - DISCOVERY TOKEN",IF(COUNTIF($A$6:$A$205,A109)&gt;1,"INVALID - DUPLICATE ID","VALID")))))))))))</x:f>
      </x:c>
      <x:c r="P109" s="45" t="str">
        <x:f>IF(A109="","",IF(OR(B109="",C109="",D109="",E109="",F109="",G109="",H109="",I109="",J109="",K109="",L109="",M109=""),"EVIDENCE INSUFFICIENT - REQUIRED FIELD",IF(H109="STALE","EVIDENCE STALE - REFRESH",IF(H109="NOT CHECKED","EVIDENCE INSUFFICIENT - FRESHNESS",IF(OR(D109="UNCLEAR",E109="UNCLEAR",F109="UNCLEAR",G109="UNCLEAR",I109="UNCLEAR",J109="UNCLEAR",K109="UNCLEAR"),"EVIDENCE INSUFFICIENT - ROLE",IF(OR(AND(C109="PUBLISHER",F109&lt;&gt;"INFORMATION ONLY"),AND(C109="MARKETPLACE",F109&lt;&gt;"MARKETPLACE"),AND(C109="MANUFACTURER",NOT(OR(F109="MANUFACTURER DIRECT",F109="INFORMATION ONLY"))),AND(OR(C109="DIRECT SELLER",C109="RETAILER"),F109&lt;&gt;"SELLER OF RECORD"),AND(C109="SUBSTITUTE",NOT(OR(F109="SELLER OF RECORD",F109="SECONDARY MARKET")))),"EVIDENCE CONTRADICTION - TYPE / TRANSACTION","COMPLETE"))))))</x:f>
      </x:c>
      <x:c r="Q109" s="45" t="str">
        <x:f>IF(A109="","",IF(G109="NO","OUT OF SCOPE",IF(E109="NO MATCH","OUT OF SCOPE",IF(S109="UNRESOLVED","UNRESOLVED",IF(C109="MARKETPLACE","MARKETPLACE / INTERMEDIARY",IF(C109="PUBLISHER","PUBLISHER / INFORMATION COMPETITOR",IF(C109="MANUFACTURER",IF(S109="DIRECT PATH","DIRECT COMMERCIAL COMPETITOR",IF(S109="SUBSTITUTE PATH","INDIRECT / SUBSTITUTE COMPETITOR","MANUFACTURER / FIRST-PARTY REFERENCE")),IF(C109="SUBSTITUTE","INDIRECT / SUBSTITUTE COMPETITOR",IF(S109="DIRECT PATH","DIRECT COMMERCIAL COMPETITOR",IF(S109="SUBSTITUTE PATH","INDIRECT / SUBSTITUTE COMPETITOR",IF(AND(K109="RESEARCH",F109="INFORMATION ONLY"),"VISIBILITY-ONLY COMPETITOR","RETAIL / CHANNEL COMPETITOR")))))))))))</x:f>
      </x:c>
      <x:c r="R109" s="45" t="str">
        <x:f>IF(A109="","",IF(O109&lt;&gt;"VALID","NOT READY",IF(P109&lt;&gt;"COMPLETE","NOT READY",IF(Q109="UNRESOLVED","NOT READY","READY"))))</x:f>
      </x:c>
      <x:c r="S109" s="69" t="str">
        <x:f>IF(A109="","",IF(OR(P109&lt;&gt;"COMPLETE",O109&lt;&gt;"VALID"),"UNRESOLVED",IF(AND(D109="YES",E109="SAME PRODUCT",OR(F109="SELLER OF RECORD",F109="MANUFACTURER DIRECT")),"DIRECT PATH",IF(AND(D109="YES",E109="SAME NEED - DIFFERENT PRODUCT",OR(F109="SELLER OF RECORD",F109="SECONDARY MARKET",F109="MANUFACTURER DIRECT")),"SUBSTITUTE PATH","OTHER PATH"))))</x:f>
      </x:c>
    </x:row>
    <x:row r="110">
      <x:c r="A110" s="53"/>
      <x:c r="B110" s="53"/>
      <x:c r="C110" s="53"/>
      <x:c r="D110" s="53"/>
      <x:c r="E110" s="53"/>
      <x:c r="F110" s="53"/>
      <x:c r="G110" s="53"/>
      <x:c r="H110" s="53"/>
      <x:c r="I110" s="53"/>
      <x:c r="J110" s="53"/>
      <x:c r="K110" s="53"/>
      <x:c r="L110" s="53"/>
      <x:c r="M110" s="58"/>
      <x:c r="N110" s="53"/>
      <x:c r="O110" s="45" t="str">
        <x:f>IF(A110="","",IF(NOT(OR(EXACT(C110,"DIRECT SELLER"),EXACT(C110,"RETAILER"),EXACT(C110,"MARKETPLACE"),EXACT(C110,"MANUFACTURER"),EXACT(C110,"PUBLISHER"),EXACT(C110,"SUBSTITUTE"),EXACT(C110,"OTHER"))),"INVALID - CANDIDATE TYPE",IF(NOT(OR(EXACT(D110,"YES"),EXACT(D110,"NO"),EXACT(D110,"UNCLEAR"))),"INVALID - BUYER TASK TOKEN",IF(NOT(OR(EXACT(E110,"SAME PRODUCT"),EXACT(E110,"SAME NEED - DIFFERENT PRODUCT"),EXACT(E110,"ADJACENT"),EXACT(E110,"NO MATCH"),EXACT(E110,"UNCLEAR"))),"INVALID - PRODUCT FIT TOKEN",IF(NOT(OR(EXACT(F110,"SELLER OF RECORD"),EXACT(F110,"MARKETPLACE"),EXACT(F110,"MANUFACTURER DIRECT"),EXACT(F110,"INFORMATION ONLY"),EXACT(F110,"SECONDARY MARKET"),EXACT(F110,"UNCLEAR"))),"INVALID - TRANSACTION TOKEN",IF(NOT(OR(EXACT(G110,"YES"),EXACT(G110,"NO"),EXACT(G110,"UNCLEAR"))),"INVALID - GEOGRAPHY TOKEN",IF(NOT(OR(EXACT(H110,"CURRENT"),EXACT(H110,"STALE"),EXACT(H110,"NOT CHECKED"))),"INVALID - FRESHNESS TOKEN",IF(NOT(OR(EXACT(I110,"COMPARABLE"),EXACT(I110,"NOT COMPARABLE"),EXACT(I110,"UNCLEAR"))),"INVALID - PRICE TOKEN",IF(NOT(OR(EXACT(J110,"COMPARABLE"),EXACT(J110,"NOT COMPARABLE"),EXACT(J110,"UNCLEAR"))),"INVALID - FULFILMENT TOKEN",IF(NOT(OR(EXACT(K110,"PURCHASE"),EXACT(K110,"DISCOVERY"),EXACT(K110,"RESEARCH"),EXACT(K110,"MIXED"),EXACT(K110,"UNCLEAR"))),"INVALID - DISCOVERY TOKEN",IF(COUNTIF($A$6:$A$205,A110)&gt;1,"INVALID - DUPLICATE ID","VALID")))))))))))</x:f>
      </x:c>
      <x:c r="P110" s="45" t="str">
        <x:f>IF(A110="","",IF(OR(B110="",C110="",D110="",E110="",F110="",G110="",H110="",I110="",J110="",K110="",L110="",M110=""),"EVIDENCE INSUFFICIENT - REQUIRED FIELD",IF(H110="STALE","EVIDENCE STALE - REFRESH",IF(H110="NOT CHECKED","EVIDENCE INSUFFICIENT - FRESHNESS",IF(OR(D110="UNCLEAR",E110="UNCLEAR",F110="UNCLEAR",G110="UNCLEAR",I110="UNCLEAR",J110="UNCLEAR",K110="UNCLEAR"),"EVIDENCE INSUFFICIENT - ROLE",IF(OR(AND(C110="PUBLISHER",F110&lt;&gt;"INFORMATION ONLY"),AND(C110="MARKETPLACE",F110&lt;&gt;"MARKETPLACE"),AND(C110="MANUFACTURER",NOT(OR(F110="MANUFACTURER DIRECT",F110="INFORMATION ONLY"))),AND(OR(C110="DIRECT SELLER",C110="RETAILER"),F110&lt;&gt;"SELLER OF RECORD"),AND(C110="SUBSTITUTE",NOT(OR(F110="SELLER OF RECORD",F110="SECONDARY MARKET")))),"EVIDENCE CONTRADICTION - TYPE / TRANSACTION","COMPLETE"))))))</x:f>
      </x:c>
      <x:c r="Q110" s="45" t="str">
        <x:f>IF(A110="","",IF(G110="NO","OUT OF SCOPE",IF(E110="NO MATCH","OUT OF SCOPE",IF(S110="UNRESOLVED","UNRESOLVED",IF(C110="MARKETPLACE","MARKETPLACE / INTERMEDIARY",IF(C110="PUBLISHER","PUBLISHER / INFORMATION COMPETITOR",IF(C110="MANUFACTURER",IF(S110="DIRECT PATH","DIRECT COMMERCIAL COMPETITOR",IF(S110="SUBSTITUTE PATH","INDIRECT / SUBSTITUTE COMPETITOR","MANUFACTURER / FIRST-PARTY REFERENCE")),IF(C110="SUBSTITUTE","INDIRECT / SUBSTITUTE COMPETITOR",IF(S110="DIRECT PATH","DIRECT COMMERCIAL COMPETITOR",IF(S110="SUBSTITUTE PATH","INDIRECT / SUBSTITUTE COMPETITOR",IF(AND(K110="RESEARCH",F110="INFORMATION ONLY"),"VISIBILITY-ONLY COMPETITOR","RETAIL / CHANNEL COMPETITOR")))))))))))</x:f>
      </x:c>
      <x:c r="R110" s="45" t="str">
        <x:f>IF(A110="","",IF(O110&lt;&gt;"VALID","NOT READY",IF(P110&lt;&gt;"COMPLETE","NOT READY",IF(Q110="UNRESOLVED","NOT READY","READY"))))</x:f>
      </x:c>
      <x:c r="S110" s="69" t="str">
        <x:f>IF(A110="","",IF(OR(P110&lt;&gt;"COMPLETE",O110&lt;&gt;"VALID"),"UNRESOLVED",IF(AND(D110="YES",E110="SAME PRODUCT",OR(F110="SELLER OF RECORD",F110="MANUFACTURER DIRECT")),"DIRECT PATH",IF(AND(D110="YES",E110="SAME NEED - DIFFERENT PRODUCT",OR(F110="SELLER OF RECORD",F110="SECONDARY MARKET",F110="MANUFACTURER DIRECT")),"SUBSTITUTE PATH","OTHER PATH"))))</x:f>
      </x:c>
    </x:row>
    <x:row r="111">
      <x:c r="A111" s="53"/>
      <x:c r="B111" s="53"/>
      <x:c r="C111" s="53"/>
      <x:c r="D111" s="53"/>
      <x:c r="E111" s="53"/>
      <x:c r="F111" s="53"/>
      <x:c r="G111" s="53"/>
      <x:c r="H111" s="53"/>
      <x:c r="I111" s="53"/>
      <x:c r="J111" s="53"/>
      <x:c r="K111" s="53"/>
      <x:c r="L111" s="53"/>
      <x:c r="M111" s="58"/>
      <x:c r="N111" s="53"/>
      <x:c r="O111" s="45" t="str">
        <x:f>IF(A111="","",IF(NOT(OR(EXACT(C111,"DIRECT SELLER"),EXACT(C111,"RETAILER"),EXACT(C111,"MARKETPLACE"),EXACT(C111,"MANUFACTURER"),EXACT(C111,"PUBLISHER"),EXACT(C111,"SUBSTITUTE"),EXACT(C111,"OTHER"))),"INVALID - CANDIDATE TYPE",IF(NOT(OR(EXACT(D111,"YES"),EXACT(D111,"NO"),EXACT(D111,"UNCLEAR"))),"INVALID - BUYER TASK TOKEN",IF(NOT(OR(EXACT(E111,"SAME PRODUCT"),EXACT(E111,"SAME NEED - DIFFERENT PRODUCT"),EXACT(E111,"ADJACENT"),EXACT(E111,"NO MATCH"),EXACT(E111,"UNCLEAR"))),"INVALID - PRODUCT FIT TOKEN",IF(NOT(OR(EXACT(F111,"SELLER OF RECORD"),EXACT(F111,"MARKETPLACE"),EXACT(F111,"MANUFACTURER DIRECT"),EXACT(F111,"INFORMATION ONLY"),EXACT(F111,"SECONDARY MARKET"),EXACT(F111,"UNCLEAR"))),"INVALID - TRANSACTION TOKEN",IF(NOT(OR(EXACT(G111,"YES"),EXACT(G111,"NO"),EXACT(G111,"UNCLEAR"))),"INVALID - GEOGRAPHY TOKEN",IF(NOT(OR(EXACT(H111,"CURRENT"),EXACT(H111,"STALE"),EXACT(H111,"NOT CHECKED"))),"INVALID - FRESHNESS TOKEN",IF(NOT(OR(EXACT(I111,"COMPARABLE"),EXACT(I111,"NOT COMPARABLE"),EXACT(I111,"UNCLEAR"))),"INVALID - PRICE TOKEN",IF(NOT(OR(EXACT(J111,"COMPARABLE"),EXACT(J111,"NOT COMPARABLE"),EXACT(J111,"UNCLEAR"))),"INVALID - FULFILMENT TOKEN",IF(NOT(OR(EXACT(K111,"PURCHASE"),EXACT(K111,"DISCOVERY"),EXACT(K111,"RESEARCH"),EXACT(K111,"MIXED"),EXACT(K111,"UNCLEAR"))),"INVALID - DISCOVERY TOKEN",IF(COUNTIF($A$6:$A$205,A111)&gt;1,"INVALID - DUPLICATE ID","VALID")))))))))))</x:f>
      </x:c>
      <x:c r="P111" s="45" t="str">
        <x:f>IF(A111="","",IF(OR(B111="",C111="",D111="",E111="",F111="",G111="",H111="",I111="",J111="",K111="",L111="",M111=""),"EVIDENCE INSUFFICIENT - REQUIRED FIELD",IF(H111="STALE","EVIDENCE STALE - REFRESH",IF(H111="NOT CHECKED","EVIDENCE INSUFFICIENT - FRESHNESS",IF(OR(D111="UNCLEAR",E111="UNCLEAR",F111="UNCLEAR",G111="UNCLEAR",I111="UNCLEAR",J111="UNCLEAR",K111="UNCLEAR"),"EVIDENCE INSUFFICIENT - ROLE",IF(OR(AND(C111="PUBLISHER",F111&lt;&gt;"INFORMATION ONLY"),AND(C111="MARKETPLACE",F111&lt;&gt;"MARKETPLACE"),AND(C111="MANUFACTURER",NOT(OR(F111="MANUFACTURER DIRECT",F111="INFORMATION ONLY"))),AND(OR(C111="DIRECT SELLER",C111="RETAILER"),F111&lt;&gt;"SELLER OF RECORD"),AND(C111="SUBSTITUTE",NOT(OR(F111="SELLER OF RECORD",F111="SECONDARY MARKET")))),"EVIDENCE CONTRADICTION - TYPE / TRANSACTION","COMPLETE"))))))</x:f>
      </x:c>
      <x:c r="Q111" s="45" t="str">
        <x:f>IF(A111="","",IF(G111="NO","OUT OF SCOPE",IF(E111="NO MATCH","OUT OF SCOPE",IF(S111="UNRESOLVED","UNRESOLVED",IF(C111="MARKETPLACE","MARKETPLACE / INTERMEDIARY",IF(C111="PUBLISHER","PUBLISHER / INFORMATION COMPETITOR",IF(C111="MANUFACTURER",IF(S111="DIRECT PATH","DIRECT COMMERCIAL COMPETITOR",IF(S111="SUBSTITUTE PATH","INDIRECT / SUBSTITUTE COMPETITOR","MANUFACTURER / FIRST-PARTY REFERENCE")),IF(C111="SUBSTITUTE","INDIRECT / SUBSTITUTE COMPETITOR",IF(S111="DIRECT PATH","DIRECT COMMERCIAL COMPETITOR",IF(S111="SUBSTITUTE PATH","INDIRECT / SUBSTITUTE COMPETITOR",IF(AND(K111="RESEARCH",F111="INFORMATION ONLY"),"VISIBILITY-ONLY COMPETITOR","RETAIL / CHANNEL COMPETITOR")))))))))))</x:f>
      </x:c>
      <x:c r="R111" s="45" t="str">
        <x:f>IF(A111="","",IF(O111&lt;&gt;"VALID","NOT READY",IF(P111&lt;&gt;"COMPLETE","NOT READY",IF(Q111="UNRESOLVED","NOT READY","READY"))))</x:f>
      </x:c>
      <x:c r="S111" s="69" t="str">
        <x:f>IF(A111="","",IF(OR(P111&lt;&gt;"COMPLETE",O111&lt;&gt;"VALID"),"UNRESOLVED",IF(AND(D111="YES",E111="SAME PRODUCT",OR(F111="SELLER OF RECORD",F111="MANUFACTURER DIRECT")),"DIRECT PATH",IF(AND(D111="YES",E111="SAME NEED - DIFFERENT PRODUCT",OR(F111="SELLER OF RECORD",F111="SECONDARY MARKET",F111="MANUFACTURER DIRECT")),"SUBSTITUTE PATH","OTHER PATH"))))</x:f>
      </x:c>
    </x:row>
    <x:row r="112">
      <x:c r="A112" s="53"/>
      <x:c r="B112" s="53"/>
      <x:c r="C112" s="53"/>
      <x:c r="D112" s="53"/>
      <x:c r="E112" s="53"/>
      <x:c r="F112" s="53"/>
      <x:c r="G112" s="53"/>
      <x:c r="H112" s="53"/>
      <x:c r="I112" s="53"/>
      <x:c r="J112" s="53"/>
      <x:c r="K112" s="53"/>
      <x:c r="L112" s="53"/>
      <x:c r="M112" s="58"/>
      <x:c r="N112" s="53"/>
      <x:c r="O112" s="45" t="str">
        <x:f>IF(A112="","",IF(NOT(OR(EXACT(C112,"DIRECT SELLER"),EXACT(C112,"RETAILER"),EXACT(C112,"MARKETPLACE"),EXACT(C112,"MANUFACTURER"),EXACT(C112,"PUBLISHER"),EXACT(C112,"SUBSTITUTE"),EXACT(C112,"OTHER"))),"INVALID - CANDIDATE TYPE",IF(NOT(OR(EXACT(D112,"YES"),EXACT(D112,"NO"),EXACT(D112,"UNCLEAR"))),"INVALID - BUYER TASK TOKEN",IF(NOT(OR(EXACT(E112,"SAME PRODUCT"),EXACT(E112,"SAME NEED - DIFFERENT PRODUCT"),EXACT(E112,"ADJACENT"),EXACT(E112,"NO MATCH"),EXACT(E112,"UNCLEAR"))),"INVALID - PRODUCT FIT TOKEN",IF(NOT(OR(EXACT(F112,"SELLER OF RECORD"),EXACT(F112,"MARKETPLACE"),EXACT(F112,"MANUFACTURER DIRECT"),EXACT(F112,"INFORMATION ONLY"),EXACT(F112,"SECONDARY MARKET"),EXACT(F112,"UNCLEAR"))),"INVALID - TRANSACTION TOKEN",IF(NOT(OR(EXACT(G112,"YES"),EXACT(G112,"NO"),EXACT(G112,"UNCLEAR"))),"INVALID - GEOGRAPHY TOKEN",IF(NOT(OR(EXACT(H112,"CURRENT"),EXACT(H112,"STALE"),EXACT(H112,"NOT CHECKED"))),"INVALID - FRESHNESS TOKEN",IF(NOT(OR(EXACT(I112,"COMPARABLE"),EXACT(I112,"NOT COMPARABLE"),EXACT(I112,"UNCLEAR"))),"INVALID - PRICE TOKEN",IF(NOT(OR(EXACT(J112,"COMPARABLE"),EXACT(J112,"NOT COMPARABLE"),EXACT(J112,"UNCLEAR"))),"INVALID - FULFILMENT TOKEN",IF(NOT(OR(EXACT(K112,"PURCHASE"),EXACT(K112,"DISCOVERY"),EXACT(K112,"RESEARCH"),EXACT(K112,"MIXED"),EXACT(K112,"UNCLEAR"))),"INVALID - DISCOVERY TOKEN",IF(COUNTIF($A$6:$A$205,A112)&gt;1,"INVALID - DUPLICATE ID","VALID")))))))))))</x:f>
      </x:c>
      <x:c r="P112" s="45" t="str">
        <x:f>IF(A112="","",IF(OR(B112="",C112="",D112="",E112="",F112="",G112="",H112="",I112="",J112="",K112="",L112="",M112=""),"EVIDENCE INSUFFICIENT - REQUIRED FIELD",IF(H112="STALE","EVIDENCE STALE - REFRESH",IF(H112="NOT CHECKED","EVIDENCE INSUFFICIENT - FRESHNESS",IF(OR(D112="UNCLEAR",E112="UNCLEAR",F112="UNCLEAR",G112="UNCLEAR",I112="UNCLEAR",J112="UNCLEAR",K112="UNCLEAR"),"EVIDENCE INSUFFICIENT - ROLE",IF(OR(AND(C112="PUBLISHER",F112&lt;&gt;"INFORMATION ONLY"),AND(C112="MARKETPLACE",F112&lt;&gt;"MARKETPLACE"),AND(C112="MANUFACTURER",NOT(OR(F112="MANUFACTURER DIRECT",F112="INFORMATION ONLY"))),AND(OR(C112="DIRECT SELLER",C112="RETAILER"),F112&lt;&gt;"SELLER OF RECORD"),AND(C112="SUBSTITUTE",NOT(OR(F112="SELLER OF RECORD",F112="SECONDARY MARKET")))),"EVIDENCE CONTRADICTION - TYPE / TRANSACTION","COMPLETE"))))))</x:f>
      </x:c>
      <x:c r="Q112" s="45" t="str">
        <x:f>IF(A112="","",IF(G112="NO","OUT OF SCOPE",IF(E112="NO MATCH","OUT OF SCOPE",IF(S112="UNRESOLVED","UNRESOLVED",IF(C112="MARKETPLACE","MARKETPLACE / INTERMEDIARY",IF(C112="PUBLISHER","PUBLISHER / INFORMATION COMPETITOR",IF(C112="MANUFACTURER",IF(S112="DIRECT PATH","DIRECT COMMERCIAL COMPETITOR",IF(S112="SUBSTITUTE PATH","INDIRECT / SUBSTITUTE COMPETITOR","MANUFACTURER / FIRST-PARTY REFERENCE")),IF(C112="SUBSTITUTE","INDIRECT / SUBSTITUTE COMPETITOR",IF(S112="DIRECT PATH","DIRECT COMMERCIAL COMPETITOR",IF(S112="SUBSTITUTE PATH","INDIRECT / SUBSTITUTE COMPETITOR",IF(AND(K112="RESEARCH",F112="INFORMATION ONLY"),"VISIBILITY-ONLY COMPETITOR","RETAIL / CHANNEL COMPETITOR")))))))))))</x:f>
      </x:c>
      <x:c r="R112" s="45" t="str">
        <x:f>IF(A112="","",IF(O112&lt;&gt;"VALID","NOT READY",IF(P112&lt;&gt;"COMPLETE","NOT READY",IF(Q112="UNRESOLVED","NOT READY","READY"))))</x:f>
      </x:c>
      <x:c r="S112" s="69" t="str">
        <x:f>IF(A112="","",IF(OR(P112&lt;&gt;"COMPLETE",O112&lt;&gt;"VALID"),"UNRESOLVED",IF(AND(D112="YES",E112="SAME PRODUCT",OR(F112="SELLER OF RECORD",F112="MANUFACTURER DIRECT")),"DIRECT PATH",IF(AND(D112="YES",E112="SAME NEED - DIFFERENT PRODUCT",OR(F112="SELLER OF RECORD",F112="SECONDARY MARKET",F112="MANUFACTURER DIRECT")),"SUBSTITUTE PATH","OTHER PATH"))))</x:f>
      </x:c>
    </x:row>
    <x:row r="113">
      <x:c r="A113" s="53"/>
      <x:c r="B113" s="53"/>
      <x:c r="C113" s="53"/>
      <x:c r="D113" s="53"/>
      <x:c r="E113" s="53"/>
      <x:c r="F113" s="53"/>
      <x:c r="G113" s="53"/>
      <x:c r="H113" s="53"/>
      <x:c r="I113" s="53"/>
      <x:c r="J113" s="53"/>
      <x:c r="K113" s="53"/>
      <x:c r="L113" s="53"/>
      <x:c r="M113" s="58"/>
      <x:c r="N113" s="53"/>
      <x:c r="O113" s="45" t="str">
        <x:f>IF(A113="","",IF(NOT(OR(EXACT(C113,"DIRECT SELLER"),EXACT(C113,"RETAILER"),EXACT(C113,"MARKETPLACE"),EXACT(C113,"MANUFACTURER"),EXACT(C113,"PUBLISHER"),EXACT(C113,"SUBSTITUTE"),EXACT(C113,"OTHER"))),"INVALID - CANDIDATE TYPE",IF(NOT(OR(EXACT(D113,"YES"),EXACT(D113,"NO"),EXACT(D113,"UNCLEAR"))),"INVALID - BUYER TASK TOKEN",IF(NOT(OR(EXACT(E113,"SAME PRODUCT"),EXACT(E113,"SAME NEED - DIFFERENT PRODUCT"),EXACT(E113,"ADJACENT"),EXACT(E113,"NO MATCH"),EXACT(E113,"UNCLEAR"))),"INVALID - PRODUCT FIT TOKEN",IF(NOT(OR(EXACT(F113,"SELLER OF RECORD"),EXACT(F113,"MARKETPLACE"),EXACT(F113,"MANUFACTURER DIRECT"),EXACT(F113,"INFORMATION ONLY"),EXACT(F113,"SECONDARY MARKET"),EXACT(F113,"UNCLEAR"))),"INVALID - TRANSACTION TOKEN",IF(NOT(OR(EXACT(G113,"YES"),EXACT(G113,"NO"),EXACT(G113,"UNCLEAR"))),"INVALID - GEOGRAPHY TOKEN",IF(NOT(OR(EXACT(H113,"CURRENT"),EXACT(H113,"STALE"),EXACT(H113,"NOT CHECKED"))),"INVALID - FRESHNESS TOKEN",IF(NOT(OR(EXACT(I113,"COMPARABLE"),EXACT(I113,"NOT COMPARABLE"),EXACT(I113,"UNCLEAR"))),"INVALID - PRICE TOKEN",IF(NOT(OR(EXACT(J113,"COMPARABLE"),EXACT(J113,"NOT COMPARABLE"),EXACT(J113,"UNCLEAR"))),"INVALID - FULFILMENT TOKEN",IF(NOT(OR(EXACT(K113,"PURCHASE"),EXACT(K113,"DISCOVERY"),EXACT(K113,"RESEARCH"),EXACT(K113,"MIXED"),EXACT(K113,"UNCLEAR"))),"INVALID - DISCOVERY TOKEN",IF(COUNTIF($A$6:$A$205,A113)&gt;1,"INVALID - DUPLICATE ID","VALID")))))))))))</x:f>
      </x:c>
      <x:c r="P113" s="45" t="str">
        <x:f>IF(A113="","",IF(OR(B113="",C113="",D113="",E113="",F113="",G113="",H113="",I113="",J113="",K113="",L113="",M113=""),"EVIDENCE INSUFFICIENT - REQUIRED FIELD",IF(H113="STALE","EVIDENCE STALE - REFRESH",IF(H113="NOT CHECKED","EVIDENCE INSUFFICIENT - FRESHNESS",IF(OR(D113="UNCLEAR",E113="UNCLEAR",F113="UNCLEAR",G113="UNCLEAR",I113="UNCLEAR",J113="UNCLEAR",K113="UNCLEAR"),"EVIDENCE INSUFFICIENT - ROLE",IF(OR(AND(C113="PUBLISHER",F113&lt;&gt;"INFORMATION ONLY"),AND(C113="MARKETPLACE",F113&lt;&gt;"MARKETPLACE"),AND(C113="MANUFACTURER",NOT(OR(F113="MANUFACTURER DIRECT",F113="INFORMATION ONLY"))),AND(OR(C113="DIRECT SELLER",C113="RETAILER"),F113&lt;&gt;"SELLER OF RECORD"),AND(C113="SUBSTITUTE",NOT(OR(F113="SELLER OF RECORD",F113="SECONDARY MARKET")))),"EVIDENCE CONTRADICTION - TYPE / TRANSACTION","COMPLETE"))))))</x:f>
      </x:c>
      <x:c r="Q113" s="45" t="str">
        <x:f>IF(A113="","",IF(G113="NO","OUT OF SCOPE",IF(E113="NO MATCH","OUT OF SCOPE",IF(S113="UNRESOLVED","UNRESOLVED",IF(C113="MARKETPLACE","MARKETPLACE / INTERMEDIARY",IF(C113="PUBLISHER","PUBLISHER / INFORMATION COMPETITOR",IF(C113="MANUFACTURER",IF(S113="DIRECT PATH","DIRECT COMMERCIAL COMPETITOR",IF(S113="SUBSTITUTE PATH","INDIRECT / SUBSTITUTE COMPETITOR","MANUFACTURER / FIRST-PARTY REFERENCE")),IF(C113="SUBSTITUTE","INDIRECT / SUBSTITUTE COMPETITOR",IF(S113="DIRECT PATH","DIRECT COMMERCIAL COMPETITOR",IF(S113="SUBSTITUTE PATH","INDIRECT / SUBSTITUTE COMPETITOR",IF(AND(K113="RESEARCH",F113="INFORMATION ONLY"),"VISIBILITY-ONLY COMPETITOR","RETAIL / CHANNEL COMPETITOR")))))))))))</x:f>
      </x:c>
      <x:c r="R113" s="45" t="str">
        <x:f>IF(A113="","",IF(O113&lt;&gt;"VALID","NOT READY",IF(P113&lt;&gt;"COMPLETE","NOT READY",IF(Q113="UNRESOLVED","NOT READY","READY"))))</x:f>
      </x:c>
      <x:c r="S113" s="69" t="str">
        <x:f>IF(A113="","",IF(OR(P113&lt;&gt;"COMPLETE",O113&lt;&gt;"VALID"),"UNRESOLVED",IF(AND(D113="YES",E113="SAME PRODUCT",OR(F113="SELLER OF RECORD",F113="MANUFACTURER DIRECT")),"DIRECT PATH",IF(AND(D113="YES",E113="SAME NEED - DIFFERENT PRODUCT",OR(F113="SELLER OF RECORD",F113="SECONDARY MARKET",F113="MANUFACTURER DIRECT")),"SUBSTITUTE PATH","OTHER PATH"))))</x:f>
      </x:c>
    </x:row>
    <x:row r="114">
      <x:c r="A114" s="53"/>
      <x:c r="B114" s="53"/>
      <x:c r="C114" s="53"/>
      <x:c r="D114" s="53"/>
      <x:c r="E114" s="53"/>
      <x:c r="F114" s="53"/>
      <x:c r="G114" s="53"/>
      <x:c r="H114" s="53"/>
      <x:c r="I114" s="53"/>
      <x:c r="J114" s="53"/>
      <x:c r="K114" s="53"/>
      <x:c r="L114" s="53"/>
      <x:c r="M114" s="58"/>
      <x:c r="N114" s="53"/>
      <x:c r="O114" s="45" t="str">
        <x:f>IF(A114="","",IF(NOT(OR(EXACT(C114,"DIRECT SELLER"),EXACT(C114,"RETAILER"),EXACT(C114,"MARKETPLACE"),EXACT(C114,"MANUFACTURER"),EXACT(C114,"PUBLISHER"),EXACT(C114,"SUBSTITUTE"),EXACT(C114,"OTHER"))),"INVALID - CANDIDATE TYPE",IF(NOT(OR(EXACT(D114,"YES"),EXACT(D114,"NO"),EXACT(D114,"UNCLEAR"))),"INVALID - BUYER TASK TOKEN",IF(NOT(OR(EXACT(E114,"SAME PRODUCT"),EXACT(E114,"SAME NEED - DIFFERENT PRODUCT"),EXACT(E114,"ADJACENT"),EXACT(E114,"NO MATCH"),EXACT(E114,"UNCLEAR"))),"INVALID - PRODUCT FIT TOKEN",IF(NOT(OR(EXACT(F114,"SELLER OF RECORD"),EXACT(F114,"MARKETPLACE"),EXACT(F114,"MANUFACTURER DIRECT"),EXACT(F114,"INFORMATION ONLY"),EXACT(F114,"SECONDARY MARKET"),EXACT(F114,"UNCLEAR"))),"INVALID - TRANSACTION TOKEN",IF(NOT(OR(EXACT(G114,"YES"),EXACT(G114,"NO"),EXACT(G114,"UNCLEAR"))),"INVALID - GEOGRAPHY TOKEN",IF(NOT(OR(EXACT(H114,"CURRENT"),EXACT(H114,"STALE"),EXACT(H114,"NOT CHECKED"))),"INVALID - FRESHNESS TOKEN",IF(NOT(OR(EXACT(I114,"COMPARABLE"),EXACT(I114,"NOT COMPARABLE"),EXACT(I114,"UNCLEAR"))),"INVALID - PRICE TOKEN",IF(NOT(OR(EXACT(J114,"COMPARABLE"),EXACT(J114,"NOT COMPARABLE"),EXACT(J114,"UNCLEAR"))),"INVALID - FULFILMENT TOKEN",IF(NOT(OR(EXACT(K114,"PURCHASE"),EXACT(K114,"DISCOVERY"),EXACT(K114,"RESEARCH"),EXACT(K114,"MIXED"),EXACT(K114,"UNCLEAR"))),"INVALID - DISCOVERY TOKEN",IF(COUNTIF($A$6:$A$205,A114)&gt;1,"INVALID - DUPLICATE ID","VALID")))))))))))</x:f>
      </x:c>
      <x:c r="P114" s="45" t="str">
        <x:f>IF(A114="","",IF(OR(B114="",C114="",D114="",E114="",F114="",G114="",H114="",I114="",J114="",K114="",L114="",M114=""),"EVIDENCE INSUFFICIENT - REQUIRED FIELD",IF(H114="STALE","EVIDENCE STALE - REFRESH",IF(H114="NOT CHECKED","EVIDENCE INSUFFICIENT - FRESHNESS",IF(OR(D114="UNCLEAR",E114="UNCLEAR",F114="UNCLEAR",G114="UNCLEAR",I114="UNCLEAR",J114="UNCLEAR",K114="UNCLEAR"),"EVIDENCE INSUFFICIENT - ROLE",IF(OR(AND(C114="PUBLISHER",F114&lt;&gt;"INFORMATION ONLY"),AND(C114="MARKETPLACE",F114&lt;&gt;"MARKETPLACE"),AND(C114="MANUFACTURER",NOT(OR(F114="MANUFACTURER DIRECT",F114="INFORMATION ONLY"))),AND(OR(C114="DIRECT SELLER",C114="RETAILER"),F114&lt;&gt;"SELLER OF RECORD"),AND(C114="SUBSTITUTE",NOT(OR(F114="SELLER OF RECORD",F114="SECONDARY MARKET")))),"EVIDENCE CONTRADICTION - TYPE / TRANSACTION","COMPLETE"))))))</x:f>
      </x:c>
      <x:c r="Q114" s="45" t="str">
        <x:f>IF(A114="","",IF(G114="NO","OUT OF SCOPE",IF(E114="NO MATCH","OUT OF SCOPE",IF(S114="UNRESOLVED","UNRESOLVED",IF(C114="MARKETPLACE","MARKETPLACE / INTERMEDIARY",IF(C114="PUBLISHER","PUBLISHER / INFORMATION COMPETITOR",IF(C114="MANUFACTURER",IF(S114="DIRECT PATH","DIRECT COMMERCIAL COMPETITOR",IF(S114="SUBSTITUTE PATH","INDIRECT / SUBSTITUTE COMPETITOR","MANUFACTURER / FIRST-PARTY REFERENCE")),IF(C114="SUBSTITUTE","INDIRECT / SUBSTITUTE COMPETITOR",IF(S114="DIRECT PATH","DIRECT COMMERCIAL COMPETITOR",IF(S114="SUBSTITUTE PATH","INDIRECT / SUBSTITUTE COMPETITOR",IF(AND(K114="RESEARCH",F114="INFORMATION ONLY"),"VISIBILITY-ONLY COMPETITOR","RETAIL / CHANNEL COMPETITOR")))))))))))</x:f>
      </x:c>
      <x:c r="R114" s="45" t="str">
        <x:f>IF(A114="","",IF(O114&lt;&gt;"VALID","NOT READY",IF(P114&lt;&gt;"COMPLETE","NOT READY",IF(Q114="UNRESOLVED","NOT READY","READY"))))</x:f>
      </x:c>
      <x:c r="S114" s="69" t="str">
        <x:f>IF(A114="","",IF(OR(P114&lt;&gt;"COMPLETE",O114&lt;&gt;"VALID"),"UNRESOLVED",IF(AND(D114="YES",E114="SAME PRODUCT",OR(F114="SELLER OF RECORD",F114="MANUFACTURER DIRECT")),"DIRECT PATH",IF(AND(D114="YES",E114="SAME NEED - DIFFERENT PRODUCT",OR(F114="SELLER OF RECORD",F114="SECONDARY MARKET",F114="MANUFACTURER DIRECT")),"SUBSTITUTE PATH","OTHER PATH"))))</x:f>
      </x:c>
    </x:row>
    <x:row r="115">
      <x:c r="A115" s="53"/>
      <x:c r="B115" s="53"/>
      <x:c r="C115" s="53"/>
      <x:c r="D115" s="53"/>
      <x:c r="E115" s="53"/>
      <x:c r="F115" s="53"/>
      <x:c r="G115" s="53"/>
      <x:c r="H115" s="53"/>
      <x:c r="I115" s="53"/>
      <x:c r="J115" s="53"/>
      <x:c r="K115" s="53"/>
      <x:c r="L115" s="53"/>
      <x:c r="M115" s="58"/>
      <x:c r="N115" s="53"/>
      <x:c r="O115" s="45" t="str">
        <x:f>IF(A115="","",IF(NOT(OR(EXACT(C115,"DIRECT SELLER"),EXACT(C115,"RETAILER"),EXACT(C115,"MARKETPLACE"),EXACT(C115,"MANUFACTURER"),EXACT(C115,"PUBLISHER"),EXACT(C115,"SUBSTITUTE"),EXACT(C115,"OTHER"))),"INVALID - CANDIDATE TYPE",IF(NOT(OR(EXACT(D115,"YES"),EXACT(D115,"NO"),EXACT(D115,"UNCLEAR"))),"INVALID - BUYER TASK TOKEN",IF(NOT(OR(EXACT(E115,"SAME PRODUCT"),EXACT(E115,"SAME NEED - DIFFERENT PRODUCT"),EXACT(E115,"ADJACENT"),EXACT(E115,"NO MATCH"),EXACT(E115,"UNCLEAR"))),"INVALID - PRODUCT FIT TOKEN",IF(NOT(OR(EXACT(F115,"SELLER OF RECORD"),EXACT(F115,"MARKETPLACE"),EXACT(F115,"MANUFACTURER DIRECT"),EXACT(F115,"INFORMATION ONLY"),EXACT(F115,"SECONDARY MARKET"),EXACT(F115,"UNCLEAR"))),"INVALID - TRANSACTION TOKEN",IF(NOT(OR(EXACT(G115,"YES"),EXACT(G115,"NO"),EXACT(G115,"UNCLEAR"))),"INVALID - GEOGRAPHY TOKEN",IF(NOT(OR(EXACT(H115,"CURRENT"),EXACT(H115,"STALE"),EXACT(H115,"NOT CHECKED"))),"INVALID - FRESHNESS TOKEN",IF(NOT(OR(EXACT(I115,"COMPARABLE"),EXACT(I115,"NOT COMPARABLE"),EXACT(I115,"UNCLEAR"))),"INVALID - PRICE TOKEN",IF(NOT(OR(EXACT(J115,"COMPARABLE"),EXACT(J115,"NOT COMPARABLE"),EXACT(J115,"UNCLEAR"))),"INVALID - FULFILMENT TOKEN",IF(NOT(OR(EXACT(K115,"PURCHASE"),EXACT(K115,"DISCOVERY"),EXACT(K115,"RESEARCH"),EXACT(K115,"MIXED"),EXACT(K115,"UNCLEAR"))),"INVALID - DISCOVERY TOKEN",IF(COUNTIF($A$6:$A$205,A115)&gt;1,"INVALID - DUPLICATE ID","VALID")))))))))))</x:f>
      </x:c>
      <x:c r="P115" s="45" t="str">
        <x:f>IF(A115="","",IF(OR(B115="",C115="",D115="",E115="",F115="",G115="",H115="",I115="",J115="",K115="",L115="",M115=""),"EVIDENCE INSUFFICIENT - REQUIRED FIELD",IF(H115="STALE","EVIDENCE STALE - REFRESH",IF(H115="NOT CHECKED","EVIDENCE INSUFFICIENT - FRESHNESS",IF(OR(D115="UNCLEAR",E115="UNCLEAR",F115="UNCLEAR",G115="UNCLEAR",I115="UNCLEAR",J115="UNCLEAR",K115="UNCLEAR"),"EVIDENCE INSUFFICIENT - ROLE",IF(OR(AND(C115="PUBLISHER",F115&lt;&gt;"INFORMATION ONLY"),AND(C115="MARKETPLACE",F115&lt;&gt;"MARKETPLACE"),AND(C115="MANUFACTURER",NOT(OR(F115="MANUFACTURER DIRECT",F115="INFORMATION ONLY"))),AND(OR(C115="DIRECT SELLER",C115="RETAILER"),F115&lt;&gt;"SELLER OF RECORD"),AND(C115="SUBSTITUTE",NOT(OR(F115="SELLER OF RECORD",F115="SECONDARY MARKET")))),"EVIDENCE CONTRADICTION - TYPE / TRANSACTION","COMPLETE"))))))</x:f>
      </x:c>
      <x:c r="Q115" s="45" t="str">
        <x:f>IF(A115="","",IF(G115="NO","OUT OF SCOPE",IF(E115="NO MATCH","OUT OF SCOPE",IF(S115="UNRESOLVED","UNRESOLVED",IF(C115="MARKETPLACE","MARKETPLACE / INTERMEDIARY",IF(C115="PUBLISHER","PUBLISHER / INFORMATION COMPETITOR",IF(C115="MANUFACTURER",IF(S115="DIRECT PATH","DIRECT COMMERCIAL COMPETITOR",IF(S115="SUBSTITUTE PATH","INDIRECT / SUBSTITUTE COMPETITOR","MANUFACTURER / FIRST-PARTY REFERENCE")),IF(C115="SUBSTITUTE","INDIRECT / SUBSTITUTE COMPETITOR",IF(S115="DIRECT PATH","DIRECT COMMERCIAL COMPETITOR",IF(S115="SUBSTITUTE PATH","INDIRECT / SUBSTITUTE COMPETITOR",IF(AND(K115="RESEARCH",F115="INFORMATION ONLY"),"VISIBILITY-ONLY COMPETITOR","RETAIL / CHANNEL COMPETITOR")))))))))))</x:f>
      </x:c>
      <x:c r="R115" s="45" t="str">
        <x:f>IF(A115="","",IF(O115&lt;&gt;"VALID","NOT READY",IF(P115&lt;&gt;"COMPLETE","NOT READY",IF(Q115="UNRESOLVED","NOT READY","READY"))))</x:f>
      </x:c>
      <x:c r="S115" s="69" t="str">
        <x:f>IF(A115="","",IF(OR(P115&lt;&gt;"COMPLETE",O115&lt;&gt;"VALID"),"UNRESOLVED",IF(AND(D115="YES",E115="SAME PRODUCT",OR(F115="SELLER OF RECORD",F115="MANUFACTURER DIRECT")),"DIRECT PATH",IF(AND(D115="YES",E115="SAME NEED - DIFFERENT PRODUCT",OR(F115="SELLER OF RECORD",F115="SECONDARY MARKET",F115="MANUFACTURER DIRECT")),"SUBSTITUTE PATH","OTHER PATH"))))</x:f>
      </x:c>
    </x:row>
    <x:row r="116">
      <x:c r="A116" s="53"/>
      <x:c r="B116" s="53"/>
      <x:c r="C116" s="53"/>
      <x:c r="D116" s="53"/>
      <x:c r="E116" s="53"/>
      <x:c r="F116" s="53"/>
      <x:c r="G116" s="53"/>
      <x:c r="H116" s="53"/>
      <x:c r="I116" s="53"/>
      <x:c r="J116" s="53"/>
      <x:c r="K116" s="53"/>
      <x:c r="L116" s="53"/>
      <x:c r="M116" s="58"/>
      <x:c r="N116" s="53"/>
      <x:c r="O116" s="45" t="str">
        <x:f>IF(A116="","",IF(NOT(OR(EXACT(C116,"DIRECT SELLER"),EXACT(C116,"RETAILER"),EXACT(C116,"MARKETPLACE"),EXACT(C116,"MANUFACTURER"),EXACT(C116,"PUBLISHER"),EXACT(C116,"SUBSTITUTE"),EXACT(C116,"OTHER"))),"INVALID - CANDIDATE TYPE",IF(NOT(OR(EXACT(D116,"YES"),EXACT(D116,"NO"),EXACT(D116,"UNCLEAR"))),"INVALID - BUYER TASK TOKEN",IF(NOT(OR(EXACT(E116,"SAME PRODUCT"),EXACT(E116,"SAME NEED - DIFFERENT PRODUCT"),EXACT(E116,"ADJACENT"),EXACT(E116,"NO MATCH"),EXACT(E116,"UNCLEAR"))),"INVALID - PRODUCT FIT TOKEN",IF(NOT(OR(EXACT(F116,"SELLER OF RECORD"),EXACT(F116,"MARKETPLACE"),EXACT(F116,"MANUFACTURER DIRECT"),EXACT(F116,"INFORMATION ONLY"),EXACT(F116,"SECONDARY MARKET"),EXACT(F116,"UNCLEAR"))),"INVALID - TRANSACTION TOKEN",IF(NOT(OR(EXACT(G116,"YES"),EXACT(G116,"NO"),EXACT(G116,"UNCLEAR"))),"INVALID - GEOGRAPHY TOKEN",IF(NOT(OR(EXACT(H116,"CURRENT"),EXACT(H116,"STALE"),EXACT(H116,"NOT CHECKED"))),"INVALID - FRESHNESS TOKEN",IF(NOT(OR(EXACT(I116,"COMPARABLE"),EXACT(I116,"NOT COMPARABLE"),EXACT(I116,"UNCLEAR"))),"INVALID - PRICE TOKEN",IF(NOT(OR(EXACT(J116,"COMPARABLE"),EXACT(J116,"NOT COMPARABLE"),EXACT(J116,"UNCLEAR"))),"INVALID - FULFILMENT TOKEN",IF(NOT(OR(EXACT(K116,"PURCHASE"),EXACT(K116,"DISCOVERY"),EXACT(K116,"RESEARCH"),EXACT(K116,"MIXED"),EXACT(K116,"UNCLEAR"))),"INVALID - DISCOVERY TOKEN",IF(COUNTIF($A$6:$A$205,A116)&gt;1,"INVALID - DUPLICATE ID","VALID")))))))))))</x:f>
      </x:c>
      <x:c r="P116" s="45" t="str">
        <x:f>IF(A116="","",IF(OR(B116="",C116="",D116="",E116="",F116="",G116="",H116="",I116="",J116="",K116="",L116="",M116=""),"EVIDENCE INSUFFICIENT - REQUIRED FIELD",IF(H116="STALE","EVIDENCE STALE - REFRESH",IF(H116="NOT CHECKED","EVIDENCE INSUFFICIENT - FRESHNESS",IF(OR(D116="UNCLEAR",E116="UNCLEAR",F116="UNCLEAR",G116="UNCLEAR",I116="UNCLEAR",J116="UNCLEAR",K116="UNCLEAR"),"EVIDENCE INSUFFICIENT - ROLE",IF(OR(AND(C116="PUBLISHER",F116&lt;&gt;"INFORMATION ONLY"),AND(C116="MARKETPLACE",F116&lt;&gt;"MARKETPLACE"),AND(C116="MANUFACTURER",NOT(OR(F116="MANUFACTURER DIRECT",F116="INFORMATION ONLY"))),AND(OR(C116="DIRECT SELLER",C116="RETAILER"),F116&lt;&gt;"SELLER OF RECORD"),AND(C116="SUBSTITUTE",NOT(OR(F116="SELLER OF RECORD",F116="SECONDARY MARKET")))),"EVIDENCE CONTRADICTION - TYPE / TRANSACTION","COMPLETE"))))))</x:f>
      </x:c>
      <x:c r="Q116" s="45" t="str">
        <x:f>IF(A116="","",IF(G116="NO","OUT OF SCOPE",IF(E116="NO MATCH","OUT OF SCOPE",IF(S116="UNRESOLVED","UNRESOLVED",IF(C116="MARKETPLACE","MARKETPLACE / INTERMEDIARY",IF(C116="PUBLISHER","PUBLISHER / INFORMATION COMPETITOR",IF(C116="MANUFACTURER",IF(S116="DIRECT PATH","DIRECT COMMERCIAL COMPETITOR",IF(S116="SUBSTITUTE PATH","INDIRECT / SUBSTITUTE COMPETITOR","MANUFACTURER / FIRST-PARTY REFERENCE")),IF(C116="SUBSTITUTE","INDIRECT / SUBSTITUTE COMPETITOR",IF(S116="DIRECT PATH","DIRECT COMMERCIAL COMPETITOR",IF(S116="SUBSTITUTE PATH","INDIRECT / SUBSTITUTE COMPETITOR",IF(AND(K116="RESEARCH",F116="INFORMATION ONLY"),"VISIBILITY-ONLY COMPETITOR","RETAIL / CHANNEL COMPETITOR")))))))))))</x:f>
      </x:c>
      <x:c r="R116" s="45" t="str">
        <x:f>IF(A116="","",IF(O116&lt;&gt;"VALID","NOT READY",IF(P116&lt;&gt;"COMPLETE","NOT READY",IF(Q116="UNRESOLVED","NOT READY","READY"))))</x:f>
      </x:c>
      <x:c r="S116" s="69" t="str">
        <x:f>IF(A116="","",IF(OR(P116&lt;&gt;"COMPLETE",O116&lt;&gt;"VALID"),"UNRESOLVED",IF(AND(D116="YES",E116="SAME PRODUCT",OR(F116="SELLER OF RECORD",F116="MANUFACTURER DIRECT")),"DIRECT PATH",IF(AND(D116="YES",E116="SAME NEED - DIFFERENT PRODUCT",OR(F116="SELLER OF RECORD",F116="SECONDARY MARKET",F116="MANUFACTURER DIRECT")),"SUBSTITUTE PATH","OTHER PATH"))))</x:f>
      </x:c>
    </x:row>
    <x:row r="117">
      <x:c r="A117" s="53"/>
      <x:c r="B117" s="53"/>
      <x:c r="C117" s="53"/>
      <x:c r="D117" s="53"/>
      <x:c r="E117" s="53"/>
      <x:c r="F117" s="53"/>
      <x:c r="G117" s="53"/>
      <x:c r="H117" s="53"/>
      <x:c r="I117" s="53"/>
      <x:c r="J117" s="53"/>
      <x:c r="K117" s="53"/>
      <x:c r="L117" s="53"/>
      <x:c r="M117" s="58"/>
      <x:c r="N117" s="53"/>
      <x:c r="O117" s="45" t="str">
        <x:f>IF(A117="","",IF(NOT(OR(EXACT(C117,"DIRECT SELLER"),EXACT(C117,"RETAILER"),EXACT(C117,"MARKETPLACE"),EXACT(C117,"MANUFACTURER"),EXACT(C117,"PUBLISHER"),EXACT(C117,"SUBSTITUTE"),EXACT(C117,"OTHER"))),"INVALID - CANDIDATE TYPE",IF(NOT(OR(EXACT(D117,"YES"),EXACT(D117,"NO"),EXACT(D117,"UNCLEAR"))),"INVALID - BUYER TASK TOKEN",IF(NOT(OR(EXACT(E117,"SAME PRODUCT"),EXACT(E117,"SAME NEED - DIFFERENT PRODUCT"),EXACT(E117,"ADJACENT"),EXACT(E117,"NO MATCH"),EXACT(E117,"UNCLEAR"))),"INVALID - PRODUCT FIT TOKEN",IF(NOT(OR(EXACT(F117,"SELLER OF RECORD"),EXACT(F117,"MARKETPLACE"),EXACT(F117,"MANUFACTURER DIRECT"),EXACT(F117,"INFORMATION ONLY"),EXACT(F117,"SECONDARY MARKET"),EXACT(F117,"UNCLEAR"))),"INVALID - TRANSACTION TOKEN",IF(NOT(OR(EXACT(G117,"YES"),EXACT(G117,"NO"),EXACT(G117,"UNCLEAR"))),"INVALID - GEOGRAPHY TOKEN",IF(NOT(OR(EXACT(H117,"CURRENT"),EXACT(H117,"STALE"),EXACT(H117,"NOT CHECKED"))),"INVALID - FRESHNESS TOKEN",IF(NOT(OR(EXACT(I117,"COMPARABLE"),EXACT(I117,"NOT COMPARABLE"),EXACT(I117,"UNCLEAR"))),"INVALID - PRICE TOKEN",IF(NOT(OR(EXACT(J117,"COMPARABLE"),EXACT(J117,"NOT COMPARABLE"),EXACT(J117,"UNCLEAR"))),"INVALID - FULFILMENT TOKEN",IF(NOT(OR(EXACT(K117,"PURCHASE"),EXACT(K117,"DISCOVERY"),EXACT(K117,"RESEARCH"),EXACT(K117,"MIXED"),EXACT(K117,"UNCLEAR"))),"INVALID - DISCOVERY TOKEN",IF(COUNTIF($A$6:$A$205,A117)&gt;1,"INVALID - DUPLICATE ID","VALID")))))))))))</x:f>
      </x:c>
      <x:c r="P117" s="45" t="str">
        <x:f>IF(A117="","",IF(OR(B117="",C117="",D117="",E117="",F117="",G117="",H117="",I117="",J117="",K117="",L117="",M117=""),"EVIDENCE INSUFFICIENT - REQUIRED FIELD",IF(H117="STALE","EVIDENCE STALE - REFRESH",IF(H117="NOT CHECKED","EVIDENCE INSUFFICIENT - FRESHNESS",IF(OR(D117="UNCLEAR",E117="UNCLEAR",F117="UNCLEAR",G117="UNCLEAR",I117="UNCLEAR",J117="UNCLEAR",K117="UNCLEAR"),"EVIDENCE INSUFFICIENT - ROLE",IF(OR(AND(C117="PUBLISHER",F117&lt;&gt;"INFORMATION ONLY"),AND(C117="MARKETPLACE",F117&lt;&gt;"MARKETPLACE"),AND(C117="MANUFACTURER",NOT(OR(F117="MANUFACTURER DIRECT",F117="INFORMATION ONLY"))),AND(OR(C117="DIRECT SELLER",C117="RETAILER"),F117&lt;&gt;"SELLER OF RECORD"),AND(C117="SUBSTITUTE",NOT(OR(F117="SELLER OF RECORD",F117="SECONDARY MARKET")))),"EVIDENCE CONTRADICTION - TYPE / TRANSACTION","COMPLETE"))))))</x:f>
      </x:c>
      <x:c r="Q117" s="45" t="str">
        <x:f>IF(A117="","",IF(G117="NO","OUT OF SCOPE",IF(E117="NO MATCH","OUT OF SCOPE",IF(S117="UNRESOLVED","UNRESOLVED",IF(C117="MARKETPLACE","MARKETPLACE / INTERMEDIARY",IF(C117="PUBLISHER","PUBLISHER / INFORMATION COMPETITOR",IF(C117="MANUFACTURER",IF(S117="DIRECT PATH","DIRECT COMMERCIAL COMPETITOR",IF(S117="SUBSTITUTE PATH","INDIRECT / SUBSTITUTE COMPETITOR","MANUFACTURER / FIRST-PARTY REFERENCE")),IF(C117="SUBSTITUTE","INDIRECT / SUBSTITUTE COMPETITOR",IF(S117="DIRECT PATH","DIRECT COMMERCIAL COMPETITOR",IF(S117="SUBSTITUTE PATH","INDIRECT / SUBSTITUTE COMPETITOR",IF(AND(K117="RESEARCH",F117="INFORMATION ONLY"),"VISIBILITY-ONLY COMPETITOR","RETAIL / CHANNEL COMPETITOR")))))))))))</x:f>
      </x:c>
      <x:c r="R117" s="45" t="str">
        <x:f>IF(A117="","",IF(O117&lt;&gt;"VALID","NOT READY",IF(P117&lt;&gt;"COMPLETE","NOT READY",IF(Q117="UNRESOLVED","NOT READY","READY"))))</x:f>
      </x:c>
      <x:c r="S117" s="69" t="str">
        <x:f>IF(A117="","",IF(OR(P117&lt;&gt;"COMPLETE",O117&lt;&gt;"VALID"),"UNRESOLVED",IF(AND(D117="YES",E117="SAME PRODUCT",OR(F117="SELLER OF RECORD",F117="MANUFACTURER DIRECT")),"DIRECT PATH",IF(AND(D117="YES",E117="SAME NEED - DIFFERENT PRODUCT",OR(F117="SELLER OF RECORD",F117="SECONDARY MARKET",F117="MANUFACTURER DIRECT")),"SUBSTITUTE PATH","OTHER PATH"))))</x:f>
      </x:c>
    </x:row>
    <x:row r="118">
      <x:c r="A118" s="53"/>
      <x:c r="B118" s="53"/>
      <x:c r="C118" s="53"/>
      <x:c r="D118" s="53"/>
      <x:c r="E118" s="53"/>
      <x:c r="F118" s="53"/>
      <x:c r="G118" s="53"/>
      <x:c r="H118" s="53"/>
      <x:c r="I118" s="53"/>
      <x:c r="J118" s="53"/>
      <x:c r="K118" s="53"/>
      <x:c r="L118" s="53"/>
      <x:c r="M118" s="58"/>
      <x:c r="N118" s="53"/>
      <x:c r="O118" s="45" t="str">
        <x:f>IF(A118="","",IF(NOT(OR(EXACT(C118,"DIRECT SELLER"),EXACT(C118,"RETAILER"),EXACT(C118,"MARKETPLACE"),EXACT(C118,"MANUFACTURER"),EXACT(C118,"PUBLISHER"),EXACT(C118,"SUBSTITUTE"),EXACT(C118,"OTHER"))),"INVALID - CANDIDATE TYPE",IF(NOT(OR(EXACT(D118,"YES"),EXACT(D118,"NO"),EXACT(D118,"UNCLEAR"))),"INVALID - BUYER TASK TOKEN",IF(NOT(OR(EXACT(E118,"SAME PRODUCT"),EXACT(E118,"SAME NEED - DIFFERENT PRODUCT"),EXACT(E118,"ADJACENT"),EXACT(E118,"NO MATCH"),EXACT(E118,"UNCLEAR"))),"INVALID - PRODUCT FIT TOKEN",IF(NOT(OR(EXACT(F118,"SELLER OF RECORD"),EXACT(F118,"MARKETPLACE"),EXACT(F118,"MANUFACTURER DIRECT"),EXACT(F118,"INFORMATION ONLY"),EXACT(F118,"SECONDARY MARKET"),EXACT(F118,"UNCLEAR"))),"INVALID - TRANSACTION TOKEN",IF(NOT(OR(EXACT(G118,"YES"),EXACT(G118,"NO"),EXACT(G118,"UNCLEAR"))),"INVALID - GEOGRAPHY TOKEN",IF(NOT(OR(EXACT(H118,"CURRENT"),EXACT(H118,"STALE"),EXACT(H118,"NOT CHECKED"))),"INVALID - FRESHNESS TOKEN",IF(NOT(OR(EXACT(I118,"COMPARABLE"),EXACT(I118,"NOT COMPARABLE"),EXACT(I118,"UNCLEAR"))),"INVALID - PRICE TOKEN",IF(NOT(OR(EXACT(J118,"COMPARABLE"),EXACT(J118,"NOT COMPARABLE"),EXACT(J118,"UNCLEAR"))),"INVALID - FULFILMENT TOKEN",IF(NOT(OR(EXACT(K118,"PURCHASE"),EXACT(K118,"DISCOVERY"),EXACT(K118,"RESEARCH"),EXACT(K118,"MIXED"),EXACT(K118,"UNCLEAR"))),"INVALID - DISCOVERY TOKEN",IF(COUNTIF($A$6:$A$205,A118)&gt;1,"INVALID - DUPLICATE ID","VALID")))))))))))</x:f>
      </x:c>
      <x:c r="P118" s="45" t="str">
        <x:f>IF(A118="","",IF(OR(B118="",C118="",D118="",E118="",F118="",G118="",H118="",I118="",J118="",K118="",L118="",M118=""),"EVIDENCE INSUFFICIENT - REQUIRED FIELD",IF(H118="STALE","EVIDENCE STALE - REFRESH",IF(H118="NOT CHECKED","EVIDENCE INSUFFICIENT - FRESHNESS",IF(OR(D118="UNCLEAR",E118="UNCLEAR",F118="UNCLEAR",G118="UNCLEAR",I118="UNCLEAR",J118="UNCLEAR",K118="UNCLEAR"),"EVIDENCE INSUFFICIENT - ROLE",IF(OR(AND(C118="PUBLISHER",F118&lt;&gt;"INFORMATION ONLY"),AND(C118="MARKETPLACE",F118&lt;&gt;"MARKETPLACE"),AND(C118="MANUFACTURER",NOT(OR(F118="MANUFACTURER DIRECT",F118="INFORMATION ONLY"))),AND(OR(C118="DIRECT SELLER",C118="RETAILER"),F118&lt;&gt;"SELLER OF RECORD"),AND(C118="SUBSTITUTE",NOT(OR(F118="SELLER OF RECORD",F118="SECONDARY MARKET")))),"EVIDENCE CONTRADICTION - TYPE / TRANSACTION","COMPLETE"))))))</x:f>
      </x:c>
      <x:c r="Q118" s="45" t="str">
        <x:f>IF(A118="","",IF(G118="NO","OUT OF SCOPE",IF(E118="NO MATCH","OUT OF SCOPE",IF(S118="UNRESOLVED","UNRESOLVED",IF(C118="MARKETPLACE","MARKETPLACE / INTERMEDIARY",IF(C118="PUBLISHER","PUBLISHER / INFORMATION COMPETITOR",IF(C118="MANUFACTURER",IF(S118="DIRECT PATH","DIRECT COMMERCIAL COMPETITOR",IF(S118="SUBSTITUTE PATH","INDIRECT / SUBSTITUTE COMPETITOR","MANUFACTURER / FIRST-PARTY REFERENCE")),IF(C118="SUBSTITUTE","INDIRECT / SUBSTITUTE COMPETITOR",IF(S118="DIRECT PATH","DIRECT COMMERCIAL COMPETITOR",IF(S118="SUBSTITUTE PATH","INDIRECT / SUBSTITUTE COMPETITOR",IF(AND(K118="RESEARCH",F118="INFORMATION ONLY"),"VISIBILITY-ONLY COMPETITOR","RETAIL / CHANNEL COMPETITOR")))))))))))</x:f>
      </x:c>
      <x:c r="R118" s="45" t="str">
        <x:f>IF(A118="","",IF(O118&lt;&gt;"VALID","NOT READY",IF(P118&lt;&gt;"COMPLETE","NOT READY",IF(Q118="UNRESOLVED","NOT READY","READY"))))</x:f>
      </x:c>
      <x:c r="S118" s="69" t="str">
        <x:f>IF(A118="","",IF(OR(P118&lt;&gt;"COMPLETE",O118&lt;&gt;"VALID"),"UNRESOLVED",IF(AND(D118="YES",E118="SAME PRODUCT",OR(F118="SELLER OF RECORD",F118="MANUFACTURER DIRECT")),"DIRECT PATH",IF(AND(D118="YES",E118="SAME NEED - DIFFERENT PRODUCT",OR(F118="SELLER OF RECORD",F118="SECONDARY MARKET",F118="MANUFACTURER DIRECT")),"SUBSTITUTE PATH","OTHER PATH"))))</x:f>
      </x:c>
    </x:row>
    <x:row r="119">
      <x:c r="A119" s="53"/>
      <x:c r="B119" s="53"/>
      <x:c r="C119" s="53"/>
      <x:c r="D119" s="53"/>
      <x:c r="E119" s="53"/>
      <x:c r="F119" s="53"/>
      <x:c r="G119" s="53"/>
      <x:c r="H119" s="53"/>
      <x:c r="I119" s="53"/>
      <x:c r="J119" s="53"/>
      <x:c r="K119" s="53"/>
      <x:c r="L119" s="53"/>
      <x:c r="M119" s="58"/>
      <x:c r="N119" s="53"/>
      <x:c r="O119" s="45" t="str">
        <x:f>IF(A119="","",IF(NOT(OR(EXACT(C119,"DIRECT SELLER"),EXACT(C119,"RETAILER"),EXACT(C119,"MARKETPLACE"),EXACT(C119,"MANUFACTURER"),EXACT(C119,"PUBLISHER"),EXACT(C119,"SUBSTITUTE"),EXACT(C119,"OTHER"))),"INVALID - CANDIDATE TYPE",IF(NOT(OR(EXACT(D119,"YES"),EXACT(D119,"NO"),EXACT(D119,"UNCLEAR"))),"INVALID - BUYER TASK TOKEN",IF(NOT(OR(EXACT(E119,"SAME PRODUCT"),EXACT(E119,"SAME NEED - DIFFERENT PRODUCT"),EXACT(E119,"ADJACENT"),EXACT(E119,"NO MATCH"),EXACT(E119,"UNCLEAR"))),"INVALID - PRODUCT FIT TOKEN",IF(NOT(OR(EXACT(F119,"SELLER OF RECORD"),EXACT(F119,"MARKETPLACE"),EXACT(F119,"MANUFACTURER DIRECT"),EXACT(F119,"INFORMATION ONLY"),EXACT(F119,"SECONDARY MARKET"),EXACT(F119,"UNCLEAR"))),"INVALID - TRANSACTION TOKEN",IF(NOT(OR(EXACT(G119,"YES"),EXACT(G119,"NO"),EXACT(G119,"UNCLEAR"))),"INVALID - GEOGRAPHY TOKEN",IF(NOT(OR(EXACT(H119,"CURRENT"),EXACT(H119,"STALE"),EXACT(H119,"NOT CHECKED"))),"INVALID - FRESHNESS TOKEN",IF(NOT(OR(EXACT(I119,"COMPARABLE"),EXACT(I119,"NOT COMPARABLE"),EXACT(I119,"UNCLEAR"))),"INVALID - PRICE TOKEN",IF(NOT(OR(EXACT(J119,"COMPARABLE"),EXACT(J119,"NOT COMPARABLE"),EXACT(J119,"UNCLEAR"))),"INVALID - FULFILMENT TOKEN",IF(NOT(OR(EXACT(K119,"PURCHASE"),EXACT(K119,"DISCOVERY"),EXACT(K119,"RESEARCH"),EXACT(K119,"MIXED"),EXACT(K119,"UNCLEAR"))),"INVALID - DISCOVERY TOKEN",IF(COUNTIF($A$6:$A$205,A119)&gt;1,"INVALID - DUPLICATE ID","VALID")))))))))))</x:f>
      </x:c>
      <x:c r="P119" s="45" t="str">
        <x:f>IF(A119="","",IF(OR(B119="",C119="",D119="",E119="",F119="",G119="",H119="",I119="",J119="",K119="",L119="",M119=""),"EVIDENCE INSUFFICIENT - REQUIRED FIELD",IF(H119="STALE","EVIDENCE STALE - REFRESH",IF(H119="NOT CHECKED","EVIDENCE INSUFFICIENT - FRESHNESS",IF(OR(D119="UNCLEAR",E119="UNCLEAR",F119="UNCLEAR",G119="UNCLEAR",I119="UNCLEAR",J119="UNCLEAR",K119="UNCLEAR"),"EVIDENCE INSUFFICIENT - ROLE",IF(OR(AND(C119="PUBLISHER",F119&lt;&gt;"INFORMATION ONLY"),AND(C119="MARKETPLACE",F119&lt;&gt;"MARKETPLACE"),AND(C119="MANUFACTURER",NOT(OR(F119="MANUFACTURER DIRECT",F119="INFORMATION ONLY"))),AND(OR(C119="DIRECT SELLER",C119="RETAILER"),F119&lt;&gt;"SELLER OF RECORD"),AND(C119="SUBSTITUTE",NOT(OR(F119="SELLER OF RECORD",F119="SECONDARY MARKET")))),"EVIDENCE CONTRADICTION - TYPE / TRANSACTION","COMPLETE"))))))</x:f>
      </x:c>
      <x:c r="Q119" s="45" t="str">
        <x:f>IF(A119="","",IF(G119="NO","OUT OF SCOPE",IF(E119="NO MATCH","OUT OF SCOPE",IF(S119="UNRESOLVED","UNRESOLVED",IF(C119="MARKETPLACE","MARKETPLACE / INTERMEDIARY",IF(C119="PUBLISHER","PUBLISHER / INFORMATION COMPETITOR",IF(C119="MANUFACTURER",IF(S119="DIRECT PATH","DIRECT COMMERCIAL COMPETITOR",IF(S119="SUBSTITUTE PATH","INDIRECT / SUBSTITUTE COMPETITOR","MANUFACTURER / FIRST-PARTY REFERENCE")),IF(C119="SUBSTITUTE","INDIRECT / SUBSTITUTE COMPETITOR",IF(S119="DIRECT PATH","DIRECT COMMERCIAL COMPETITOR",IF(S119="SUBSTITUTE PATH","INDIRECT / SUBSTITUTE COMPETITOR",IF(AND(K119="RESEARCH",F119="INFORMATION ONLY"),"VISIBILITY-ONLY COMPETITOR","RETAIL / CHANNEL COMPETITOR")))))))))))</x:f>
      </x:c>
      <x:c r="R119" s="45" t="str">
        <x:f>IF(A119="","",IF(O119&lt;&gt;"VALID","NOT READY",IF(P119&lt;&gt;"COMPLETE","NOT READY",IF(Q119="UNRESOLVED","NOT READY","READY"))))</x:f>
      </x:c>
      <x:c r="S119" s="69" t="str">
        <x:f>IF(A119="","",IF(OR(P119&lt;&gt;"COMPLETE",O119&lt;&gt;"VALID"),"UNRESOLVED",IF(AND(D119="YES",E119="SAME PRODUCT",OR(F119="SELLER OF RECORD",F119="MANUFACTURER DIRECT")),"DIRECT PATH",IF(AND(D119="YES",E119="SAME NEED - DIFFERENT PRODUCT",OR(F119="SELLER OF RECORD",F119="SECONDARY MARKET",F119="MANUFACTURER DIRECT")),"SUBSTITUTE PATH","OTHER PATH"))))</x:f>
      </x:c>
    </x:row>
    <x:row r="120">
      <x:c r="A120" s="53"/>
      <x:c r="B120" s="53"/>
      <x:c r="C120" s="53"/>
      <x:c r="D120" s="53"/>
      <x:c r="E120" s="53"/>
      <x:c r="F120" s="53"/>
      <x:c r="G120" s="53"/>
      <x:c r="H120" s="53"/>
      <x:c r="I120" s="53"/>
      <x:c r="J120" s="53"/>
      <x:c r="K120" s="53"/>
      <x:c r="L120" s="53"/>
      <x:c r="M120" s="58"/>
      <x:c r="N120" s="53"/>
      <x:c r="O120" s="45" t="str">
        <x:f>IF(A120="","",IF(NOT(OR(EXACT(C120,"DIRECT SELLER"),EXACT(C120,"RETAILER"),EXACT(C120,"MARKETPLACE"),EXACT(C120,"MANUFACTURER"),EXACT(C120,"PUBLISHER"),EXACT(C120,"SUBSTITUTE"),EXACT(C120,"OTHER"))),"INVALID - CANDIDATE TYPE",IF(NOT(OR(EXACT(D120,"YES"),EXACT(D120,"NO"),EXACT(D120,"UNCLEAR"))),"INVALID - BUYER TASK TOKEN",IF(NOT(OR(EXACT(E120,"SAME PRODUCT"),EXACT(E120,"SAME NEED - DIFFERENT PRODUCT"),EXACT(E120,"ADJACENT"),EXACT(E120,"NO MATCH"),EXACT(E120,"UNCLEAR"))),"INVALID - PRODUCT FIT TOKEN",IF(NOT(OR(EXACT(F120,"SELLER OF RECORD"),EXACT(F120,"MARKETPLACE"),EXACT(F120,"MANUFACTURER DIRECT"),EXACT(F120,"INFORMATION ONLY"),EXACT(F120,"SECONDARY MARKET"),EXACT(F120,"UNCLEAR"))),"INVALID - TRANSACTION TOKEN",IF(NOT(OR(EXACT(G120,"YES"),EXACT(G120,"NO"),EXACT(G120,"UNCLEAR"))),"INVALID - GEOGRAPHY TOKEN",IF(NOT(OR(EXACT(H120,"CURRENT"),EXACT(H120,"STALE"),EXACT(H120,"NOT CHECKED"))),"INVALID - FRESHNESS TOKEN",IF(NOT(OR(EXACT(I120,"COMPARABLE"),EXACT(I120,"NOT COMPARABLE"),EXACT(I120,"UNCLEAR"))),"INVALID - PRICE TOKEN",IF(NOT(OR(EXACT(J120,"COMPARABLE"),EXACT(J120,"NOT COMPARABLE"),EXACT(J120,"UNCLEAR"))),"INVALID - FULFILMENT TOKEN",IF(NOT(OR(EXACT(K120,"PURCHASE"),EXACT(K120,"DISCOVERY"),EXACT(K120,"RESEARCH"),EXACT(K120,"MIXED"),EXACT(K120,"UNCLEAR"))),"INVALID - DISCOVERY TOKEN",IF(COUNTIF($A$6:$A$205,A120)&gt;1,"INVALID - DUPLICATE ID","VALID")))))))))))</x:f>
      </x:c>
      <x:c r="P120" s="45" t="str">
        <x:f>IF(A120="","",IF(OR(B120="",C120="",D120="",E120="",F120="",G120="",H120="",I120="",J120="",K120="",L120="",M120=""),"EVIDENCE INSUFFICIENT - REQUIRED FIELD",IF(H120="STALE","EVIDENCE STALE - REFRESH",IF(H120="NOT CHECKED","EVIDENCE INSUFFICIENT - FRESHNESS",IF(OR(D120="UNCLEAR",E120="UNCLEAR",F120="UNCLEAR",G120="UNCLEAR",I120="UNCLEAR",J120="UNCLEAR",K120="UNCLEAR"),"EVIDENCE INSUFFICIENT - ROLE",IF(OR(AND(C120="PUBLISHER",F120&lt;&gt;"INFORMATION ONLY"),AND(C120="MARKETPLACE",F120&lt;&gt;"MARKETPLACE"),AND(C120="MANUFACTURER",NOT(OR(F120="MANUFACTURER DIRECT",F120="INFORMATION ONLY"))),AND(OR(C120="DIRECT SELLER",C120="RETAILER"),F120&lt;&gt;"SELLER OF RECORD"),AND(C120="SUBSTITUTE",NOT(OR(F120="SELLER OF RECORD",F120="SECONDARY MARKET")))),"EVIDENCE CONTRADICTION - TYPE / TRANSACTION","COMPLETE"))))))</x:f>
      </x:c>
      <x:c r="Q120" s="45" t="str">
        <x:f>IF(A120="","",IF(G120="NO","OUT OF SCOPE",IF(E120="NO MATCH","OUT OF SCOPE",IF(S120="UNRESOLVED","UNRESOLVED",IF(C120="MARKETPLACE","MARKETPLACE / INTERMEDIARY",IF(C120="PUBLISHER","PUBLISHER / INFORMATION COMPETITOR",IF(C120="MANUFACTURER",IF(S120="DIRECT PATH","DIRECT COMMERCIAL COMPETITOR",IF(S120="SUBSTITUTE PATH","INDIRECT / SUBSTITUTE COMPETITOR","MANUFACTURER / FIRST-PARTY REFERENCE")),IF(C120="SUBSTITUTE","INDIRECT / SUBSTITUTE COMPETITOR",IF(S120="DIRECT PATH","DIRECT COMMERCIAL COMPETITOR",IF(S120="SUBSTITUTE PATH","INDIRECT / SUBSTITUTE COMPETITOR",IF(AND(K120="RESEARCH",F120="INFORMATION ONLY"),"VISIBILITY-ONLY COMPETITOR","RETAIL / CHANNEL COMPETITOR")))))))))))</x:f>
      </x:c>
      <x:c r="R120" s="45" t="str">
        <x:f>IF(A120="","",IF(O120&lt;&gt;"VALID","NOT READY",IF(P120&lt;&gt;"COMPLETE","NOT READY",IF(Q120="UNRESOLVED","NOT READY","READY"))))</x:f>
      </x:c>
      <x:c r="S120" s="69" t="str">
        <x:f>IF(A120="","",IF(OR(P120&lt;&gt;"COMPLETE",O120&lt;&gt;"VALID"),"UNRESOLVED",IF(AND(D120="YES",E120="SAME PRODUCT",OR(F120="SELLER OF RECORD",F120="MANUFACTURER DIRECT")),"DIRECT PATH",IF(AND(D120="YES",E120="SAME NEED - DIFFERENT PRODUCT",OR(F120="SELLER OF RECORD",F120="SECONDARY MARKET",F120="MANUFACTURER DIRECT")),"SUBSTITUTE PATH","OTHER PATH"))))</x:f>
      </x:c>
    </x:row>
    <x:row r="121">
      <x:c r="A121" s="53"/>
      <x:c r="B121" s="53"/>
      <x:c r="C121" s="53"/>
      <x:c r="D121" s="53"/>
      <x:c r="E121" s="53"/>
      <x:c r="F121" s="53"/>
      <x:c r="G121" s="53"/>
      <x:c r="H121" s="53"/>
      <x:c r="I121" s="53"/>
      <x:c r="J121" s="53"/>
      <x:c r="K121" s="53"/>
      <x:c r="L121" s="53"/>
      <x:c r="M121" s="58"/>
      <x:c r="N121" s="53"/>
      <x:c r="O121" s="45" t="str">
        <x:f>IF(A121="","",IF(NOT(OR(EXACT(C121,"DIRECT SELLER"),EXACT(C121,"RETAILER"),EXACT(C121,"MARKETPLACE"),EXACT(C121,"MANUFACTURER"),EXACT(C121,"PUBLISHER"),EXACT(C121,"SUBSTITUTE"),EXACT(C121,"OTHER"))),"INVALID - CANDIDATE TYPE",IF(NOT(OR(EXACT(D121,"YES"),EXACT(D121,"NO"),EXACT(D121,"UNCLEAR"))),"INVALID - BUYER TASK TOKEN",IF(NOT(OR(EXACT(E121,"SAME PRODUCT"),EXACT(E121,"SAME NEED - DIFFERENT PRODUCT"),EXACT(E121,"ADJACENT"),EXACT(E121,"NO MATCH"),EXACT(E121,"UNCLEAR"))),"INVALID - PRODUCT FIT TOKEN",IF(NOT(OR(EXACT(F121,"SELLER OF RECORD"),EXACT(F121,"MARKETPLACE"),EXACT(F121,"MANUFACTURER DIRECT"),EXACT(F121,"INFORMATION ONLY"),EXACT(F121,"SECONDARY MARKET"),EXACT(F121,"UNCLEAR"))),"INVALID - TRANSACTION TOKEN",IF(NOT(OR(EXACT(G121,"YES"),EXACT(G121,"NO"),EXACT(G121,"UNCLEAR"))),"INVALID - GEOGRAPHY TOKEN",IF(NOT(OR(EXACT(H121,"CURRENT"),EXACT(H121,"STALE"),EXACT(H121,"NOT CHECKED"))),"INVALID - FRESHNESS TOKEN",IF(NOT(OR(EXACT(I121,"COMPARABLE"),EXACT(I121,"NOT COMPARABLE"),EXACT(I121,"UNCLEAR"))),"INVALID - PRICE TOKEN",IF(NOT(OR(EXACT(J121,"COMPARABLE"),EXACT(J121,"NOT COMPARABLE"),EXACT(J121,"UNCLEAR"))),"INVALID - FULFILMENT TOKEN",IF(NOT(OR(EXACT(K121,"PURCHASE"),EXACT(K121,"DISCOVERY"),EXACT(K121,"RESEARCH"),EXACT(K121,"MIXED"),EXACT(K121,"UNCLEAR"))),"INVALID - DISCOVERY TOKEN",IF(COUNTIF($A$6:$A$205,A121)&gt;1,"INVALID - DUPLICATE ID","VALID")))))))))))</x:f>
      </x:c>
      <x:c r="P121" s="45" t="str">
        <x:f>IF(A121="","",IF(OR(B121="",C121="",D121="",E121="",F121="",G121="",H121="",I121="",J121="",K121="",L121="",M121=""),"EVIDENCE INSUFFICIENT - REQUIRED FIELD",IF(H121="STALE","EVIDENCE STALE - REFRESH",IF(H121="NOT CHECKED","EVIDENCE INSUFFICIENT - FRESHNESS",IF(OR(D121="UNCLEAR",E121="UNCLEAR",F121="UNCLEAR",G121="UNCLEAR",I121="UNCLEAR",J121="UNCLEAR",K121="UNCLEAR"),"EVIDENCE INSUFFICIENT - ROLE",IF(OR(AND(C121="PUBLISHER",F121&lt;&gt;"INFORMATION ONLY"),AND(C121="MARKETPLACE",F121&lt;&gt;"MARKETPLACE"),AND(C121="MANUFACTURER",NOT(OR(F121="MANUFACTURER DIRECT",F121="INFORMATION ONLY"))),AND(OR(C121="DIRECT SELLER",C121="RETAILER"),F121&lt;&gt;"SELLER OF RECORD"),AND(C121="SUBSTITUTE",NOT(OR(F121="SELLER OF RECORD",F121="SECONDARY MARKET")))),"EVIDENCE CONTRADICTION - TYPE / TRANSACTION","COMPLETE"))))))</x:f>
      </x:c>
      <x:c r="Q121" s="45" t="str">
        <x:f>IF(A121="","",IF(G121="NO","OUT OF SCOPE",IF(E121="NO MATCH","OUT OF SCOPE",IF(S121="UNRESOLVED","UNRESOLVED",IF(C121="MARKETPLACE","MARKETPLACE / INTERMEDIARY",IF(C121="PUBLISHER","PUBLISHER / INFORMATION COMPETITOR",IF(C121="MANUFACTURER",IF(S121="DIRECT PATH","DIRECT COMMERCIAL COMPETITOR",IF(S121="SUBSTITUTE PATH","INDIRECT / SUBSTITUTE COMPETITOR","MANUFACTURER / FIRST-PARTY REFERENCE")),IF(C121="SUBSTITUTE","INDIRECT / SUBSTITUTE COMPETITOR",IF(S121="DIRECT PATH","DIRECT COMMERCIAL COMPETITOR",IF(S121="SUBSTITUTE PATH","INDIRECT / SUBSTITUTE COMPETITOR",IF(AND(K121="RESEARCH",F121="INFORMATION ONLY"),"VISIBILITY-ONLY COMPETITOR","RETAIL / CHANNEL COMPETITOR")))))))))))</x:f>
      </x:c>
      <x:c r="R121" s="45" t="str">
        <x:f>IF(A121="","",IF(O121&lt;&gt;"VALID","NOT READY",IF(P121&lt;&gt;"COMPLETE","NOT READY",IF(Q121="UNRESOLVED","NOT READY","READY"))))</x:f>
      </x:c>
      <x:c r="S121" s="69" t="str">
        <x:f>IF(A121="","",IF(OR(P121&lt;&gt;"COMPLETE",O121&lt;&gt;"VALID"),"UNRESOLVED",IF(AND(D121="YES",E121="SAME PRODUCT",OR(F121="SELLER OF RECORD",F121="MANUFACTURER DIRECT")),"DIRECT PATH",IF(AND(D121="YES",E121="SAME NEED - DIFFERENT PRODUCT",OR(F121="SELLER OF RECORD",F121="SECONDARY MARKET",F121="MANUFACTURER DIRECT")),"SUBSTITUTE PATH","OTHER PATH"))))</x:f>
      </x:c>
    </x:row>
    <x:row r="122">
      <x:c r="A122" s="53"/>
      <x:c r="B122" s="53"/>
      <x:c r="C122" s="53"/>
      <x:c r="D122" s="53"/>
      <x:c r="E122" s="53"/>
      <x:c r="F122" s="53"/>
      <x:c r="G122" s="53"/>
      <x:c r="H122" s="53"/>
      <x:c r="I122" s="53"/>
      <x:c r="J122" s="53"/>
      <x:c r="K122" s="53"/>
      <x:c r="L122" s="53"/>
      <x:c r="M122" s="58"/>
      <x:c r="N122" s="53"/>
      <x:c r="O122" s="45" t="str">
        <x:f>IF(A122="","",IF(NOT(OR(EXACT(C122,"DIRECT SELLER"),EXACT(C122,"RETAILER"),EXACT(C122,"MARKETPLACE"),EXACT(C122,"MANUFACTURER"),EXACT(C122,"PUBLISHER"),EXACT(C122,"SUBSTITUTE"),EXACT(C122,"OTHER"))),"INVALID - CANDIDATE TYPE",IF(NOT(OR(EXACT(D122,"YES"),EXACT(D122,"NO"),EXACT(D122,"UNCLEAR"))),"INVALID - BUYER TASK TOKEN",IF(NOT(OR(EXACT(E122,"SAME PRODUCT"),EXACT(E122,"SAME NEED - DIFFERENT PRODUCT"),EXACT(E122,"ADJACENT"),EXACT(E122,"NO MATCH"),EXACT(E122,"UNCLEAR"))),"INVALID - PRODUCT FIT TOKEN",IF(NOT(OR(EXACT(F122,"SELLER OF RECORD"),EXACT(F122,"MARKETPLACE"),EXACT(F122,"MANUFACTURER DIRECT"),EXACT(F122,"INFORMATION ONLY"),EXACT(F122,"SECONDARY MARKET"),EXACT(F122,"UNCLEAR"))),"INVALID - TRANSACTION TOKEN",IF(NOT(OR(EXACT(G122,"YES"),EXACT(G122,"NO"),EXACT(G122,"UNCLEAR"))),"INVALID - GEOGRAPHY TOKEN",IF(NOT(OR(EXACT(H122,"CURRENT"),EXACT(H122,"STALE"),EXACT(H122,"NOT CHECKED"))),"INVALID - FRESHNESS TOKEN",IF(NOT(OR(EXACT(I122,"COMPARABLE"),EXACT(I122,"NOT COMPARABLE"),EXACT(I122,"UNCLEAR"))),"INVALID - PRICE TOKEN",IF(NOT(OR(EXACT(J122,"COMPARABLE"),EXACT(J122,"NOT COMPARABLE"),EXACT(J122,"UNCLEAR"))),"INVALID - FULFILMENT TOKEN",IF(NOT(OR(EXACT(K122,"PURCHASE"),EXACT(K122,"DISCOVERY"),EXACT(K122,"RESEARCH"),EXACT(K122,"MIXED"),EXACT(K122,"UNCLEAR"))),"INVALID - DISCOVERY TOKEN",IF(COUNTIF($A$6:$A$205,A122)&gt;1,"INVALID - DUPLICATE ID","VALID")))))))))))</x:f>
      </x:c>
      <x:c r="P122" s="45" t="str">
        <x:f>IF(A122="","",IF(OR(B122="",C122="",D122="",E122="",F122="",G122="",H122="",I122="",J122="",K122="",L122="",M122=""),"EVIDENCE INSUFFICIENT - REQUIRED FIELD",IF(H122="STALE","EVIDENCE STALE - REFRESH",IF(H122="NOT CHECKED","EVIDENCE INSUFFICIENT - FRESHNESS",IF(OR(D122="UNCLEAR",E122="UNCLEAR",F122="UNCLEAR",G122="UNCLEAR",I122="UNCLEAR",J122="UNCLEAR",K122="UNCLEAR"),"EVIDENCE INSUFFICIENT - ROLE",IF(OR(AND(C122="PUBLISHER",F122&lt;&gt;"INFORMATION ONLY"),AND(C122="MARKETPLACE",F122&lt;&gt;"MARKETPLACE"),AND(C122="MANUFACTURER",NOT(OR(F122="MANUFACTURER DIRECT",F122="INFORMATION ONLY"))),AND(OR(C122="DIRECT SELLER",C122="RETAILER"),F122&lt;&gt;"SELLER OF RECORD"),AND(C122="SUBSTITUTE",NOT(OR(F122="SELLER OF RECORD",F122="SECONDARY MARKET")))),"EVIDENCE CONTRADICTION - TYPE / TRANSACTION","COMPLETE"))))))</x:f>
      </x:c>
      <x:c r="Q122" s="45" t="str">
        <x:f>IF(A122="","",IF(G122="NO","OUT OF SCOPE",IF(E122="NO MATCH","OUT OF SCOPE",IF(S122="UNRESOLVED","UNRESOLVED",IF(C122="MARKETPLACE","MARKETPLACE / INTERMEDIARY",IF(C122="PUBLISHER","PUBLISHER / INFORMATION COMPETITOR",IF(C122="MANUFACTURER",IF(S122="DIRECT PATH","DIRECT COMMERCIAL COMPETITOR",IF(S122="SUBSTITUTE PATH","INDIRECT / SUBSTITUTE COMPETITOR","MANUFACTURER / FIRST-PARTY REFERENCE")),IF(C122="SUBSTITUTE","INDIRECT / SUBSTITUTE COMPETITOR",IF(S122="DIRECT PATH","DIRECT COMMERCIAL COMPETITOR",IF(S122="SUBSTITUTE PATH","INDIRECT / SUBSTITUTE COMPETITOR",IF(AND(K122="RESEARCH",F122="INFORMATION ONLY"),"VISIBILITY-ONLY COMPETITOR","RETAIL / CHANNEL COMPETITOR")))))))))))</x:f>
      </x:c>
      <x:c r="R122" s="45" t="str">
        <x:f>IF(A122="","",IF(O122&lt;&gt;"VALID","NOT READY",IF(P122&lt;&gt;"COMPLETE","NOT READY",IF(Q122="UNRESOLVED","NOT READY","READY"))))</x:f>
      </x:c>
      <x:c r="S122" s="69" t="str">
        <x:f>IF(A122="","",IF(OR(P122&lt;&gt;"COMPLETE",O122&lt;&gt;"VALID"),"UNRESOLVED",IF(AND(D122="YES",E122="SAME PRODUCT",OR(F122="SELLER OF RECORD",F122="MANUFACTURER DIRECT")),"DIRECT PATH",IF(AND(D122="YES",E122="SAME NEED - DIFFERENT PRODUCT",OR(F122="SELLER OF RECORD",F122="SECONDARY MARKET",F122="MANUFACTURER DIRECT")),"SUBSTITUTE PATH","OTHER PATH"))))</x:f>
      </x:c>
    </x:row>
    <x:row r="123">
      <x:c r="A123" s="53"/>
      <x:c r="B123" s="53"/>
      <x:c r="C123" s="53"/>
      <x:c r="D123" s="53"/>
      <x:c r="E123" s="53"/>
      <x:c r="F123" s="53"/>
      <x:c r="G123" s="53"/>
      <x:c r="H123" s="53"/>
      <x:c r="I123" s="53"/>
      <x:c r="J123" s="53"/>
      <x:c r="K123" s="53"/>
      <x:c r="L123" s="53"/>
      <x:c r="M123" s="58"/>
      <x:c r="N123" s="53"/>
      <x:c r="O123" s="45" t="str">
        <x:f>IF(A123="","",IF(NOT(OR(EXACT(C123,"DIRECT SELLER"),EXACT(C123,"RETAILER"),EXACT(C123,"MARKETPLACE"),EXACT(C123,"MANUFACTURER"),EXACT(C123,"PUBLISHER"),EXACT(C123,"SUBSTITUTE"),EXACT(C123,"OTHER"))),"INVALID - CANDIDATE TYPE",IF(NOT(OR(EXACT(D123,"YES"),EXACT(D123,"NO"),EXACT(D123,"UNCLEAR"))),"INVALID - BUYER TASK TOKEN",IF(NOT(OR(EXACT(E123,"SAME PRODUCT"),EXACT(E123,"SAME NEED - DIFFERENT PRODUCT"),EXACT(E123,"ADJACENT"),EXACT(E123,"NO MATCH"),EXACT(E123,"UNCLEAR"))),"INVALID - PRODUCT FIT TOKEN",IF(NOT(OR(EXACT(F123,"SELLER OF RECORD"),EXACT(F123,"MARKETPLACE"),EXACT(F123,"MANUFACTURER DIRECT"),EXACT(F123,"INFORMATION ONLY"),EXACT(F123,"SECONDARY MARKET"),EXACT(F123,"UNCLEAR"))),"INVALID - TRANSACTION TOKEN",IF(NOT(OR(EXACT(G123,"YES"),EXACT(G123,"NO"),EXACT(G123,"UNCLEAR"))),"INVALID - GEOGRAPHY TOKEN",IF(NOT(OR(EXACT(H123,"CURRENT"),EXACT(H123,"STALE"),EXACT(H123,"NOT CHECKED"))),"INVALID - FRESHNESS TOKEN",IF(NOT(OR(EXACT(I123,"COMPARABLE"),EXACT(I123,"NOT COMPARABLE"),EXACT(I123,"UNCLEAR"))),"INVALID - PRICE TOKEN",IF(NOT(OR(EXACT(J123,"COMPARABLE"),EXACT(J123,"NOT COMPARABLE"),EXACT(J123,"UNCLEAR"))),"INVALID - FULFILMENT TOKEN",IF(NOT(OR(EXACT(K123,"PURCHASE"),EXACT(K123,"DISCOVERY"),EXACT(K123,"RESEARCH"),EXACT(K123,"MIXED"),EXACT(K123,"UNCLEAR"))),"INVALID - DISCOVERY TOKEN",IF(COUNTIF($A$6:$A$205,A123)&gt;1,"INVALID - DUPLICATE ID","VALID")))))))))))</x:f>
      </x:c>
      <x:c r="P123" s="45" t="str">
        <x:f>IF(A123="","",IF(OR(B123="",C123="",D123="",E123="",F123="",G123="",H123="",I123="",J123="",K123="",L123="",M123=""),"EVIDENCE INSUFFICIENT - REQUIRED FIELD",IF(H123="STALE","EVIDENCE STALE - REFRESH",IF(H123="NOT CHECKED","EVIDENCE INSUFFICIENT - FRESHNESS",IF(OR(D123="UNCLEAR",E123="UNCLEAR",F123="UNCLEAR",G123="UNCLEAR",I123="UNCLEAR",J123="UNCLEAR",K123="UNCLEAR"),"EVIDENCE INSUFFICIENT - ROLE",IF(OR(AND(C123="PUBLISHER",F123&lt;&gt;"INFORMATION ONLY"),AND(C123="MARKETPLACE",F123&lt;&gt;"MARKETPLACE"),AND(C123="MANUFACTURER",NOT(OR(F123="MANUFACTURER DIRECT",F123="INFORMATION ONLY"))),AND(OR(C123="DIRECT SELLER",C123="RETAILER"),F123&lt;&gt;"SELLER OF RECORD"),AND(C123="SUBSTITUTE",NOT(OR(F123="SELLER OF RECORD",F123="SECONDARY MARKET")))),"EVIDENCE CONTRADICTION - TYPE / TRANSACTION","COMPLETE"))))))</x:f>
      </x:c>
      <x:c r="Q123" s="45" t="str">
        <x:f>IF(A123="","",IF(G123="NO","OUT OF SCOPE",IF(E123="NO MATCH","OUT OF SCOPE",IF(S123="UNRESOLVED","UNRESOLVED",IF(C123="MARKETPLACE","MARKETPLACE / INTERMEDIARY",IF(C123="PUBLISHER","PUBLISHER / INFORMATION COMPETITOR",IF(C123="MANUFACTURER",IF(S123="DIRECT PATH","DIRECT COMMERCIAL COMPETITOR",IF(S123="SUBSTITUTE PATH","INDIRECT / SUBSTITUTE COMPETITOR","MANUFACTURER / FIRST-PARTY REFERENCE")),IF(C123="SUBSTITUTE","INDIRECT / SUBSTITUTE COMPETITOR",IF(S123="DIRECT PATH","DIRECT COMMERCIAL COMPETITOR",IF(S123="SUBSTITUTE PATH","INDIRECT / SUBSTITUTE COMPETITOR",IF(AND(K123="RESEARCH",F123="INFORMATION ONLY"),"VISIBILITY-ONLY COMPETITOR","RETAIL / CHANNEL COMPETITOR")))))))))))</x:f>
      </x:c>
      <x:c r="R123" s="45" t="str">
        <x:f>IF(A123="","",IF(O123&lt;&gt;"VALID","NOT READY",IF(P123&lt;&gt;"COMPLETE","NOT READY",IF(Q123="UNRESOLVED","NOT READY","READY"))))</x:f>
      </x:c>
      <x:c r="S123" s="69" t="str">
        <x:f>IF(A123="","",IF(OR(P123&lt;&gt;"COMPLETE",O123&lt;&gt;"VALID"),"UNRESOLVED",IF(AND(D123="YES",E123="SAME PRODUCT",OR(F123="SELLER OF RECORD",F123="MANUFACTURER DIRECT")),"DIRECT PATH",IF(AND(D123="YES",E123="SAME NEED - DIFFERENT PRODUCT",OR(F123="SELLER OF RECORD",F123="SECONDARY MARKET",F123="MANUFACTURER DIRECT")),"SUBSTITUTE PATH","OTHER PATH"))))</x:f>
      </x:c>
    </x:row>
    <x:row r="124">
      <x:c r="A124" s="53"/>
      <x:c r="B124" s="53"/>
      <x:c r="C124" s="53"/>
      <x:c r="D124" s="53"/>
      <x:c r="E124" s="53"/>
      <x:c r="F124" s="53"/>
      <x:c r="G124" s="53"/>
      <x:c r="H124" s="53"/>
      <x:c r="I124" s="53"/>
      <x:c r="J124" s="53"/>
      <x:c r="K124" s="53"/>
      <x:c r="L124" s="53"/>
      <x:c r="M124" s="58"/>
      <x:c r="N124" s="53"/>
      <x:c r="O124" s="45" t="str">
        <x:f>IF(A124="","",IF(NOT(OR(EXACT(C124,"DIRECT SELLER"),EXACT(C124,"RETAILER"),EXACT(C124,"MARKETPLACE"),EXACT(C124,"MANUFACTURER"),EXACT(C124,"PUBLISHER"),EXACT(C124,"SUBSTITUTE"),EXACT(C124,"OTHER"))),"INVALID - CANDIDATE TYPE",IF(NOT(OR(EXACT(D124,"YES"),EXACT(D124,"NO"),EXACT(D124,"UNCLEAR"))),"INVALID - BUYER TASK TOKEN",IF(NOT(OR(EXACT(E124,"SAME PRODUCT"),EXACT(E124,"SAME NEED - DIFFERENT PRODUCT"),EXACT(E124,"ADJACENT"),EXACT(E124,"NO MATCH"),EXACT(E124,"UNCLEAR"))),"INVALID - PRODUCT FIT TOKEN",IF(NOT(OR(EXACT(F124,"SELLER OF RECORD"),EXACT(F124,"MARKETPLACE"),EXACT(F124,"MANUFACTURER DIRECT"),EXACT(F124,"INFORMATION ONLY"),EXACT(F124,"SECONDARY MARKET"),EXACT(F124,"UNCLEAR"))),"INVALID - TRANSACTION TOKEN",IF(NOT(OR(EXACT(G124,"YES"),EXACT(G124,"NO"),EXACT(G124,"UNCLEAR"))),"INVALID - GEOGRAPHY TOKEN",IF(NOT(OR(EXACT(H124,"CURRENT"),EXACT(H124,"STALE"),EXACT(H124,"NOT CHECKED"))),"INVALID - FRESHNESS TOKEN",IF(NOT(OR(EXACT(I124,"COMPARABLE"),EXACT(I124,"NOT COMPARABLE"),EXACT(I124,"UNCLEAR"))),"INVALID - PRICE TOKEN",IF(NOT(OR(EXACT(J124,"COMPARABLE"),EXACT(J124,"NOT COMPARABLE"),EXACT(J124,"UNCLEAR"))),"INVALID - FULFILMENT TOKEN",IF(NOT(OR(EXACT(K124,"PURCHASE"),EXACT(K124,"DISCOVERY"),EXACT(K124,"RESEARCH"),EXACT(K124,"MIXED"),EXACT(K124,"UNCLEAR"))),"INVALID - DISCOVERY TOKEN",IF(COUNTIF($A$6:$A$205,A124)&gt;1,"INVALID - DUPLICATE ID","VALID")))))))))))</x:f>
      </x:c>
      <x:c r="P124" s="45" t="str">
        <x:f>IF(A124="","",IF(OR(B124="",C124="",D124="",E124="",F124="",G124="",H124="",I124="",J124="",K124="",L124="",M124=""),"EVIDENCE INSUFFICIENT - REQUIRED FIELD",IF(H124="STALE","EVIDENCE STALE - REFRESH",IF(H124="NOT CHECKED","EVIDENCE INSUFFICIENT - FRESHNESS",IF(OR(D124="UNCLEAR",E124="UNCLEAR",F124="UNCLEAR",G124="UNCLEAR",I124="UNCLEAR",J124="UNCLEAR",K124="UNCLEAR"),"EVIDENCE INSUFFICIENT - ROLE",IF(OR(AND(C124="PUBLISHER",F124&lt;&gt;"INFORMATION ONLY"),AND(C124="MARKETPLACE",F124&lt;&gt;"MARKETPLACE"),AND(C124="MANUFACTURER",NOT(OR(F124="MANUFACTURER DIRECT",F124="INFORMATION ONLY"))),AND(OR(C124="DIRECT SELLER",C124="RETAILER"),F124&lt;&gt;"SELLER OF RECORD"),AND(C124="SUBSTITUTE",NOT(OR(F124="SELLER OF RECORD",F124="SECONDARY MARKET")))),"EVIDENCE CONTRADICTION - TYPE / TRANSACTION","COMPLETE"))))))</x:f>
      </x:c>
      <x:c r="Q124" s="45" t="str">
        <x:f>IF(A124="","",IF(G124="NO","OUT OF SCOPE",IF(E124="NO MATCH","OUT OF SCOPE",IF(S124="UNRESOLVED","UNRESOLVED",IF(C124="MARKETPLACE","MARKETPLACE / INTERMEDIARY",IF(C124="PUBLISHER","PUBLISHER / INFORMATION COMPETITOR",IF(C124="MANUFACTURER",IF(S124="DIRECT PATH","DIRECT COMMERCIAL COMPETITOR",IF(S124="SUBSTITUTE PATH","INDIRECT / SUBSTITUTE COMPETITOR","MANUFACTURER / FIRST-PARTY REFERENCE")),IF(C124="SUBSTITUTE","INDIRECT / SUBSTITUTE COMPETITOR",IF(S124="DIRECT PATH","DIRECT COMMERCIAL COMPETITOR",IF(S124="SUBSTITUTE PATH","INDIRECT / SUBSTITUTE COMPETITOR",IF(AND(K124="RESEARCH",F124="INFORMATION ONLY"),"VISIBILITY-ONLY COMPETITOR","RETAIL / CHANNEL COMPETITOR")))))))))))</x:f>
      </x:c>
      <x:c r="R124" s="45" t="str">
        <x:f>IF(A124="","",IF(O124&lt;&gt;"VALID","NOT READY",IF(P124&lt;&gt;"COMPLETE","NOT READY",IF(Q124="UNRESOLVED","NOT READY","READY"))))</x:f>
      </x:c>
      <x:c r="S124" s="69" t="str">
        <x:f>IF(A124="","",IF(OR(P124&lt;&gt;"COMPLETE",O124&lt;&gt;"VALID"),"UNRESOLVED",IF(AND(D124="YES",E124="SAME PRODUCT",OR(F124="SELLER OF RECORD",F124="MANUFACTURER DIRECT")),"DIRECT PATH",IF(AND(D124="YES",E124="SAME NEED - DIFFERENT PRODUCT",OR(F124="SELLER OF RECORD",F124="SECONDARY MARKET",F124="MANUFACTURER DIRECT")),"SUBSTITUTE PATH","OTHER PATH"))))</x:f>
      </x:c>
    </x:row>
    <x:row r="125">
      <x:c r="A125" s="53"/>
      <x:c r="B125" s="53"/>
      <x:c r="C125" s="53"/>
      <x:c r="D125" s="53"/>
      <x:c r="E125" s="53"/>
      <x:c r="F125" s="53"/>
      <x:c r="G125" s="53"/>
      <x:c r="H125" s="53"/>
      <x:c r="I125" s="53"/>
      <x:c r="J125" s="53"/>
      <x:c r="K125" s="53"/>
      <x:c r="L125" s="53"/>
      <x:c r="M125" s="58"/>
      <x:c r="N125" s="53"/>
      <x:c r="O125" s="45" t="str">
        <x:f>IF(A125="","",IF(NOT(OR(EXACT(C125,"DIRECT SELLER"),EXACT(C125,"RETAILER"),EXACT(C125,"MARKETPLACE"),EXACT(C125,"MANUFACTURER"),EXACT(C125,"PUBLISHER"),EXACT(C125,"SUBSTITUTE"),EXACT(C125,"OTHER"))),"INVALID - CANDIDATE TYPE",IF(NOT(OR(EXACT(D125,"YES"),EXACT(D125,"NO"),EXACT(D125,"UNCLEAR"))),"INVALID - BUYER TASK TOKEN",IF(NOT(OR(EXACT(E125,"SAME PRODUCT"),EXACT(E125,"SAME NEED - DIFFERENT PRODUCT"),EXACT(E125,"ADJACENT"),EXACT(E125,"NO MATCH"),EXACT(E125,"UNCLEAR"))),"INVALID - PRODUCT FIT TOKEN",IF(NOT(OR(EXACT(F125,"SELLER OF RECORD"),EXACT(F125,"MARKETPLACE"),EXACT(F125,"MANUFACTURER DIRECT"),EXACT(F125,"INFORMATION ONLY"),EXACT(F125,"SECONDARY MARKET"),EXACT(F125,"UNCLEAR"))),"INVALID - TRANSACTION TOKEN",IF(NOT(OR(EXACT(G125,"YES"),EXACT(G125,"NO"),EXACT(G125,"UNCLEAR"))),"INVALID - GEOGRAPHY TOKEN",IF(NOT(OR(EXACT(H125,"CURRENT"),EXACT(H125,"STALE"),EXACT(H125,"NOT CHECKED"))),"INVALID - FRESHNESS TOKEN",IF(NOT(OR(EXACT(I125,"COMPARABLE"),EXACT(I125,"NOT COMPARABLE"),EXACT(I125,"UNCLEAR"))),"INVALID - PRICE TOKEN",IF(NOT(OR(EXACT(J125,"COMPARABLE"),EXACT(J125,"NOT COMPARABLE"),EXACT(J125,"UNCLEAR"))),"INVALID - FULFILMENT TOKEN",IF(NOT(OR(EXACT(K125,"PURCHASE"),EXACT(K125,"DISCOVERY"),EXACT(K125,"RESEARCH"),EXACT(K125,"MIXED"),EXACT(K125,"UNCLEAR"))),"INVALID - DISCOVERY TOKEN",IF(COUNTIF($A$6:$A$205,A125)&gt;1,"INVALID - DUPLICATE ID","VALID")))))))))))</x:f>
      </x:c>
      <x:c r="P125" s="45" t="str">
        <x:f>IF(A125="","",IF(OR(B125="",C125="",D125="",E125="",F125="",G125="",H125="",I125="",J125="",K125="",L125="",M125=""),"EVIDENCE INSUFFICIENT - REQUIRED FIELD",IF(H125="STALE","EVIDENCE STALE - REFRESH",IF(H125="NOT CHECKED","EVIDENCE INSUFFICIENT - FRESHNESS",IF(OR(D125="UNCLEAR",E125="UNCLEAR",F125="UNCLEAR",G125="UNCLEAR",I125="UNCLEAR",J125="UNCLEAR",K125="UNCLEAR"),"EVIDENCE INSUFFICIENT - ROLE",IF(OR(AND(C125="PUBLISHER",F125&lt;&gt;"INFORMATION ONLY"),AND(C125="MARKETPLACE",F125&lt;&gt;"MARKETPLACE"),AND(C125="MANUFACTURER",NOT(OR(F125="MANUFACTURER DIRECT",F125="INFORMATION ONLY"))),AND(OR(C125="DIRECT SELLER",C125="RETAILER"),F125&lt;&gt;"SELLER OF RECORD"),AND(C125="SUBSTITUTE",NOT(OR(F125="SELLER OF RECORD",F125="SECONDARY MARKET")))),"EVIDENCE CONTRADICTION - TYPE / TRANSACTION","COMPLETE"))))))</x:f>
      </x:c>
      <x:c r="Q125" s="45" t="str">
        <x:f>IF(A125="","",IF(G125="NO","OUT OF SCOPE",IF(E125="NO MATCH","OUT OF SCOPE",IF(S125="UNRESOLVED","UNRESOLVED",IF(C125="MARKETPLACE","MARKETPLACE / INTERMEDIARY",IF(C125="PUBLISHER","PUBLISHER / INFORMATION COMPETITOR",IF(C125="MANUFACTURER",IF(S125="DIRECT PATH","DIRECT COMMERCIAL COMPETITOR",IF(S125="SUBSTITUTE PATH","INDIRECT / SUBSTITUTE COMPETITOR","MANUFACTURER / FIRST-PARTY REFERENCE")),IF(C125="SUBSTITUTE","INDIRECT / SUBSTITUTE COMPETITOR",IF(S125="DIRECT PATH","DIRECT COMMERCIAL COMPETITOR",IF(S125="SUBSTITUTE PATH","INDIRECT / SUBSTITUTE COMPETITOR",IF(AND(K125="RESEARCH",F125="INFORMATION ONLY"),"VISIBILITY-ONLY COMPETITOR","RETAIL / CHANNEL COMPETITOR")))))))))))</x:f>
      </x:c>
      <x:c r="R125" s="45" t="str">
        <x:f>IF(A125="","",IF(O125&lt;&gt;"VALID","NOT READY",IF(P125&lt;&gt;"COMPLETE","NOT READY",IF(Q125="UNRESOLVED","NOT READY","READY"))))</x:f>
      </x:c>
      <x:c r="S125" s="69" t="str">
        <x:f>IF(A125="","",IF(OR(P125&lt;&gt;"COMPLETE",O125&lt;&gt;"VALID"),"UNRESOLVED",IF(AND(D125="YES",E125="SAME PRODUCT",OR(F125="SELLER OF RECORD",F125="MANUFACTURER DIRECT")),"DIRECT PATH",IF(AND(D125="YES",E125="SAME NEED - DIFFERENT PRODUCT",OR(F125="SELLER OF RECORD",F125="SECONDARY MARKET",F125="MANUFACTURER DIRECT")),"SUBSTITUTE PATH","OTHER PATH"))))</x:f>
      </x:c>
    </x:row>
    <x:row r="126">
      <x:c r="A126" s="53"/>
      <x:c r="B126" s="53"/>
      <x:c r="C126" s="53"/>
      <x:c r="D126" s="53"/>
      <x:c r="E126" s="53"/>
      <x:c r="F126" s="53"/>
      <x:c r="G126" s="53"/>
      <x:c r="H126" s="53"/>
      <x:c r="I126" s="53"/>
      <x:c r="J126" s="53"/>
      <x:c r="K126" s="53"/>
      <x:c r="L126" s="53"/>
      <x:c r="M126" s="58"/>
      <x:c r="N126" s="53"/>
      <x:c r="O126" s="45" t="str">
        <x:f>IF(A126="","",IF(NOT(OR(EXACT(C126,"DIRECT SELLER"),EXACT(C126,"RETAILER"),EXACT(C126,"MARKETPLACE"),EXACT(C126,"MANUFACTURER"),EXACT(C126,"PUBLISHER"),EXACT(C126,"SUBSTITUTE"),EXACT(C126,"OTHER"))),"INVALID - CANDIDATE TYPE",IF(NOT(OR(EXACT(D126,"YES"),EXACT(D126,"NO"),EXACT(D126,"UNCLEAR"))),"INVALID - BUYER TASK TOKEN",IF(NOT(OR(EXACT(E126,"SAME PRODUCT"),EXACT(E126,"SAME NEED - DIFFERENT PRODUCT"),EXACT(E126,"ADJACENT"),EXACT(E126,"NO MATCH"),EXACT(E126,"UNCLEAR"))),"INVALID - PRODUCT FIT TOKEN",IF(NOT(OR(EXACT(F126,"SELLER OF RECORD"),EXACT(F126,"MARKETPLACE"),EXACT(F126,"MANUFACTURER DIRECT"),EXACT(F126,"INFORMATION ONLY"),EXACT(F126,"SECONDARY MARKET"),EXACT(F126,"UNCLEAR"))),"INVALID - TRANSACTION TOKEN",IF(NOT(OR(EXACT(G126,"YES"),EXACT(G126,"NO"),EXACT(G126,"UNCLEAR"))),"INVALID - GEOGRAPHY TOKEN",IF(NOT(OR(EXACT(H126,"CURRENT"),EXACT(H126,"STALE"),EXACT(H126,"NOT CHECKED"))),"INVALID - FRESHNESS TOKEN",IF(NOT(OR(EXACT(I126,"COMPARABLE"),EXACT(I126,"NOT COMPARABLE"),EXACT(I126,"UNCLEAR"))),"INVALID - PRICE TOKEN",IF(NOT(OR(EXACT(J126,"COMPARABLE"),EXACT(J126,"NOT COMPARABLE"),EXACT(J126,"UNCLEAR"))),"INVALID - FULFILMENT TOKEN",IF(NOT(OR(EXACT(K126,"PURCHASE"),EXACT(K126,"DISCOVERY"),EXACT(K126,"RESEARCH"),EXACT(K126,"MIXED"),EXACT(K126,"UNCLEAR"))),"INVALID - DISCOVERY TOKEN",IF(COUNTIF($A$6:$A$205,A126)&gt;1,"INVALID - DUPLICATE ID","VALID")))))))))))</x:f>
      </x:c>
      <x:c r="P126" s="45" t="str">
        <x:f>IF(A126="","",IF(OR(B126="",C126="",D126="",E126="",F126="",G126="",H126="",I126="",J126="",K126="",L126="",M126=""),"EVIDENCE INSUFFICIENT - REQUIRED FIELD",IF(H126="STALE","EVIDENCE STALE - REFRESH",IF(H126="NOT CHECKED","EVIDENCE INSUFFICIENT - FRESHNESS",IF(OR(D126="UNCLEAR",E126="UNCLEAR",F126="UNCLEAR",G126="UNCLEAR",I126="UNCLEAR",J126="UNCLEAR",K126="UNCLEAR"),"EVIDENCE INSUFFICIENT - ROLE",IF(OR(AND(C126="PUBLISHER",F126&lt;&gt;"INFORMATION ONLY"),AND(C126="MARKETPLACE",F126&lt;&gt;"MARKETPLACE"),AND(C126="MANUFACTURER",NOT(OR(F126="MANUFACTURER DIRECT",F126="INFORMATION ONLY"))),AND(OR(C126="DIRECT SELLER",C126="RETAILER"),F126&lt;&gt;"SELLER OF RECORD"),AND(C126="SUBSTITUTE",NOT(OR(F126="SELLER OF RECORD",F126="SECONDARY MARKET")))),"EVIDENCE CONTRADICTION - TYPE / TRANSACTION","COMPLETE"))))))</x:f>
      </x:c>
      <x:c r="Q126" s="45" t="str">
        <x:f>IF(A126="","",IF(G126="NO","OUT OF SCOPE",IF(E126="NO MATCH","OUT OF SCOPE",IF(S126="UNRESOLVED","UNRESOLVED",IF(C126="MARKETPLACE","MARKETPLACE / INTERMEDIARY",IF(C126="PUBLISHER","PUBLISHER / INFORMATION COMPETITOR",IF(C126="MANUFACTURER",IF(S126="DIRECT PATH","DIRECT COMMERCIAL COMPETITOR",IF(S126="SUBSTITUTE PATH","INDIRECT / SUBSTITUTE COMPETITOR","MANUFACTURER / FIRST-PARTY REFERENCE")),IF(C126="SUBSTITUTE","INDIRECT / SUBSTITUTE COMPETITOR",IF(S126="DIRECT PATH","DIRECT COMMERCIAL COMPETITOR",IF(S126="SUBSTITUTE PATH","INDIRECT / SUBSTITUTE COMPETITOR",IF(AND(K126="RESEARCH",F126="INFORMATION ONLY"),"VISIBILITY-ONLY COMPETITOR","RETAIL / CHANNEL COMPETITOR")))))))))))</x:f>
      </x:c>
      <x:c r="R126" s="45" t="str">
        <x:f>IF(A126="","",IF(O126&lt;&gt;"VALID","NOT READY",IF(P126&lt;&gt;"COMPLETE","NOT READY",IF(Q126="UNRESOLVED","NOT READY","READY"))))</x:f>
      </x:c>
      <x:c r="S126" s="69" t="str">
        <x:f>IF(A126="","",IF(OR(P126&lt;&gt;"COMPLETE",O126&lt;&gt;"VALID"),"UNRESOLVED",IF(AND(D126="YES",E126="SAME PRODUCT",OR(F126="SELLER OF RECORD",F126="MANUFACTURER DIRECT")),"DIRECT PATH",IF(AND(D126="YES",E126="SAME NEED - DIFFERENT PRODUCT",OR(F126="SELLER OF RECORD",F126="SECONDARY MARKET",F126="MANUFACTURER DIRECT")),"SUBSTITUTE PATH","OTHER PATH"))))</x:f>
      </x:c>
    </x:row>
    <x:row r="127">
      <x:c r="A127" s="53"/>
      <x:c r="B127" s="53"/>
      <x:c r="C127" s="53"/>
      <x:c r="D127" s="53"/>
      <x:c r="E127" s="53"/>
      <x:c r="F127" s="53"/>
      <x:c r="G127" s="53"/>
      <x:c r="H127" s="53"/>
      <x:c r="I127" s="53"/>
      <x:c r="J127" s="53"/>
      <x:c r="K127" s="53"/>
      <x:c r="L127" s="53"/>
      <x:c r="M127" s="58"/>
      <x:c r="N127" s="53"/>
      <x:c r="O127" s="45" t="str">
        <x:f>IF(A127="","",IF(NOT(OR(EXACT(C127,"DIRECT SELLER"),EXACT(C127,"RETAILER"),EXACT(C127,"MARKETPLACE"),EXACT(C127,"MANUFACTURER"),EXACT(C127,"PUBLISHER"),EXACT(C127,"SUBSTITUTE"),EXACT(C127,"OTHER"))),"INVALID - CANDIDATE TYPE",IF(NOT(OR(EXACT(D127,"YES"),EXACT(D127,"NO"),EXACT(D127,"UNCLEAR"))),"INVALID - BUYER TASK TOKEN",IF(NOT(OR(EXACT(E127,"SAME PRODUCT"),EXACT(E127,"SAME NEED - DIFFERENT PRODUCT"),EXACT(E127,"ADJACENT"),EXACT(E127,"NO MATCH"),EXACT(E127,"UNCLEAR"))),"INVALID - PRODUCT FIT TOKEN",IF(NOT(OR(EXACT(F127,"SELLER OF RECORD"),EXACT(F127,"MARKETPLACE"),EXACT(F127,"MANUFACTURER DIRECT"),EXACT(F127,"INFORMATION ONLY"),EXACT(F127,"SECONDARY MARKET"),EXACT(F127,"UNCLEAR"))),"INVALID - TRANSACTION TOKEN",IF(NOT(OR(EXACT(G127,"YES"),EXACT(G127,"NO"),EXACT(G127,"UNCLEAR"))),"INVALID - GEOGRAPHY TOKEN",IF(NOT(OR(EXACT(H127,"CURRENT"),EXACT(H127,"STALE"),EXACT(H127,"NOT CHECKED"))),"INVALID - FRESHNESS TOKEN",IF(NOT(OR(EXACT(I127,"COMPARABLE"),EXACT(I127,"NOT COMPARABLE"),EXACT(I127,"UNCLEAR"))),"INVALID - PRICE TOKEN",IF(NOT(OR(EXACT(J127,"COMPARABLE"),EXACT(J127,"NOT COMPARABLE"),EXACT(J127,"UNCLEAR"))),"INVALID - FULFILMENT TOKEN",IF(NOT(OR(EXACT(K127,"PURCHASE"),EXACT(K127,"DISCOVERY"),EXACT(K127,"RESEARCH"),EXACT(K127,"MIXED"),EXACT(K127,"UNCLEAR"))),"INVALID - DISCOVERY TOKEN",IF(COUNTIF($A$6:$A$205,A127)&gt;1,"INVALID - DUPLICATE ID","VALID")))))))))))</x:f>
      </x:c>
      <x:c r="P127" s="45" t="str">
        <x:f>IF(A127="","",IF(OR(B127="",C127="",D127="",E127="",F127="",G127="",H127="",I127="",J127="",K127="",L127="",M127=""),"EVIDENCE INSUFFICIENT - REQUIRED FIELD",IF(H127="STALE","EVIDENCE STALE - REFRESH",IF(H127="NOT CHECKED","EVIDENCE INSUFFICIENT - FRESHNESS",IF(OR(D127="UNCLEAR",E127="UNCLEAR",F127="UNCLEAR",G127="UNCLEAR",I127="UNCLEAR",J127="UNCLEAR",K127="UNCLEAR"),"EVIDENCE INSUFFICIENT - ROLE",IF(OR(AND(C127="PUBLISHER",F127&lt;&gt;"INFORMATION ONLY"),AND(C127="MARKETPLACE",F127&lt;&gt;"MARKETPLACE"),AND(C127="MANUFACTURER",NOT(OR(F127="MANUFACTURER DIRECT",F127="INFORMATION ONLY"))),AND(OR(C127="DIRECT SELLER",C127="RETAILER"),F127&lt;&gt;"SELLER OF RECORD"),AND(C127="SUBSTITUTE",NOT(OR(F127="SELLER OF RECORD",F127="SECONDARY MARKET")))),"EVIDENCE CONTRADICTION - TYPE / TRANSACTION","COMPLETE"))))))</x:f>
      </x:c>
      <x:c r="Q127" s="45" t="str">
        <x:f>IF(A127="","",IF(G127="NO","OUT OF SCOPE",IF(E127="NO MATCH","OUT OF SCOPE",IF(S127="UNRESOLVED","UNRESOLVED",IF(C127="MARKETPLACE","MARKETPLACE / INTERMEDIARY",IF(C127="PUBLISHER","PUBLISHER / INFORMATION COMPETITOR",IF(C127="MANUFACTURER",IF(S127="DIRECT PATH","DIRECT COMMERCIAL COMPETITOR",IF(S127="SUBSTITUTE PATH","INDIRECT / SUBSTITUTE COMPETITOR","MANUFACTURER / FIRST-PARTY REFERENCE")),IF(C127="SUBSTITUTE","INDIRECT / SUBSTITUTE COMPETITOR",IF(S127="DIRECT PATH","DIRECT COMMERCIAL COMPETITOR",IF(S127="SUBSTITUTE PATH","INDIRECT / SUBSTITUTE COMPETITOR",IF(AND(K127="RESEARCH",F127="INFORMATION ONLY"),"VISIBILITY-ONLY COMPETITOR","RETAIL / CHANNEL COMPETITOR")))))))))))</x:f>
      </x:c>
      <x:c r="R127" s="45" t="str">
        <x:f>IF(A127="","",IF(O127&lt;&gt;"VALID","NOT READY",IF(P127&lt;&gt;"COMPLETE","NOT READY",IF(Q127="UNRESOLVED","NOT READY","READY"))))</x:f>
      </x:c>
      <x:c r="S127" s="69" t="str">
        <x:f>IF(A127="","",IF(OR(P127&lt;&gt;"COMPLETE",O127&lt;&gt;"VALID"),"UNRESOLVED",IF(AND(D127="YES",E127="SAME PRODUCT",OR(F127="SELLER OF RECORD",F127="MANUFACTURER DIRECT")),"DIRECT PATH",IF(AND(D127="YES",E127="SAME NEED - DIFFERENT PRODUCT",OR(F127="SELLER OF RECORD",F127="SECONDARY MARKET",F127="MANUFACTURER DIRECT")),"SUBSTITUTE PATH","OTHER PATH"))))</x:f>
      </x:c>
    </x:row>
    <x:row r="128">
      <x:c r="A128" s="53"/>
      <x:c r="B128" s="53"/>
      <x:c r="C128" s="53"/>
      <x:c r="D128" s="53"/>
      <x:c r="E128" s="53"/>
      <x:c r="F128" s="53"/>
      <x:c r="G128" s="53"/>
      <x:c r="H128" s="53"/>
      <x:c r="I128" s="53"/>
      <x:c r="J128" s="53"/>
      <x:c r="K128" s="53"/>
      <x:c r="L128" s="53"/>
      <x:c r="M128" s="58"/>
      <x:c r="N128" s="53"/>
      <x:c r="O128" s="45" t="str">
        <x:f>IF(A128="","",IF(NOT(OR(EXACT(C128,"DIRECT SELLER"),EXACT(C128,"RETAILER"),EXACT(C128,"MARKETPLACE"),EXACT(C128,"MANUFACTURER"),EXACT(C128,"PUBLISHER"),EXACT(C128,"SUBSTITUTE"),EXACT(C128,"OTHER"))),"INVALID - CANDIDATE TYPE",IF(NOT(OR(EXACT(D128,"YES"),EXACT(D128,"NO"),EXACT(D128,"UNCLEAR"))),"INVALID - BUYER TASK TOKEN",IF(NOT(OR(EXACT(E128,"SAME PRODUCT"),EXACT(E128,"SAME NEED - DIFFERENT PRODUCT"),EXACT(E128,"ADJACENT"),EXACT(E128,"NO MATCH"),EXACT(E128,"UNCLEAR"))),"INVALID - PRODUCT FIT TOKEN",IF(NOT(OR(EXACT(F128,"SELLER OF RECORD"),EXACT(F128,"MARKETPLACE"),EXACT(F128,"MANUFACTURER DIRECT"),EXACT(F128,"INFORMATION ONLY"),EXACT(F128,"SECONDARY MARKET"),EXACT(F128,"UNCLEAR"))),"INVALID - TRANSACTION TOKEN",IF(NOT(OR(EXACT(G128,"YES"),EXACT(G128,"NO"),EXACT(G128,"UNCLEAR"))),"INVALID - GEOGRAPHY TOKEN",IF(NOT(OR(EXACT(H128,"CURRENT"),EXACT(H128,"STALE"),EXACT(H128,"NOT CHECKED"))),"INVALID - FRESHNESS TOKEN",IF(NOT(OR(EXACT(I128,"COMPARABLE"),EXACT(I128,"NOT COMPARABLE"),EXACT(I128,"UNCLEAR"))),"INVALID - PRICE TOKEN",IF(NOT(OR(EXACT(J128,"COMPARABLE"),EXACT(J128,"NOT COMPARABLE"),EXACT(J128,"UNCLEAR"))),"INVALID - FULFILMENT TOKEN",IF(NOT(OR(EXACT(K128,"PURCHASE"),EXACT(K128,"DISCOVERY"),EXACT(K128,"RESEARCH"),EXACT(K128,"MIXED"),EXACT(K128,"UNCLEAR"))),"INVALID - DISCOVERY TOKEN",IF(COUNTIF($A$6:$A$205,A128)&gt;1,"INVALID - DUPLICATE ID","VALID")))))))))))</x:f>
      </x:c>
      <x:c r="P128" s="45" t="str">
        <x:f>IF(A128="","",IF(OR(B128="",C128="",D128="",E128="",F128="",G128="",H128="",I128="",J128="",K128="",L128="",M128=""),"EVIDENCE INSUFFICIENT - REQUIRED FIELD",IF(H128="STALE","EVIDENCE STALE - REFRESH",IF(H128="NOT CHECKED","EVIDENCE INSUFFICIENT - FRESHNESS",IF(OR(D128="UNCLEAR",E128="UNCLEAR",F128="UNCLEAR",G128="UNCLEAR",I128="UNCLEAR",J128="UNCLEAR",K128="UNCLEAR"),"EVIDENCE INSUFFICIENT - ROLE",IF(OR(AND(C128="PUBLISHER",F128&lt;&gt;"INFORMATION ONLY"),AND(C128="MARKETPLACE",F128&lt;&gt;"MARKETPLACE"),AND(C128="MANUFACTURER",NOT(OR(F128="MANUFACTURER DIRECT",F128="INFORMATION ONLY"))),AND(OR(C128="DIRECT SELLER",C128="RETAILER"),F128&lt;&gt;"SELLER OF RECORD"),AND(C128="SUBSTITUTE",NOT(OR(F128="SELLER OF RECORD",F128="SECONDARY MARKET")))),"EVIDENCE CONTRADICTION - TYPE / TRANSACTION","COMPLETE"))))))</x:f>
      </x:c>
      <x:c r="Q128" s="45" t="str">
        <x:f>IF(A128="","",IF(G128="NO","OUT OF SCOPE",IF(E128="NO MATCH","OUT OF SCOPE",IF(S128="UNRESOLVED","UNRESOLVED",IF(C128="MARKETPLACE","MARKETPLACE / INTERMEDIARY",IF(C128="PUBLISHER","PUBLISHER / INFORMATION COMPETITOR",IF(C128="MANUFACTURER",IF(S128="DIRECT PATH","DIRECT COMMERCIAL COMPETITOR",IF(S128="SUBSTITUTE PATH","INDIRECT / SUBSTITUTE COMPETITOR","MANUFACTURER / FIRST-PARTY REFERENCE")),IF(C128="SUBSTITUTE","INDIRECT / SUBSTITUTE COMPETITOR",IF(S128="DIRECT PATH","DIRECT COMMERCIAL COMPETITOR",IF(S128="SUBSTITUTE PATH","INDIRECT / SUBSTITUTE COMPETITOR",IF(AND(K128="RESEARCH",F128="INFORMATION ONLY"),"VISIBILITY-ONLY COMPETITOR","RETAIL / CHANNEL COMPETITOR")))))))))))</x:f>
      </x:c>
      <x:c r="R128" s="45" t="str">
        <x:f>IF(A128="","",IF(O128&lt;&gt;"VALID","NOT READY",IF(P128&lt;&gt;"COMPLETE","NOT READY",IF(Q128="UNRESOLVED","NOT READY","READY"))))</x:f>
      </x:c>
      <x:c r="S128" s="69" t="str">
        <x:f>IF(A128="","",IF(OR(P128&lt;&gt;"COMPLETE",O128&lt;&gt;"VALID"),"UNRESOLVED",IF(AND(D128="YES",E128="SAME PRODUCT",OR(F128="SELLER OF RECORD",F128="MANUFACTURER DIRECT")),"DIRECT PATH",IF(AND(D128="YES",E128="SAME NEED - DIFFERENT PRODUCT",OR(F128="SELLER OF RECORD",F128="SECONDARY MARKET",F128="MANUFACTURER DIRECT")),"SUBSTITUTE PATH","OTHER PATH"))))</x:f>
      </x:c>
    </x:row>
    <x:row r="129">
      <x:c r="A129" s="53"/>
      <x:c r="B129" s="53"/>
      <x:c r="C129" s="53"/>
      <x:c r="D129" s="53"/>
      <x:c r="E129" s="53"/>
      <x:c r="F129" s="53"/>
      <x:c r="G129" s="53"/>
      <x:c r="H129" s="53"/>
      <x:c r="I129" s="53"/>
      <x:c r="J129" s="53"/>
      <x:c r="K129" s="53"/>
      <x:c r="L129" s="53"/>
      <x:c r="M129" s="58"/>
      <x:c r="N129" s="53"/>
      <x:c r="O129" s="45" t="str">
        <x:f>IF(A129="","",IF(NOT(OR(EXACT(C129,"DIRECT SELLER"),EXACT(C129,"RETAILER"),EXACT(C129,"MARKETPLACE"),EXACT(C129,"MANUFACTURER"),EXACT(C129,"PUBLISHER"),EXACT(C129,"SUBSTITUTE"),EXACT(C129,"OTHER"))),"INVALID - CANDIDATE TYPE",IF(NOT(OR(EXACT(D129,"YES"),EXACT(D129,"NO"),EXACT(D129,"UNCLEAR"))),"INVALID - BUYER TASK TOKEN",IF(NOT(OR(EXACT(E129,"SAME PRODUCT"),EXACT(E129,"SAME NEED - DIFFERENT PRODUCT"),EXACT(E129,"ADJACENT"),EXACT(E129,"NO MATCH"),EXACT(E129,"UNCLEAR"))),"INVALID - PRODUCT FIT TOKEN",IF(NOT(OR(EXACT(F129,"SELLER OF RECORD"),EXACT(F129,"MARKETPLACE"),EXACT(F129,"MANUFACTURER DIRECT"),EXACT(F129,"INFORMATION ONLY"),EXACT(F129,"SECONDARY MARKET"),EXACT(F129,"UNCLEAR"))),"INVALID - TRANSACTION TOKEN",IF(NOT(OR(EXACT(G129,"YES"),EXACT(G129,"NO"),EXACT(G129,"UNCLEAR"))),"INVALID - GEOGRAPHY TOKEN",IF(NOT(OR(EXACT(H129,"CURRENT"),EXACT(H129,"STALE"),EXACT(H129,"NOT CHECKED"))),"INVALID - FRESHNESS TOKEN",IF(NOT(OR(EXACT(I129,"COMPARABLE"),EXACT(I129,"NOT COMPARABLE"),EXACT(I129,"UNCLEAR"))),"INVALID - PRICE TOKEN",IF(NOT(OR(EXACT(J129,"COMPARABLE"),EXACT(J129,"NOT COMPARABLE"),EXACT(J129,"UNCLEAR"))),"INVALID - FULFILMENT TOKEN",IF(NOT(OR(EXACT(K129,"PURCHASE"),EXACT(K129,"DISCOVERY"),EXACT(K129,"RESEARCH"),EXACT(K129,"MIXED"),EXACT(K129,"UNCLEAR"))),"INVALID - DISCOVERY TOKEN",IF(COUNTIF($A$6:$A$205,A129)&gt;1,"INVALID - DUPLICATE ID","VALID")))))))))))</x:f>
      </x:c>
      <x:c r="P129" s="45" t="str">
        <x:f>IF(A129="","",IF(OR(B129="",C129="",D129="",E129="",F129="",G129="",H129="",I129="",J129="",K129="",L129="",M129=""),"EVIDENCE INSUFFICIENT - REQUIRED FIELD",IF(H129="STALE","EVIDENCE STALE - REFRESH",IF(H129="NOT CHECKED","EVIDENCE INSUFFICIENT - FRESHNESS",IF(OR(D129="UNCLEAR",E129="UNCLEAR",F129="UNCLEAR",G129="UNCLEAR",I129="UNCLEAR",J129="UNCLEAR",K129="UNCLEAR"),"EVIDENCE INSUFFICIENT - ROLE",IF(OR(AND(C129="PUBLISHER",F129&lt;&gt;"INFORMATION ONLY"),AND(C129="MARKETPLACE",F129&lt;&gt;"MARKETPLACE"),AND(C129="MANUFACTURER",NOT(OR(F129="MANUFACTURER DIRECT",F129="INFORMATION ONLY"))),AND(OR(C129="DIRECT SELLER",C129="RETAILER"),F129&lt;&gt;"SELLER OF RECORD"),AND(C129="SUBSTITUTE",NOT(OR(F129="SELLER OF RECORD",F129="SECONDARY MARKET")))),"EVIDENCE CONTRADICTION - TYPE / TRANSACTION","COMPLETE"))))))</x:f>
      </x:c>
      <x:c r="Q129" s="45" t="str">
        <x:f>IF(A129="","",IF(G129="NO","OUT OF SCOPE",IF(E129="NO MATCH","OUT OF SCOPE",IF(S129="UNRESOLVED","UNRESOLVED",IF(C129="MARKETPLACE","MARKETPLACE / INTERMEDIARY",IF(C129="PUBLISHER","PUBLISHER / INFORMATION COMPETITOR",IF(C129="MANUFACTURER",IF(S129="DIRECT PATH","DIRECT COMMERCIAL COMPETITOR",IF(S129="SUBSTITUTE PATH","INDIRECT / SUBSTITUTE COMPETITOR","MANUFACTURER / FIRST-PARTY REFERENCE")),IF(C129="SUBSTITUTE","INDIRECT / SUBSTITUTE COMPETITOR",IF(S129="DIRECT PATH","DIRECT COMMERCIAL COMPETITOR",IF(S129="SUBSTITUTE PATH","INDIRECT / SUBSTITUTE COMPETITOR",IF(AND(K129="RESEARCH",F129="INFORMATION ONLY"),"VISIBILITY-ONLY COMPETITOR","RETAIL / CHANNEL COMPETITOR")))))))))))</x:f>
      </x:c>
      <x:c r="R129" s="45" t="str">
        <x:f>IF(A129="","",IF(O129&lt;&gt;"VALID","NOT READY",IF(P129&lt;&gt;"COMPLETE","NOT READY",IF(Q129="UNRESOLVED","NOT READY","READY"))))</x:f>
      </x:c>
      <x:c r="S129" s="69" t="str">
        <x:f>IF(A129="","",IF(OR(P129&lt;&gt;"COMPLETE",O129&lt;&gt;"VALID"),"UNRESOLVED",IF(AND(D129="YES",E129="SAME PRODUCT",OR(F129="SELLER OF RECORD",F129="MANUFACTURER DIRECT")),"DIRECT PATH",IF(AND(D129="YES",E129="SAME NEED - DIFFERENT PRODUCT",OR(F129="SELLER OF RECORD",F129="SECONDARY MARKET",F129="MANUFACTURER DIRECT")),"SUBSTITUTE PATH","OTHER PATH"))))</x:f>
      </x:c>
    </x:row>
    <x:row r="130">
      <x:c r="A130" s="53"/>
      <x:c r="B130" s="53"/>
      <x:c r="C130" s="53"/>
      <x:c r="D130" s="53"/>
      <x:c r="E130" s="53"/>
      <x:c r="F130" s="53"/>
      <x:c r="G130" s="53"/>
      <x:c r="H130" s="53"/>
      <x:c r="I130" s="53"/>
      <x:c r="J130" s="53"/>
      <x:c r="K130" s="53"/>
      <x:c r="L130" s="53"/>
      <x:c r="M130" s="58"/>
      <x:c r="N130" s="53"/>
      <x:c r="O130" s="45" t="str">
        <x:f>IF(A130="","",IF(NOT(OR(EXACT(C130,"DIRECT SELLER"),EXACT(C130,"RETAILER"),EXACT(C130,"MARKETPLACE"),EXACT(C130,"MANUFACTURER"),EXACT(C130,"PUBLISHER"),EXACT(C130,"SUBSTITUTE"),EXACT(C130,"OTHER"))),"INVALID - CANDIDATE TYPE",IF(NOT(OR(EXACT(D130,"YES"),EXACT(D130,"NO"),EXACT(D130,"UNCLEAR"))),"INVALID - BUYER TASK TOKEN",IF(NOT(OR(EXACT(E130,"SAME PRODUCT"),EXACT(E130,"SAME NEED - DIFFERENT PRODUCT"),EXACT(E130,"ADJACENT"),EXACT(E130,"NO MATCH"),EXACT(E130,"UNCLEAR"))),"INVALID - PRODUCT FIT TOKEN",IF(NOT(OR(EXACT(F130,"SELLER OF RECORD"),EXACT(F130,"MARKETPLACE"),EXACT(F130,"MANUFACTURER DIRECT"),EXACT(F130,"INFORMATION ONLY"),EXACT(F130,"SECONDARY MARKET"),EXACT(F130,"UNCLEAR"))),"INVALID - TRANSACTION TOKEN",IF(NOT(OR(EXACT(G130,"YES"),EXACT(G130,"NO"),EXACT(G130,"UNCLEAR"))),"INVALID - GEOGRAPHY TOKEN",IF(NOT(OR(EXACT(H130,"CURRENT"),EXACT(H130,"STALE"),EXACT(H130,"NOT CHECKED"))),"INVALID - FRESHNESS TOKEN",IF(NOT(OR(EXACT(I130,"COMPARABLE"),EXACT(I130,"NOT COMPARABLE"),EXACT(I130,"UNCLEAR"))),"INVALID - PRICE TOKEN",IF(NOT(OR(EXACT(J130,"COMPARABLE"),EXACT(J130,"NOT COMPARABLE"),EXACT(J130,"UNCLEAR"))),"INVALID - FULFILMENT TOKEN",IF(NOT(OR(EXACT(K130,"PURCHASE"),EXACT(K130,"DISCOVERY"),EXACT(K130,"RESEARCH"),EXACT(K130,"MIXED"),EXACT(K130,"UNCLEAR"))),"INVALID - DISCOVERY TOKEN",IF(COUNTIF($A$6:$A$205,A130)&gt;1,"INVALID - DUPLICATE ID","VALID")))))))))))</x:f>
      </x:c>
      <x:c r="P130" s="45" t="str">
        <x:f>IF(A130="","",IF(OR(B130="",C130="",D130="",E130="",F130="",G130="",H130="",I130="",J130="",K130="",L130="",M130=""),"EVIDENCE INSUFFICIENT - REQUIRED FIELD",IF(H130="STALE","EVIDENCE STALE - REFRESH",IF(H130="NOT CHECKED","EVIDENCE INSUFFICIENT - FRESHNESS",IF(OR(D130="UNCLEAR",E130="UNCLEAR",F130="UNCLEAR",G130="UNCLEAR",I130="UNCLEAR",J130="UNCLEAR",K130="UNCLEAR"),"EVIDENCE INSUFFICIENT - ROLE",IF(OR(AND(C130="PUBLISHER",F130&lt;&gt;"INFORMATION ONLY"),AND(C130="MARKETPLACE",F130&lt;&gt;"MARKETPLACE"),AND(C130="MANUFACTURER",NOT(OR(F130="MANUFACTURER DIRECT",F130="INFORMATION ONLY"))),AND(OR(C130="DIRECT SELLER",C130="RETAILER"),F130&lt;&gt;"SELLER OF RECORD"),AND(C130="SUBSTITUTE",NOT(OR(F130="SELLER OF RECORD",F130="SECONDARY MARKET")))),"EVIDENCE CONTRADICTION - TYPE / TRANSACTION","COMPLETE"))))))</x:f>
      </x:c>
      <x:c r="Q130" s="45" t="str">
        <x:f>IF(A130="","",IF(G130="NO","OUT OF SCOPE",IF(E130="NO MATCH","OUT OF SCOPE",IF(S130="UNRESOLVED","UNRESOLVED",IF(C130="MARKETPLACE","MARKETPLACE / INTERMEDIARY",IF(C130="PUBLISHER","PUBLISHER / INFORMATION COMPETITOR",IF(C130="MANUFACTURER",IF(S130="DIRECT PATH","DIRECT COMMERCIAL COMPETITOR",IF(S130="SUBSTITUTE PATH","INDIRECT / SUBSTITUTE COMPETITOR","MANUFACTURER / FIRST-PARTY REFERENCE")),IF(C130="SUBSTITUTE","INDIRECT / SUBSTITUTE COMPETITOR",IF(S130="DIRECT PATH","DIRECT COMMERCIAL COMPETITOR",IF(S130="SUBSTITUTE PATH","INDIRECT / SUBSTITUTE COMPETITOR",IF(AND(K130="RESEARCH",F130="INFORMATION ONLY"),"VISIBILITY-ONLY COMPETITOR","RETAIL / CHANNEL COMPETITOR")))))))))))</x:f>
      </x:c>
      <x:c r="R130" s="45" t="str">
        <x:f>IF(A130="","",IF(O130&lt;&gt;"VALID","NOT READY",IF(P130&lt;&gt;"COMPLETE","NOT READY",IF(Q130="UNRESOLVED","NOT READY","READY"))))</x:f>
      </x:c>
      <x:c r="S130" s="69" t="str">
        <x:f>IF(A130="","",IF(OR(P130&lt;&gt;"COMPLETE",O130&lt;&gt;"VALID"),"UNRESOLVED",IF(AND(D130="YES",E130="SAME PRODUCT",OR(F130="SELLER OF RECORD",F130="MANUFACTURER DIRECT")),"DIRECT PATH",IF(AND(D130="YES",E130="SAME NEED - DIFFERENT PRODUCT",OR(F130="SELLER OF RECORD",F130="SECONDARY MARKET",F130="MANUFACTURER DIRECT")),"SUBSTITUTE PATH","OTHER PATH"))))</x:f>
      </x:c>
    </x:row>
    <x:row r="131">
      <x:c r="A131" s="53"/>
      <x:c r="B131" s="53"/>
      <x:c r="C131" s="53"/>
      <x:c r="D131" s="53"/>
      <x:c r="E131" s="53"/>
      <x:c r="F131" s="53"/>
      <x:c r="G131" s="53"/>
      <x:c r="H131" s="53"/>
      <x:c r="I131" s="53"/>
      <x:c r="J131" s="53"/>
      <x:c r="K131" s="53"/>
      <x:c r="L131" s="53"/>
      <x:c r="M131" s="58"/>
      <x:c r="N131" s="53"/>
      <x:c r="O131" s="45" t="str">
        <x:f>IF(A131="","",IF(NOT(OR(EXACT(C131,"DIRECT SELLER"),EXACT(C131,"RETAILER"),EXACT(C131,"MARKETPLACE"),EXACT(C131,"MANUFACTURER"),EXACT(C131,"PUBLISHER"),EXACT(C131,"SUBSTITUTE"),EXACT(C131,"OTHER"))),"INVALID - CANDIDATE TYPE",IF(NOT(OR(EXACT(D131,"YES"),EXACT(D131,"NO"),EXACT(D131,"UNCLEAR"))),"INVALID - BUYER TASK TOKEN",IF(NOT(OR(EXACT(E131,"SAME PRODUCT"),EXACT(E131,"SAME NEED - DIFFERENT PRODUCT"),EXACT(E131,"ADJACENT"),EXACT(E131,"NO MATCH"),EXACT(E131,"UNCLEAR"))),"INVALID - PRODUCT FIT TOKEN",IF(NOT(OR(EXACT(F131,"SELLER OF RECORD"),EXACT(F131,"MARKETPLACE"),EXACT(F131,"MANUFACTURER DIRECT"),EXACT(F131,"INFORMATION ONLY"),EXACT(F131,"SECONDARY MARKET"),EXACT(F131,"UNCLEAR"))),"INVALID - TRANSACTION TOKEN",IF(NOT(OR(EXACT(G131,"YES"),EXACT(G131,"NO"),EXACT(G131,"UNCLEAR"))),"INVALID - GEOGRAPHY TOKEN",IF(NOT(OR(EXACT(H131,"CURRENT"),EXACT(H131,"STALE"),EXACT(H131,"NOT CHECKED"))),"INVALID - FRESHNESS TOKEN",IF(NOT(OR(EXACT(I131,"COMPARABLE"),EXACT(I131,"NOT COMPARABLE"),EXACT(I131,"UNCLEAR"))),"INVALID - PRICE TOKEN",IF(NOT(OR(EXACT(J131,"COMPARABLE"),EXACT(J131,"NOT COMPARABLE"),EXACT(J131,"UNCLEAR"))),"INVALID - FULFILMENT TOKEN",IF(NOT(OR(EXACT(K131,"PURCHASE"),EXACT(K131,"DISCOVERY"),EXACT(K131,"RESEARCH"),EXACT(K131,"MIXED"),EXACT(K131,"UNCLEAR"))),"INVALID - DISCOVERY TOKEN",IF(COUNTIF($A$6:$A$205,A131)&gt;1,"INVALID - DUPLICATE ID","VALID")))))))))))</x:f>
      </x:c>
      <x:c r="P131" s="45" t="str">
        <x:f>IF(A131="","",IF(OR(B131="",C131="",D131="",E131="",F131="",G131="",H131="",I131="",J131="",K131="",L131="",M131=""),"EVIDENCE INSUFFICIENT - REQUIRED FIELD",IF(H131="STALE","EVIDENCE STALE - REFRESH",IF(H131="NOT CHECKED","EVIDENCE INSUFFICIENT - FRESHNESS",IF(OR(D131="UNCLEAR",E131="UNCLEAR",F131="UNCLEAR",G131="UNCLEAR",I131="UNCLEAR",J131="UNCLEAR",K131="UNCLEAR"),"EVIDENCE INSUFFICIENT - ROLE",IF(OR(AND(C131="PUBLISHER",F131&lt;&gt;"INFORMATION ONLY"),AND(C131="MARKETPLACE",F131&lt;&gt;"MARKETPLACE"),AND(C131="MANUFACTURER",NOT(OR(F131="MANUFACTURER DIRECT",F131="INFORMATION ONLY"))),AND(OR(C131="DIRECT SELLER",C131="RETAILER"),F131&lt;&gt;"SELLER OF RECORD"),AND(C131="SUBSTITUTE",NOT(OR(F131="SELLER OF RECORD",F131="SECONDARY MARKET")))),"EVIDENCE CONTRADICTION - TYPE / TRANSACTION","COMPLETE"))))))</x:f>
      </x:c>
      <x:c r="Q131" s="45" t="str">
        <x:f>IF(A131="","",IF(G131="NO","OUT OF SCOPE",IF(E131="NO MATCH","OUT OF SCOPE",IF(S131="UNRESOLVED","UNRESOLVED",IF(C131="MARKETPLACE","MARKETPLACE / INTERMEDIARY",IF(C131="PUBLISHER","PUBLISHER / INFORMATION COMPETITOR",IF(C131="MANUFACTURER",IF(S131="DIRECT PATH","DIRECT COMMERCIAL COMPETITOR",IF(S131="SUBSTITUTE PATH","INDIRECT / SUBSTITUTE COMPETITOR","MANUFACTURER / FIRST-PARTY REFERENCE")),IF(C131="SUBSTITUTE","INDIRECT / SUBSTITUTE COMPETITOR",IF(S131="DIRECT PATH","DIRECT COMMERCIAL COMPETITOR",IF(S131="SUBSTITUTE PATH","INDIRECT / SUBSTITUTE COMPETITOR",IF(AND(K131="RESEARCH",F131="INFORMATION ONLY"),"VISIBILITY-ONLY COMPETITOR","RETAIL / CHANNEL COMPETITOR")))))))))))</x:f>
      </x:c>
      <x:c r="R131" s="45" t="str">
        <x:f>IF(A131="","",IF(O131&lt;&gt;"VALID","NOT READY",IF(P131&lt;&gt;"COMPLETE","NOT READY",IF(Q131="UNRESOLVED","NOT READY","READY"))))</x:f>
      </x:c>
      <x:c r="S131" s="69" t="str">
        <x:f>IF(A131="","",IF(OR(P131&lt;&gt;"COMPLETE",O131&lt;&gt;"VALID"),"UNRESOLVED",IF(AND(D131="YES",E131="SAME PRODUCT",OR(F131="SELLER OF RECORD",F131="MANUFACTURER DIRECT")),"DIRECT PATH",IF(AND(D131="YES",E131="SAME NEED - DIFFERENT PRODUCT",OR(F131="SELLER OF RECORD",F131="SECONDARY MARKET",F131="MANUFACTURER DIRECT")),"SUBSTITUTE PATH","OTHER PATH"))))</x:f>
      </x:c>
    </x:row>
    <x:row r="132">
      <x:c r="A132" s="53"/>
      <x:c r="B132" s="53"/>
      <x:c r="C132" s="53"/>
      <x:c r="D132" s="53"/>
      <x:c r="E132" s="53"/>
      <x:c r="F132" s="53"/>
      <x:c r="G132" s="53"/>
      <x:c r="H132" s="53"/>
      <x:c r="I132" s="53"/>
      <x:c r="J132" s="53"/>
      <x:c r="K132" s="53"/>
      <x:c r="L132" s="53"/>
      <x:c r="M132" s="58"/>
      <x:c r="N132" s="53"/>
      <x:c r="O132" s="45" t="str">
        <x:f>IF(A132="","",IF(NOT(OR(EXACT(C132,"DIRECT SELLER"),EXACT(C132,"RETAILER"),EXACT(C132,"MARKETPLACE"),EXACT(C132,"MANUFACTURER"),EXACT(C132,"PUBLISHER"),EXACT(C132,"SUBSTITUTE"),EXACT(C132,"OTHER"))),"INVALID - CANDIDATE TYPE",IF(NOT(OR(EXACT(D132,"YES"),EXACT(D132,"NO"),EXACT(D132,"UNCLEAR"))),"INVALID - BUYER TASK TOKEN",IF(NOT(OR(EXACT(E132,"SAME PRODUCT"),EXACT(E132,"SAME NEED - DIFFERENT PRODUCT"),EXACT(E132,"ADJACENT"),EXACT(E132,"NO MATCH"),EXACT(E132,"UNCLEAR"))),"INVALID - PRODUCT FIT TOKEN",IF(NOT(OR(EXACT(F132,"SELLER OF RECORD"),EXACT(F132,"MARKETPLACE"),EXACT(F132,"MANUFACTURER DIRECT"),EXACT(F132,"INFORMATION ONLY"),EXACT(F132,"SECONDARY MARKET"),EXACT(F132,"UNCLEAR"))),"INVALID - TRANSACTION TOKEN",IF(NOT(OR(EXACT(G132,"YES"),EXACT(G132,"NO"),EXACT(G132,"UNCLEAR"))),"INVALID - GEOGRAPHY TOKEN",IF(NOT(OR(EXACT(H132,"CURRENT"),EXACT(H132,"STALE"),EXACT(H132,"NOT CHECKED"))),"INVALID - FRESHNESS TOKEN",IF(NOT(OR(EXACT(I132,"COMPARABLE"),EXACT(I132,"NOT COMPARABLE"),EXACT(I132,"UNCLEAR"))),"INVALID - PRICE TOKEN",IF(NOT(OR(EXACT(J132,"COMPARABLE"),EXACT(J132,"NOT COMPARABLE"),EXACT(J132,"UNCLEAR"))),"INVALID - FULFILMENT TOKEN",IF(NOT(OR(EXACT(K132,"PURCHASE"),EXACT(K132,"DISCOVERY"),EXACT(K132,"RESEARCH"),EXACT(K132,"MIXED"),EXACT(K132,"UNCLEAR"))),"INVALID - DISCOVERY TOKEN",IF(COUNTIF($A$6:$A$205,A132)&gt;1,"INVALID - DUPLICATE ID","VALID")))))))))))</x:f>
      </x:c>
      <x:c r="P132" s="45" t="str">
        <x:f>IF(A132="","",IF(OR(B132="",C132="",D132="",E132="",F132="",G132="",H132="",I132="",J132="",K132="",L132="",M132=""),"EVIDENCE INSUFFICIENT - REQUIRED FIELD",IF(H132="STALE","EVIDENCE STALE - REFRESH",IF(H132="NOT CHECKED","EVIDENCE INSUFFICIENT - FRESHNESS",IF(OR(D132="UNCLEAR",E132="UNCLEAR",F132="UNCLEAR",G132="UNCLEAR",I132="UNCLEAR",J132="UNCLEAR",K132="UNCLEAR"),"EVIDENCE INSUFFICIENT - ROLE",IF(OR(AND(C132="PUBLISHER",F132&lt;&gt;"INFORMATION ONLY"),AND(C132="MARKETPLACE",F132&lt;&gt;"MARKETPLACE"),AND(C132="MANUFACTURER",NOT(OR(F132="MANUFACTURER DIRECT",F132="INFORMATION ONLY"))),AND(OR(C132="DIRECT SELLER",C132="RETAILER"),F132&lt;&gt;"SELLER OF RECORD"),AND(C132="SUBSTITUTE",NOT(OR(F132="SELLER OF RECORD",F132="SECONDARY MARKET")))),"EVIDENCE CONTRADICTION - TYPE / TRANSACTION","COMPLETE"))))))</x:f>
      </x:c>
      <x:c r="Q132" s="45" t="str">
        <x:f>IF(A132="","",IF(G132="NO","OUT OF SCOPE",IF(E132="NO MATCH","OUT OF SCOPE",IF(S132="UNRESOLVED","UNRESOLVED",IF(C132="MARKETPLACE","MARKETPLACE / INTERMEDIARY",IF(C132="PUBLISHER","PUBLISHER / INFORMATION COMPETITOR",IF(C132="MANUFACTURER",IF(S132="DIRECT PATH","DIRECT COMMERCIAL COMPETITOR",IF(S132="SUBSTITUTE PATH","INDIRECT / SUBSTITUTE COMPETITOR","MANUFACTURER / FIRST-PARTY REFERENCE")),IF(C132="SUBSTITUTE","INDIRECT / SUBSTITUTE COMPETITOR",IF(S132="DIRECT PATH","DIRECT COMMERCIAL COMPETITOR",IF(S132="SUBSTITUTE PATH","INDIRECT / SUBSTITUTE COMPETITOR",IF(AND(K132="RESEARCH",F132="INFORMATION ONLY"),"VISIBILITY-ONLY COMPETITOR","RETAIL / CHANNEL COMPETITOR")))))))))))</x:f>
      </x:c>
      <x:c r="R132" s="45" t="str">
        <x:f>IF(A132="","",IF(O132&lt;&gt;"VALID","NOT READY",IF(P132&lt;&gt;"COMPLETE","NOT READY",IF(Q132="UNRESOLVED","NOT READY","READY"))))</x:f>
      </x:c>
      <x:c r="S132" s="69" t="str">
        <x:f>IF(A132="","",IF(OR(P132&lt;&gt;"COMPLETE",O132&lt;&gt;"VALID"),"UNRESOLVED",IF(AND(D132="YES",E132="SAME PRODUCT",OR(F132="SELLER OF RECORD",F132="MANUFACTURER DIRECT")),"DIRECT PATH",IF(AND(D132="YES",E132="SAME NEED - DIFFERENT PRODUCT",OR(F132="SELLER OF RECORD",F132="SECONDARY MARKET",F132="MANUFACTURER DIRECT")),"SUBSTITUTE PATH","OTHER PATH"))))</x:f>
      </x:c>
    </x:row>
    <x:row r="133">
      <x:c r="A133" s="53"/>
      <x:c r="B133" s="53"/>
      <x:c r="C133" s="53"/>
      <x:c r="D133" s="53"/>
      <x:c r="E133" s="53"/>
      <x:c r="F133" s="53"/>
      <x:c r="G133" s="53"/>
      <x:c r="H133" s="53"/>
      <x:c r="I133" s="53"/>
      <x:c r="J133" s="53"/>
      <x:c r="K133" s="53"/>
      <x:c r="L133" s="53"/>
      <x:c r="M133" s="58"/>
      <x:c r="N133" s="53"/>
      <x:c r="O133" s="45" t="str">
        <x:f>IF(A133="","",IF(NOT(OR(EXACT(C133,"DIRECT SELLER"),EXACT(C133,"RETAILER"),EXACT(C133,"MARKETPLACE"),EXACT(C133,"MANUFACTURER"),EXACT(C133,"PUBLISHER"),EXACT(C133,"SUBSTITUTE"),EXACT(C133,"OTHER"))),"INVALID - CANDIDATE TYPE",IF(NOT(OR(EXACT(D133,"YES"),EXACT(D133,"NO"),EXACT(D133,"UNCLEAR"))),"INVALID - BUYER TASK TOKEN",IF(NOT(OR(EXACT(E133,"SAME PRODUCT"),EXACT(E133,"SAME NEED - DIFFERENT PRODUCT"),EXACT(E133,"ADJACENT"),EXACT(E133,"NO MATCH"),EXACT(E133,"UNCLEAR"))),"INVALID - PRODUCT FIT TOKEN",IF(NOT(OR(EXACT(F133,"SELLER OF RECORD"),EXACT(F133,"MARKETPLACE"),EXACT(F133,"MANUFACTURER DIRECT"),EXACT(F133,"INFORMATION ONLY"),EXACT(F133,"SECONDARY MARKET"),EXACT(F133,"UNCLEAR"))),"INVALID - TRANSACTION TOKEN",IF(NOT(OR(EXACT(G133,"YES"),EXACT(G133,"NO"),EXACT(G133,"UNCLEAR"))),"INVALID - GEOGRAPHY TOKEN",IF(NOT(OR(EXACT(H133,"CURRENT"),EXACT(H133,"STALE"),EXACT(H133,"NOT CHECKED"))),"INVALID - FRESHNESS TOKEN",IF(NOT(OR(EXACT(I133,"COMPARABLE"),EXACT(I133,"NOT COMPARABLE"),EXACT(I133,"UNCLEAR"))),"INVALID - PRICE TOKEN",IF(NOT(OR(EXACT(J133,"COMPARABLE"),EXACT(J133,"NOT COMPARABLE"),EXACT(J133,"UNCLEAR"))),"INVALID - FULFILMENT TOKEN",IF(NOT(OR(EXACT(K133,"PURCHASE"),EXACT(K133,"DISCOVERY"),EXACT(K133,"RESEARCH"),EXACT(K133,"MIXED"),EXACT(K133,"UNCLEAR"))),"INVALID - DISCOVERY TOKEN",IF(COUNTIF($A$6:$A$205,A133)&gt;1,"INVALID - DUPLICATE ID","VALID")))))))))))</x:f>
      </x:c>
      <x:c r="P133" s="45" t="str">
        <x:f>IF(A133="","",IF(OR(B133="",C133="",D133="",E133="",F133="",G133="",H133="",I133="",J133="",K133="",L133="",M133=""),"EVIDENCE INSUFFICIENT - REQUIRED FIELD",IF(H133="STALE","EVIDENCE STALE - REFRESH",IF(H133="NOT CHECKED","EVIDENCE INSUFFICIENT - FRESHNESS",IF(OR(D133="UNCLEAR",E133="UNCLEAR",F133="UNCLEAR",G133="UNCLEAR",I133="UNCLEAR",J133="UNCLEAR",K133="UNCLEAR"),"EVIDENCE INSUFFICIENT - ROLE",IF(OR(AND(C133="PUBLISHER",F133&lt;&gt;"INFORMATION ONLY"),AND(C133="MARKETPLACE",F133&lt;&gt;"MARKETPLACE"),AND(C133="MANUFACTURER",NOT(OR(F133="MANUFACTURER DIRECT",F133="INFORMATION ONLY"))),AND(OR(C133="DIRECT SELLER",C133="RETAILER"),F133&lt;&gt;"SELLER OF RECORD"),AND(C133="SUBSTITUTE",NOT(OR(F133="SELLER OF RECORD",F133="SECONDARY MARKET")))),"EVIDENCE CONTRADICTION - TYPE / TRANSACTION","COMPLETE"))))))</x:f>
      </x:c>
      <x:c r="Q133" s="45" t="str">
        <x:f>IF(A133="","",IF(G133="NO","OUT OF SCOPE",IF(E133="NO MATCH","OUT OF SCOPE",IF(S133="UNRESOLVED","UNRESOLVED",IF(C133="MARKETPLACE","MARKETPLACE / INTERMEDIARY",IF(C133="PUBLISHER","PUBLISHER / INFORMATION COMPETITOR",IF(C133="MANUFACTURER",IF(S133="DIRECT PATH","DIRECT COMMERCIAL COMPETITOR",IF(S133="SUBSTITUTE PATH","INDIRECT / SUBSTITUTE COMPETITOR","MANUFACTURER / FIRST-PARTY REFERENCE")),IF(C133="SUBSTITUTE","INDIRECT / SUBSTITUTE COMPETITOR",IF(S133="DIRECT PATH","DIRECT COMMERCIAL COMPETITOR",IF(S133="SUBSTITUTE PATH","INDIRECT / SUBSTITUTE COMPETITOR",IF(AND(K133="RESEARCH",F133="INFORMATION ONLY"),"VISIBILITY-ONLY COMPETITOR","RETAIL / CHANNEL COMPETITOR")))))))))))</x:f>
      </x:c>
      <x:c r="R133" s="45" t="str">
        <x:f>IF(A133="","",IF(O133&lt;&gt;"VALID","NOT READY",IF(P133&lt;&gt;"COMPLETE","NOT READY",IF(Q133="UNRESOLVED","NOT READY","READY"))))</x:f>
      </x:c>
      <x:c r="S133" s="69" t="str">
        <x:f>IF(A133="","",IF(OR(P133&lt;&gt;"COMPLETE",O133&lt;&gt;"VALID"),"UNRESOLVED",IF(AND(D133="YES",E133="SAME PRODUCT",OR(F133="SELLER OF RECORD",F133="MANUFACTURER DIRECT")),"DIRECT PATH",IF(AND(D133="YES",E133="SAME NEED - DIFFERENT PRODUCT",OR(F133="SELLER OF RECORD",F133="SECONDARY MARKET",F133="MANUFACTURER DIRECT")),"SUBSTITUTE PATH","OTHER PATH"))))</x:f>
      </x:c>
    </x:row>
    <x:row r="134">
      <x:c r="A134" s="53"/>
      <x:c r="B134" s="53"/>
      <x:c r="C134" s="53"/>
      <x:c r="D134" s="53"/>
      <x:c r="E134" s="53"/>
      <x:c r="F134" s="53"/>
      <x:c r="G134" s="53"/>
      <x:c r="H134" s="53"/>
      <x:c r="I134" s="53"/>
      <x:c r="J134" s="53"/>
      <x:c r="K134" s="53"/>
      <x:c r="L134" s="53"/>
      <x:c r="M134" s="58"/>
      <x:c r="N134" s="53"/>
      <x:c r="O134" s="45" t="str">
        <x:f>IF(A134="","",IF(NOT(OR(EXACT(C134,"DIRECT SELLER"),EXACT(C134,"RETAILER"),EXACT(C134,"MARKETPLACE"),EXACT(C134,"MANUFACTURER"),EXACT(C134,"PUBLISHER"),EXACT(C134,"SUBSTITUTE"),EXACT(C134,"OTHER"))),"INVALID - CANDIDATE TYPE",IF(NOT(OR(EXACT(D134,"YES"),EXACT(D134,"NO"),EXACT(D134,"UNCLEAR"))),"INVALID - BUYER TASK TOKEN",IF(NOT(OR(EXACT(E134,"SAME PRODUCT"),EXACT(E134,"SAME NEED - DIFFERENT PRODUCT"),EXACT(E134,"ADJACENT"),EXACT(E134,"NO MATCH"),EXACT(E134,"UNCLEAR"))),"INVALID - PRODUCT FIT TOKEN",IF(NOT(OR(EXACT(F134,"SELLER OF RECORD"),EXACT(F134,"MARKETPLACE"),EXACT(F134,"MANUFACTURER DIRECT"),EXACT(F134,"INFORMATION ONLY"),EXACT(F134,"SECONDARY MARKET"),EXACT(F134,"UNCLEAR"))),"INVALID - TRANSACTION TOKEN",IF(NOT(OR(EXACT(G134,"YES"),EXACT(G134,"NO"),EXACT(G134,"UNCLEAR"))),"INVALID - GEOGRAPHY TOKEN",IF(NOT(OR(EXACT(H134,"CURRENT"),EXACT(H134,"STALE"),EXACT(H134,"NOT CHECKED"))),"INVALID - FRESHNESS TOKEN",IF(NOT(OR(EXACT(I134,"COMPARABLE"),EXACT(I134,"NOT COMPARABLE"),EXACT(I134,"UNCLEAR"))),"INVALID - PRICE TOKEN",IF(NOT(OR(EXACT(J134,"COMPARABLE"),EXACT(J134,"NOT COMPARABLE"),EXACT(J134,"UNCLEAR"))),"INVALID - FULFILMENT TOKEN",IF(NOT(OR(EXACT(K134,"PURCHASE"),EXACT(K134,"DISCOVERY"),EXACT(K134,"RESEARCH"),EXACT(K134,"MIXED"),EXACT(K134,"UNCLEAR"))),"INVALID - DISCOVERY TOKEN",IF(COUNTIF($A$6:$A$205,A134)&gt;1,"INVALID - DUPLICATE ID","VALID")))))))))))</x:f>
      </x:c>
      <x:c r="P134" s="45" t="str">
        <x:f>IF(A134="","",IF(OR(B134="",C134="",D134="",E134="",F134="",G134="",H134="",I134="",J134="",K134="",L134="",M134=""),"EVIDENCE INSUFFICIENT - REQUIRED FIELD",IF(H134="STALE","EVIDENCE STALE - REFRESH",IF(H134="NOT CHECKED","EVIDENCE INSUFFICIENT - FRESHNESS",IF(OR(D134="UNCLEAR",E134="UNCLEAR",F134="UNCLEAR",G134="UNCLEAR",I134="UNCLEAR",J134="UNCLEAR",K134="UNCLEAR"),"EVIDENCE INSUFFICIENT - ROLE",IF(OR(AND(C134="PUBLISHER",F134&lt;&gt;"INFORMATION ONLY"),AND(C134="MARKETPLACE",F134&lt;&gt;"MARKETPLACE"),AND(C134="MANUFACTURER",NOT(OR(F134="MANUFACTURER DIRECT",F134="INFORMATION ONLY"))),AND(OR(C134="DIRECT SELLER",C134="RETAILER"),F134&lt;&gt;"SELLER OF RECORD"),AND(C134="SUBSTITUTE",NOT(OR(F134="SELLER OF RECORD",F134="SECONDARY MARKET")))),"EVIDENCE CONTRADICTION - TYPE / TRANSACTION","COMPLETE"))))))</x:f>
      </x:c>
      <x:c r="Q134" s="45" t="str">
        <x:f>IF(A134="","",IF(G134="NO","OUT OF SCOPE",IF(E134="NO MATCH","OUT OF SCOPE",IF(S134="UNRESOLVED","UNRESOLVED",IF(C134="MARKETPLACE","MARKETPLACE / INTERMEDIARY",IF(C134="PUBLISHER","PUBLISHER / INFORMATION COMPETITOR",IF(C134="MANUFACTURER",IF(S134="DIRECT PATH","DIRECT COMMERCIAL COMPETITOR",IF(S134="SUBSTITUTE PATH","INDIRECT / SUBSTITUTE COMPETITOR","MANUFACTURER / FIRST-PARTY REFERENCE")),IF(C134="SUBSTITUTE","INDIRECT / SUBSTITUTE COMPETITOR",IF(S134="DIRECT PATH","DIRECT COMMERCIAL COMPETITOR",IF(S134="SUBSTITUTE PATH","INDIRECT / SUBSTITUTE COMPETITOR",IF(AND(K134="RESEARCH",F134="INFORMATION ONLY"),"VISIBILITY-ONLY COMPETITOR","RETAIL / CHANNEL COMPETITOR")))))))))))</x:f>
      </x:c>
      <x:c r="R134" s="45" t="str">
        <x:f>IF(A134="","",IF(O134&lt;&gt;"VALID","NOT READY",IF(P134&lt;&gt;"COMPLETE","NOT READY",IF(Q134="UNRESOLVED","NOT READY","READY"))))</x:f>
      </x:c>
      <x:c r="S134" s="69" t="str">
        <x:f>IF(A134="","",IF(OR(P134&lt;&gt;"COMPLETE",O134&lt;&gt;"VALID"),"UNRESOLVED",IF(AND(D134="YES",E134="SAME PRODUCT",OR(F134="SELLER OF RECORD",F134="MANUFACTURER DIRECT")),"DIRECT PATH",IF(AND(D134="YES",E134="SAME NEED - DIFFERENT PRODUCT",OR(F134="SELLER OF RECORD",F134="SECONDARY MARKET",F134="MANUFACTURER DIRECT")),"SUBSTITUTE PATH","OTHER PATH"))))</x:f>
      </x:c>
    </x:row>
    <x:row r="135">
      <x:c r="A135" s="53"/>
      <x:c r="B135" s="53"/>
      <x:c r="C135" s="53"/>
      <x:c r="D135" s="53"/>
      <x:c r="E135" s="53"/>
      <x:c r="F135" s="53"/>
      <x:c r="G135" s="53"/>
      <x:c r="H135" s="53"/>
      <x:c r="I135" s="53"/>
      <x:c r="J135" s="53"/>
      <x:c r="K135" s="53"/>
      <x:c r="L135" s="53"/>
      <x:c r="M135" s="58"/>
      <x:c r="N135" s="53"/>
      <x:c r="O135" s="45" t="str">
        <x:f>IF(A135="","",IF(NOT(OR(EXACT(C135,"DIRECT SELLER"),EXACT(C135,"RETAILER"),EXACT(C135,"MARKETPLACE"),EXACT(C135,"MANUFACTURER"),EXACT(C135,"PUBLISHER"),EXACT(C135,"SUBSTITUTE"),EXACT(C135,"OTHER"))),"INVALID - CANDIDATE TYPE",IF(NOT(OR(EXACT(D135,"YES"),EXACT(D135,"NO"),EXACT(D135,"UNCLEAR"))),"INVALID - BUYER TASK TOKEN",IF(NOT(OR(EXACT(E135,"SAME PRODUCT"),EXACT(E135,"SAME NEED - DIFFERENT PRODUCT"),EXACT(E135,"ADJACENT"),EXACT(E135,"NO MATCH"),EXACT(E135,"UNCLEAR"))),"INVALID - PRODUCT FIT TOKEN",IF(NOT(OR(EXACT(F135,"SELLER OF RECORD"),EXACT(F135,"MARKETPLACE"),EXACT(F135,"MANUFACTURER DIRECT"),EXACT(F135,"INFORMATION ONLY"),EXACT(F135,"SECONDARY MARKET"),EXACT(F135,"UNCLEAR"))),"INVALID - TRANSACTION TOKEN",IF(NOT(OR(EXACT(G135,"YES"),EXACT(G135,"NO"),EXACT(G135,"UNCLEAR"))),"INVALID - GEOGRAPHY TOKEN",IF(NOT(OR(EXACT(H135,"CURRENT"),EXACT(H135,"STALE"),EXACT(H135,"NOT CHECKED"))),"INVALID - FRESHNESS TOKEN",IF(NOT(OR(EXACT(I135,"COMPARABLE"),EXACT(I135,"NOT COMPARABLE"),EXACT(I135,"UNCLEAR"))),"INVALID - PRICE TOKEN",IF(NOT(OR(EXACT(J135,"COMPARABLE"),EXACT(J135,"NOT COMPARABLE"),EXACT(J135,"UNCLEAR"))),"INVALID - FULFILMENT TOKEN",IF(NOT(OR(EXACT(K135,"PURCHASE"),EXACT(K135,"DISCOVERY"),EXACT(K135,"RESEARCH"),EXACT(K135,"MIXED"),EXACT(K135,"UNCLEAR"))),"INVALID - DISCOVERY TOKEN",IF(COUNTIF($A$6:$A$205,A135)&gt;1,"INVALID - DUPLICATE ID","VALID")))))))))))</x:f>
      </x:c>
      <x:c r="P135" s="45" t="str">
        <x:f>IF(A135="","",IF(OR(B135="",C135="",D135="",E135="",F135="",G135="",H135="",I135="",J135="",K135="",L135="",M135=""),"EVIDENCE INSUFFICIENT - REQUIRED FIELD",IF(H135="STALE","EVIDENCE STALE - REFRESH",IF(H135="NOT CHECKED","EVIDENCE INSUFFICIENT - FRESHNESS",IF(OR(D135="UNCLEAR",E135="UNCLEAR",F135="UNCLEAR",G135="UNCLEAR",I135="UNCLEAR",J135="UNCLEAR",K135="UNCLEAR"),"EVIDENCE INSUFFICIENT - ROLE",IF(OR(AND(C135="PUBLISHER",F135&lt;&gt;"INFORMATION ONLY"),AND(C135="MARKETPLACE",F135&lt;&gt;"MARKETPLACE"),AND(C135="MANUFACTURER",NOT(OR(F135="MANUFACTURER DIRECT",F135="INFORMATION ONLY"))),AND(OR(C135="DIRECT SELLER",C135="RETAILER"),F135&lt;&gt;"SELLER OF RECORD"),AND(C135="SUBSTITUTE",NOT(OR(F135="SELLER OF RECORD",F135="SECONDARY MARKET")))),"EVIDENCE CONTRADICTION - TYPE / TRANSACTION","COMPLETE"))))))</x:f>
      </x:c>
      <x:c r="Q135" s="45" t="str">
        <x:f>IF(A135="","",IF(G135="NO","OUT OF SCOPE",IF(E135="NO MATCH","OUT OF SCOPE",IF(S135="UNRESOLVED","UNRESOLVED",IF(C135="MARKETPLACE","MARKETPLACE / INTERMEDIARY",IF(C135="PUBLISHER","PUBLISHER / INFORMATION COMPETITOR",IF(C135="MANUFACTURER",IF(S135="DIRECT PATH","DIRECT COMMERCIAL COMPETITOR",IF(S135="SUBSTITUTE PATH","INDIRECT / SUBSTITUTE COMPETITOR","MANUFACTURER / FIRST-PARTY REFERENCE")),IF(C135="SUBSTITUTE","INDIRECT / SUBSTITUTE COMPETITOR",IF(S135="DIRECT PATH","DIRECT COMMERCIAL COMPETITOR",IF(S135="SUBSTITUTE PATH","INDIRECT / SUBSTITUTE COMPETITOR",IF(AND(K135="RESEARCH",F135="INFORMATION ONLY"),"VISIBILITY-ONLY COMPETITOR","RETAIL / CHANNEL COMPETITOR")))))))))))</x:f>
      </x:c>
      <x:c r="R135" s="45" t="str">
        <x:f>IF(A135="","",IF(O135&lt;&gt;"VALID","NOT READY",IF(P135&lt;&gt;"COMPLETE","NOT READY",IF(Q135="UNRESOLVED","NOT READY","READY"))))</x:f>
      </x:c>
      <x:c r="S135" s="69" t="str">
        <x:f>IF(A135="","",IF(OR(P135&lt;&gt;"COMPLETE",O135&lt;&gt;"VALID"),"UNRESOLVED",IF(AND(D135="YES",E135="SAME PRODUCT",OR(F135="SELLER OF RECORD",F135="MANUFACTURER DIRECT")),"DIRECT PATH",IF(AND(D135="YES",E135="SAME NEED - DIFFERENT PRODUCT",OR(F135="SELLER OF RECORD",F135="SECONDARY MARKET",F135="MANUFACTURER DIRECT")),"SUBSTITUTE PATH","OTHER PATH"))))</x:f>
      </x:c>
    </x:row>
    <x:row r="136">
      <x:c r="A136" s="53"/>
      <x:c r="B136" s="53"/>
      <x:c r="C136" s="53"/>
      <x:c r="D136" s="53"/>
      <x:c r="E136" s="53"/>
      <x:c r="F136" s="53"/>
      <x:c r="G136" s="53"/>
      <x:c r="H136" s="53"/>
      <x:c r="I136" s="53"/>
      <x:c r="J136" s="53"/>
      <x:c r="K136" s="53"/>
      <x:c r="L136" s="53"/>
      <x:c r="M136" s="58"/>
      <x:c r="N136" s="53"/>
      <x:c r="O136" s="45" t="str">
        <x:f>IF(A136="","",IF(NOT(OR(EXACT(C136,"DIRECT SELLER"),EXACT(C136,"RETAILER"),EXACT(C136,"MARKETPLACE"),EXACT(C136,"MANUFACTURER"),EXACT(C136,"PUBLISHER"),EXACT(C136,"SUBSTITUTE"),EXACT(C136,"OTHER"))),"INVALID - CANDIDATE TYPE",IF(NOT(OR(EXACT(D136,"YES"),EXACT(D136,"NO"),EXACT(D136,"UNCLEAR"))),"INVALID - BUYER TASK TOKEN",IF(NOT(OR(EXACT(E136,"SAME PRODUCT"),EXACT(E136,"SAME NEED - DIFFERENT PRODUCT"),EXACT(E136,"ADJACENT"),EXACT(E136,"NO MATCH"),EXACT(E136,"UNCLEAR"))),"INVALID - PRODUCT FIT TOKEN",IF(NOT(OR(EXACT(F136,"SELLER OF RECORD"),EXACT(F136,"MARKETPLACE"),EXACT(F136,"MANUFACTURER DIRECT"),EXACT(F136,"INFORMATION ONLY"),EXACT(F136,"SECONDARY MARKET"),EXACT(F136,"UNCLEAR"))),"INVALID - TRANSACTION TOKEN",IF(NOT(OR(EXACT(G136,"YES"),EXACT(G136,"NO"),EXACT(G136,"UNCLEAR"))),"INVALID - GEOGRAPHY TOKEN",IF(NOT(OR(EXACT(H136,"CURRENT"),EXACT(H136,"STALE"),EXACT(H136,"NOT CHECKED"))),"INVALID - FRESHNESS TOKEN",IF(NOT(OR(EXACT(I136,"COMPARABLE"),EXACT(I136,"NOT COMPARABLE"),EXACT(I136,"UNCLEAR"))),"INVALID - PRICE TOKEN",IF(NOT(OR(EXACT(J136,"COMPARABLE"),EXACT(J136,"NOT COMPARABLE"),EXACT(J136,"UNCLEAR"))),"INVALID - FULFILMENT TOKEN",IF(NOT(OR(EXACT(K136,"PURCHASE"),EXACT(K136,"DISCOVERY"),EXACT(K136,"RESEARCH"),EXACT(K136,"MIXED"),EXACT(K136,"UNCLEAR"))),"INVALID - DISCOVERY TOKEN",IF(COUNTIF($A$6:$A$205,A136)&gt;1,"INVALID - DUPLICATE ID","VALID")))))))))))</x:f>
      </x:c>
      <x:c r="P136" s="45" t="str">
        <x:f>IF(A136="","",IF(OR(B136="",C136="",D136="",E136="",F136="",G136="",H136="",I136="",J136="",K136="",L136="",M136=""),"EVIDENCE INSUFFICIENT - REQUIRED FIELD",IF(H136="STALE","EVIDENCE STALE - REFRESH",IF(H136="NOT CHECKED","EVIDENCE INSUFFICIENT - FRESHNESS",IF(OR(D136="UNCLEAR",E136="UNCLEAR",F136="UNCLEAR",G136="UNCLEAR",I136="UNCLEAR",J136="UNCLEAR",K136="UNCLEAR"),"EVIDENCE INSUFFICIENT - ROLE",IF(OR(AND(C136="PUBLISHER",F136&lt;&gt;"INFORMATION ONLY"),AND(C136="MARKETPLACE",F136&lt;&gt;"MARKETPLACE"),AND(C136="MANUFACTURER",NOT(OR(F136="MANUFACTURER DIRECT",F136="INFORMATION ONLY"))),AND(OR(C136="DIRECT SELLER",C136="RETAILER"),F136&lt;&gt;"SELLER OF RECORD"),AND(C136="SUBSTITUTE",NOT(OR(F136="SELLER OF RECORD",F136="SECONDARY MARKET")))),"EVIDENCE CONTRADICTION - TYPE / TRANSACTION","COMPLETE"))))))</x:f>
      </x:c>
      <x:c r="Q136" s="45" t="str">
        <x:f>IF(A136="","",IF(G136="NO","OUT OF SCOPE",IF(E136="NO MATCH","OUT OF SCOPE",IF(S136="UNRESOLVED","UNRESOLVED",IF(C136="MARKETPLACE","MARKETPLACE / INTERMEDIARY",IF(C136="PUBLISHER","PUBLISHER / INFORMATION COMPETITOR",IF(C136="MANUFACTURER",IF(S136="DIRECT PATH","DIRECT COMMERCIAL COMPETITOR",IF(S136="SUBSTITUTE PATH","INDIRECT / SUBSTITUTE COMPETITOR","MANUFACTURER / FIRST-PARTY REFERENCE")),IF(C136="SUBSTITUTE","INDIRECT / SUBSTITUTE COMPETITOR",IF(S136="DIRECT PATH","DIRECT COMMERCIAL COMPETITOR",IF(S136="SUBSTITUTE PATH","INDIRECT / SUBSTITUTE COMPETITOR",IF(AND(K136="RESEARCH",F136="INFORMATION ONLY"),"VISIBILITY-ONLY COMPETITOR","RETAIL / CHANNEL COMPETITOR")))))))))))</x:f>
      </x:c>
      <x:c r="R136" s="45" t="str">
        <x:f>IF(A136="","",IF(O136&lt;&gt;"VALID","NOT READY",IF(P136&lt;&gt;"COMPLETE","NOT READY",IF(Q136="UNRESOLVED","NOT READY","READY"))))</x:f>
      </x:c>
      <x:c r="S136" s="69" t="str">
        <x:f>IF(A136="","",IF(OR(P136&lt;&gt;"COMPLETE",O136&lt;&gt;"VALID"),"UNRESOLVED",IF(AND(D136="YES",E136="SAME PRODUCT",OR(F136="SELLER OF RECORD",F136="MANUFACTURER DIRECT")),"DIRECT PATH",IF(AND(D136="YES",E136="SAME NEED - DIFFERENT PRODUCT",OR(F136="SELLER OF RECORD",F136="SECONDARY MARKET",F136="MANUFACTURER DIRECT")),"SUBSTITUTE PATH","OTHER PATH"))))</x:f>
      </x:c>
    </x:row>
    <x:row r="137">
      <x:c r="A137" s="53"/>
      <x:c r="B137" s="53"/>
      <x:c r="C137" s="53"/>
      <x:c r="D137" s="53"/>
      <x:c r="E137" s="53"/>
      <x:c r="F137" s="53"/>
      <x:c r="G137" s="53"/>
      <x:c r="H137" s="53"/>
      <x:c r="I137" s="53"/>
      <x:c r="J137" s="53"/>
      <x:c r="K137" s="53"/>
      <x:c r="L137" s="53"/>
      <x:c r="M137" s="58"/>
      <x:c r="N137" s="53"/>
      <x:c r="O137" s="45" t="str">
        <x:f>IF(A137="","",IF(NOT(OR(EXACT(C137,"DIRECT SELLER"),EXACT(C137,"RETAILER"),EXACT(C137,"MARKETPLACE"),EXACT(C137,"MANUFACTURER"),EXACT(C137,"PUBLISHER"),EXACT(C137,"SUBSTITUTE"),EXACT(C137,"OTHER"))),"INVALID - CANDIDATE TYPE",IF(NOT(OR(EXACT(D137,"YES"),EXACT(D137,"NO"),EXACT(D137,"UNCLEAR"))),"INVALID - BUYER TASK TOKEN",IF(NOT(OR(EXACT(E137,"SAME PRODUCT"),EXACT(E137,"SAME NEED - DIFFERENT PRODUCT"),EXACT(E137,"ADJACENT"),EXACT(E137,"NO MATCH"),EXACT(E137,"UNCLEAR"))),"INVALID - PRODUCT FIT TOKEN",IF(NOT(OR(EXACT(F137,"SELLER OF RECORD"),EXACT(F137,"MARKETPLACE"),EXACT(F137,"MANUFACTURER DIRECT"),EXACT(F137,"INFORMATION ONLY"),EXACT(F137,"SECONDARY MARKET"),EXACT(F137,"UNCLEAR"))),"INVALID - TRANSACTION TOKEN",IF(NOT(OR(EXACT(G137,"YES"),EXACT(G137,"NO"),EXACT(G137,"UNCLEAR"))),"INVALID - GEOGRAPHY TOKEN",IF(NOT(OR(EXACT(H137,"CURRENT"),EXACT(H137,"STALE"),EXACT(H137,"NOT CHECKED"))),"INVALID - FRESHNESS TOKEN",IF(NOT(OR(EXACT(I137,"COMPARABLE"),EXACT(I137,"NOT COMPARABLE"),EXACT(I137,"UNCLEAR"))),"INVALID - PRICE TOKEN",IF(NOT(OR(EXACT(J137,"COMPARABLE"),EXACT(J137,"NOT COMPARABLE"),EXACT(J137,"UNCLEAR"))),"INVALID - FULFILMENT TOKEN",IF(NOT(OR(EXACT(K137,"PURCHASE"),EXACT(K137,"DISCOVERY"),EXACT(K137,"RESEARCH"),EXACT(K137,"MIXED"),EXACT(K137,"UNCLEAR"))),"INVALID - DISCOVERY TOKEN",IF(COUNTIF($A$6:$A$205,A137)&gt;1,"INVALID - DUPLICATE ID","VALID")))))))))))</x:f>
      </x:c>
      <x:c r="P137" s="45" t="str">
        <x:f>IF(A137="","",IF(OR(B137="",C137="",D137="",E137="",F137="",G137="",H137="",I137="",J137="",K137="",L137="",M137=""),"EVIDENCE INSUFFICIENT - REQUIRED FIELD",IF(H137="STALE","EVIDENCE STALE - REFRESH",IF(H137="NOT CHECKED","EVIDENCE INSUFFICIENT - FRESHNESS",IF(OR(D137="UNCLEAR",E137="UNCLEAR",F137="UNCLEAR",G137="UNCLEAR",I137="UNCLEAR",J137="UNCLEAR",K137="UNCLEAR"),"EVIDENCE INSUFFICIENT - ROLE",IF(OR(AND(C137="PUBLISHER",F137&lt;&gt;"INFORMATION ONLY"),AND(C137="MARKETPLACE",F137&lt;&gt;"MARKETPLACE"),AND(C137="MANUFACTURER",NOT(OR(F137="MANUFACTURER DIRECT",F137="INFORMATION ONLY"))),AND(OR(C137="DIRECT SELLER",C137="RETAILER"),F137&lt;&gt;"SELLER OF RECORD"),AND(C137="SUBSTITUTE",NOT(OR(F137="SELLER OF RECORD",F137="SECONDARY MARKET")))),"EVIDENCE CONTRADICTION - TYPE / TRANSACTION","COMPLETE"))))))</x:f>
      </x:c>
      <x:c r="Q137" s="45" t="str">
        <x:f>IF(A137="","",IF(G137="NO","OUT OF SCOPE",IF(E137="NO MATCH","OUT OF SCOPE",IF(S137="UNRESOLVED","UNRESOLVED",IF(C137="MARKETPLACE","MARKETPLACE / INTERMEDIARY",IF(C137="PUBLISHER","PUBLISHER / INFORMATION COMPETITOR",IF(C137="MANUFACTURER",IF(S137="DIRECT PATH","DIRECT COMMERCIAL COMPETITOR",IF(S137="SUBSTITUTE PATH","INDIRECT / SUBSTITUTE COMPETITOR","MANUFACTURER / FIRST-PARTY REFERENCE")),IF(C137="SUBSTITUTE","INDIRECT / SUBSTITUTE COMPETITOR",IF(S137="DIRECT PATH","DIRECT COMMERCIAL COMPETITOR",IF(S137="SUBSTITUTE PATH","INDIRECT / SUBSTITUTE COMPETITOR",IF(AND(K137="RESEARCH",F137="INFORMATION ONLY"),"VISIBILITY-ONLY COMPETITOR","RETAIL / CHANNEL COMPETITOR")))))))))))</x:f>
      </x:c>
      <x:c r="R137" s="45" t="str">
        <x:f>IF(A137="","",IF(O137&lt;&gt;"VALID","NOT READY",IF(P137&lt;&gt;"COMPLETE","NOT READY",IF(Q137="UNRESOLVED","NOT READY","READY"))))</x:f>
      </x:c>
      <x:c r="S137" s="69" t="str">
        <x:f>IF(A137="","",IF(OR(P137&lt;&gt;"COMPLETE",O137&lt;&gt;"VALID"),"UNRESOLVED",IF(AND(D137="YES",E137="SAME PRODUCT",OR(F137="SELLER OF RECORD",F137="MANUFACTURER DIRECT")),"DIRECT PATH",IF(AND(D137="YES",E137="SAME NEED - DIFFERENT PRODUCT",OR(F137="SELLER OF RECORD",F137="SECONDARY MARKET",F137="MANUFACTURER DIRECT")),"SUBSTITUTE PATH","OTHER PATH"))))</x:f>
      </x:c>
    </x:row>
    <x:row r="138">
      <x:c r="A138" s="53"/>
      <x:c r="B138" s="53"/>
      <x:c r="C138" s="53"/>
      <x:c r="D138" s="53"/>
      <x:c r="E138" s="53"/>
      <x:c r="F138" s="53"/>
      <x:c r="G138" s="53"/>
      <x:c r="H138" s="53"/>
      <x:c r="I138" s="53"/>
      <x:c r="J138" s="53"/>
      <x:c r="K138" s="53"/>
      <x:c r="L138" s="53"/>
      <x:c r="M138" s="58"/>
      <x:c r="N138" s="53"/>
      <x:c r="O138" s="45" t="str">
        <x:f>IF(A138="","",IF(NOT(OR(EXACT(C138,"DIRECT SELLER"),EXACT(C138,"RETAILER"),EXACT(C138,"MARKETPLACE"),EXACT(C138,"MANUFACTURER"),EXACT(C138,"PUBLISHER"),EXACT(C138,"SUBSTITUTE"),EXACT(C138,"OTHER"))),"INVALID - CANDIDATE TYPE",IF(NOT(OR(EXACT(D138,"YES"),EXACT(D138,"NO"),EXACT(D138,"UNCLEAR"))),"INVALID - BUYER TASK TOKEN",IF(NOT(OR(EXACT(E138,"SAME PRODUCT"),EXACT(E138,"SAME NEED - DIFFERENT PRODUCT"),EXACT(E138,"ADJACENT"),EXACT(E138,"NO MATCH"),EXACT(E138,"UNCLEAR"))),"INVALID - PRODUCT FIT TOKEN",IF(NOT(OR(EXACT(F138,"SELLER OF RECORD"),EXACT(F138,"MARKETPLACE"),EXACT(F138,"MANUFACTURER DIRECT"),EXACT(F138,"INFORMATION ONLY"),EXACT(F138,"SECONDARY MARKET"),EXACT(F138,"UNCLEAR"))),"INVALID - TRANSACTION TOKEN",IF(NOT(OR(EXACT(G138,"YES"),EXACT(G138,"NO"),EXACT(G138,"UNCLEAR"))),"INVALID - GEOGRAPHY TOKEN",IF(NOT(OR(EXACT(H138,"CURRENT"),EXACT(H138,"STALE"),EXACT(H138,"NOT CHECKED"))),"INVALID - FRESHNESS TOKEN",IF(NOT(OR(EXACT(I138,"COMPARABLE"),EXACT(I138,"NOT COMPARABLE"),EXACT(I138,"UNCLEAR"))),"INVALID - PRICE TOKEN",IF(NOT(OR(EXACT(J138,"COMPARABLE"),EXACT(J138,"NOT COMPARABLE"),EXACT(J138,"UNCLEAR"))),"INVALID - FULFILMENT TOKEN",IF(NOT(OR(EXACT(K138,"PURCHASE"),EXACT(K138,"DISCOVERY"),EXACT(K138,"RESEARCH"),EXACT(K138,"MIXED"),EXACT(K138,"UNCLEAR"))),"INVALID - DISCOVERY TOKEN",IF(COUNTIF($A$6:$A$205,A138)&gt;1,"INVALID - DUPLICATE ID","VALID")))))))))))</x:f>
      </x:c>
      <x:c r="P138" s="45" t="str">
        <x:f>IF(A138="","",IF(OR(B138="",C138="",D138="",E138="",F138="",G138="",H138="",I138="",J138="",K138="",L138="",M138=""),"EVIDENCE INSUFFICIENT - REQUIRED FIELD",IF(H138="STALE","EVIDENCE STALE - REFRESH",IF(H138="NOT CHECKED","EVIDENCE INSUFFICIENT - FRESHNESS",IF(OR(D138="UNCLEAR",E138="UNCLEAR",F138="UNCLEAR",G138="UNCLEAR",I138="UNCLEAR",J138="UNCLEAR",K138="UNCLEAR"),"EVIDENCE INSUFFICIENT - ROLE",IF(OR(AND(C138="PUBLISHER",F138&lt;&gt;"INFORMATION ONLY"),AND(C138="MARKETPLACE",F138&lt;&gt;"MARKETPLACE"),AND(C138="MANUFACTURER",NOT(OR(F138="MANUFACTURER DIRECT",F138="INFORMATION ONLY"))),AND(OR(C138="DIRECT SELLER",C138="RETAILER"),F138&lt;&gt;"SELLER OF RECORD"),AND(C138="SUBSTITUTE",NOT(OR(F138="SELLER OF RECORD",F138="SECONDARY MARKET")))),"EVIDENCE CONTRADICTION - TYPE / TRANSACTION","COMPLETE"))))))</x:f>
      </x:c>
      <x:c r="Q138" s="45" t="str">
        <x:f>IF(A138="","",IF(G138="NO","OUT OF SCOPE",IF(E138="NO MATCH","OUT OF SCOPE",IF(S138="UNRESOLVED","UNRESOLVED",IF(C138="MARKETPLACE","MARKETPLACE / INTERMEDIARY",IF(C138="PUBLISHER","PUBLISHER / INFORMATION COMPETITOR",IF(C138="MANUFACTURER",IF(S138="DIRECT PATH","DIRECT COMMERCIAL COMPETITOR",IF(S138="SUBSTITUTE PATH","INDIRECT / SUBSTITUTE COMPETITOR","MANUFACTURER / FIRST-PARTY REFERENCE")),IF(C138="SUBSTITUTE","INDIRECT / SUBSTITUTE COMPETITOR",IF(S138="DIRECT PATH","DIRECT COMMERCIAL COMPETITOR",IF(S138="SUBSTITUTE PATH","INDIRECT / SUBSTITUTE COMPETITOR",IF(AND(K138="RESEARCH",F138="INFORMATION ONLY"),"VISIBILITY-ONLY COMPETITOR","RETAIL / CHANNEL COMPETITOR")))))))))))</x:f>
      </x:c>
      <x:c r="R138" s="45" t="str">
        <x:f>IF(A138="","",IF(O138&lt;&gt;"VALID","NOT READY",IF(P138&lt;&gt;"COMPLETE","NOT READY",IF(Q138="UNRESOLVED","NOT READY","READY"))))</x:f>
      </x:c>
      <x:c r="S138" s="69" t="str">
        <x:f>IF(A138="","",IF(OR(P138&lt;&gt;"COMPLETE",O138&lt;&gt;"VALID"),"UNRESOLVED",IF(AND(D138="YES",E138="SAME PRODUCT",OR(F138="SELLER OF RECORD",F138="MANUFACTURER DIRECT")),"DIRECT PATH",IF(AND(D138="YES",E138="SAME NEED - DIFFERENT PRODUCT",OR(F138="SELLER OF RECORD",F138="SECONDARY MARKET",F138="MANUFACTURER DIRECT")),"SUBSTITUTE PATH","OTHER PATH"))))</x:f>
      </x:c>
    </x:row>
    <x:row r="139">
      <x:c r="A139" s="53"/>
      <x:c r="B139" s="53"/>
      <x:c r="C139" s="53"/>
      <x:c r="D139" s="53"/>
      <x:c r="E139" s="53"/>
      <x:c r="F139" s="53"/>
      <x:c r="G139" s="53"/>
      <x:c r="H139" s="53"/>
      <x:c r="I139" s="53"/>
      <x:c r="J139" s="53"/>
      <x:c r="K139" s="53"/>
      <x:c r="L139" s="53"/>
      <x:c r="M139" s="58"/>
      <x:c r="N139" s="53"/>
      <x:c r="O139" s="45" t="str">
        <x:f>IF(A139="","",IF(NOT(OR(EXACT(C139,"DIRECT SELLER"),EXACT(C139,"RETAILER"),EXACT(C139,"MARKETPLACE"),EXACT(C139,"MANUFACTURER"),EXACT(C139,"PUBLISHER"),EXACT(C139,"SUBSTITUTE"),EXACT(C139,"OTHER"))),"INVALID - CANDIDATE TYPE",IF(NOT(OR(EXACT(D139,"YES"),EXACT(D139,"NO"),EXACT(D139,"UNCLEAR"))),"INVALID - BUYER TASK TOKEN",IF(NOT(OR(EXACT(E139,"SAME PRODUCT"),EXACT(E139,"SAME NEED - DIFFERENT PRODUCT"),EXACT(E139,"ADJACENT"),EXACT(E139,"NO MATCH"),EXACT(E139,"UNCLEAR"))),"INVALID - PRODUCT FIT TOKEN",IF(NOT(OR(EXACT(F139,"SELLER OF RECORD"),EXACT(F139,"MARKETPLACE"),EXACT(F139,"MANUFACTURER DIRECT"),EXACT(F139,"INFORMATION ONLY"),EXACT(F139,"SECONDARY MARKET"),EXACT(F139,"UNCLEAR"))),"INVALID - TRANSACTION TOKEN",IF(NOT(OR(EXACT(G139,"YES"),EXACT(G139,"NO"),EXACT(G139,"UNCLEAR"))),"INVALID - GEOGRAPHY TOKEN",IF(NOT(OR(EXACT(H139,"CURRENT"),EXACT(H139,"STALE"),EXACT(H139,"NOT CHECKED"))),"INVALID - FRESHNESS TOKEN",IF(NOT(OR(EXACT(I139,"COMPARABLE"),EXACT(I139,"NOT COMPARABLE"),EXACT(I139,"UNCLEAR"))),"INVALID - PRICE TOKEN",IF(NOT(OR(EXACT(J139,"COMPARABLE"),EXACT(J139,"NOT COMPARABLE"),EXACT(J139,"UNCLEAR"))),"INVALID - FULFILMENT TOKEN",IF(NOT(OR(EXACT(K139,"PURCHASE"),EXACT(K139,"DISCOVERY"),EXACT(K139,"RESEARCH"),EXACT(K139,"MIXED"),EXACT(K139,"UNCLEAR"))),"INVALID - DISCOVERY TOKEN",IF(COUNTIF($A$6:$A$205,A139)&gt;1,"INVALID - DUPLICATE ID","VALID")))))))))))</x:f>
      </x:c>
      <x:c r="P139" s="45" t="str">
        <x:f>IF(A139="","",IF(OR(B139="",C139="",D139="",E139="",F139="",G139="",H139="",I139="",J139="",K139="",L139="",M139=""),"EVIDENCE INSUFFICIENT - REQUIRED FIELD",IF(H139="STALE","EVIDENCE STALE - REFRESH",IF(H139="NOT CHECKED","EVIDENCE INSUFFICIENT - FRESHNESS",IF(OR(D139="UNCLEAR",E139="UNCLEAR",F139="UNCLEAR",G139="UNCLEAR",I139="UNCLEAR",J139="UNCLEAR",K139="UNCLEAR"),"EVIDENCE INSUFFICIENT - ROLE",IF(OR(AND(C139="PUBLISHER",F139&lt;&gt;"INFORMATION ONLY"),AND(C139="MARKETPLACE",F139&lt;&gt;"MARKETPLACE"),AND(C139="MANUFACTURER",NOT(OR(F139="MANUFACTURER DIRECT",F139="INFORMATION ONLY"))),AND(OR(C139="DIRECT SELLER",C139="RETAILER"),F139&lt;&gt;"SELLER OF RECORD"),AND(C139="SUBSTITUTE",NOT(OR(F139="SELLER OF RECORD",F139="SECONDARY MARKET")))),"EVIDENCE CONTRADICTION - TYPE / TRANSACTION","COMPLETE"))))))</x:f>
      </x:c>
      <x:c r="Q139" s="45" t="str">
        <x:f>IF(A139="","",IF(G139="NO","OUT OF SCOPE",IF(E139="NO MATCH","OUT OF SCOPE",IF(S139="UNRESOLVED","UNRESOLVED",IF(C139="MARKETPLACE","MARKETPLACE / INTERMEDIARY",IF(C139="PUBLISHER","PUBLISHER / INFORMATION COMPETITOR",IF(C139="MANUFACTURER",IF(S139="DIRECT PATH","DIRECT COMMERCIAL COMPETITOR",IF(S139="SUBSTITUTE PATH","INDIRECT / SUBSTITUTE COMPETITOR","MANUFACTURER / FIRST-PARTY REFERENCE")),IF(C139="SUBSTITUTE","INDIRECT / SUBSTITUTE COMPETITOR",IF(S139="DIRECT PATH","DIRECT COMMERCIAL COMPETITOR",IF(S139="SUBSTITUTE PATH","INDIRECT / SUBSTITUTE COMPETITOR",IF(AND(K139="RESEARCH",F139="INFORMATION ONLY"),"VISIBILITY-ONLY COMPETITOR","RETAIL / CHANNEL COMPETITOR")))))))))))</x:f>
      </x:c>
      <x:c r="R139" s="45" t="str">
        <x:f>IF(A139="","",IF(O139&lt;&gt;"VALID","NOT READY",IF(P139&lt;&gt;"COMPLETE","NOT READY",IF(Q139="UNRESOLVED","NOT READY","READY"))))</x:f>
      </x:c>
      <x:c r="S139" s="69" t="str">
        <x:f>IF(A139="","",IF(OR(P139&lt;&gt;"COMPLETE",O139&lt;&gt;"VALID"),"UNRESOLVED",IF(AND(D139="YES",E139="SAME PRODUCT",OR(F139="SELLER OF RECORD",F139="MANUFACTURER DIRECT")),"DIRECT PATH",IF(AND(D139="YES",E139="SAME NEED - DIFFERENT PRODUCT",OR(F139="SELLER OF RECORD",F139="SECONDARY MARKET",F139="MANUFACTURER DIRECT")),"SUBSTITUTE PATH","OTHER PATH"))))</x:f>
      </x:c>
    </x:row>
    <x:row r="140">
      <x:c r="A140" s="53"/>
      <x:c r="B140" s="53"/>
      <x:c r="C140" s="53"/>
      <x:c r="D140" s="53"/>
      <x:c r="E140" s="53"/>
      <x:c r="F140" s="53"/>
      <x:c r="G140" s="53"/>
      <x:c r="H140" s="53"/>
      <x:c r="I140" s="53"/>
      <x:c r="J140" s="53"/>
      <x:c r="K140" s="53"/>
      <x:c r="L140" s="53"/>
      <x:c r="M140" s="58"/>
      <x:c r="N140" s="53"/>
      <x:c r="O140" s="45" t="str">
        <x:f>IF(A140="","",IF(NOT(OR(EXACT(C140,"DIRECT SELLER"),EXACT(C140,"RETAILER"),EXACT(C140,"MARKETPLACE"),EXACT(C140,"MANUFACTURER"),EXACT(C140,"PUBLISHER"),EXACT(C140,"SUBSTITUTE"),EXACT(C140,"OTHER"))),"INVALID - CANDIDATE TYPE",IF(NOT(OR(EXACT(D140,"YES"),EXACT(D140,"NO"),EXACT(D140,"UNCLEAR"))),"INVALID - BUYER TASK TOKEN",IF(NOT(OR(EXACT(E140,"SAME PRODUCT"),EXACT(E140,"SAME NEED - DIFFERENT PRODUCT"),EXACT(E140,"ADJACENT"),EXACT(E140,"NO MATCH"),EXACT(E140,"UNCLEAR"))),"INVALID - PRODUCT FIT TOKEN",IF(NOT(OR(EXACT(F140,"SELLER OF RECORD"),EXACT(F140,"MARKETPLACE"),EXACT(F140,"MANUFACTURER DIRECT"),EXACT(F140,"INFORMATION ONLY"),EXACT(F140,"SECONDARY MARKET"),EXACT(F140,"UNCLEAR"))),"INVALID - TRANSACTION TOKEN",IF(NOT(OR(EXACT(G140,"YES"),EXACT(G140,"NO"),EXACT(G140,"UNCLEAR"))),"INVALID - GEOGRAPHY TOKEN",IF(NOT(OR(EXACT(H140,"CURRENT"),EXACT(H140,"STALE"),EXACT(H140,"NOT CHECKED"))),"INVALID - FRESHNESS TOKEN",IF(NOT(OR(EXACT(I140,"COMPARABLE"),EXACT(I140,"NOT COMPARABLE"),EXACT(I140,"UNCLEAR"))),"INVALID - PRICE TOKEN",IF(NOT(OR(EXACT(J140,"COMPARABLE"),EXACT(J140,"NOT COMPARABLE"),EXACT(J140,"UNCLEAR"))),"INVALID - FULFILMENT TOKEN",IF(NOT(OR(EXACT(K140,"PURCHASE"),EXACT(K140,"DISCOVERY"),EXACT(K140,"RESEARCH"),EXACT(K140,"MIXED"),EXACT(K140,"UNCLEAR"))),"INVALID - DISCOVERY TOKEN",IF(COUNTIF($A$6:$A$205,A140)&gt;1,"INVALID - DUPLICATE ID","VALID")))))))))))</x:f>
      </x:c>
      <x:c r="P140" s="45" t="str">
        <x:f>IF(A140="","",IF(OR(B140="",C140="",D140="",E140="",F140="",G140="",H140="",I140="",J140="",K140="",L140="",M140=""),"EVIDENCE INSUFFICIENT - REQUIRED FIELD",IF(H140="STALE","EVIDENCE STALE - REFRESH",IF(H140="NOT CHECKED","EVIDENCE INSUFFICIENT - FRESHNESS",IF(OR(D140="UNCLEAR",E140="UNCLEAR",F140="UNCLEAR",G140="UNCLEAR",I140="UNCLEAR",J140="UNCLEAR",K140="UNCLEAR"),"EVIDENCE INSUFFICIENT - ROLE",IF(OR(AND(C140="PUBLISHER",F140&lt;&gt;"INFORMATION ONLY"),AND(C140="MARKETPLACE",F140&lt;&gt;"MARKETPLACE"),AND(C140="MANUFACTURER",NOT(OR(F140="MANUFACTURER DIRECT",F140="INFORMATION ONLY"))),AND(OR(C140="DIRECT SELLER",C140="RETAILER"),F140&lt;&gt;"SELLER OF RECORD"),AND(C140="SUBSTITUTE",NOT(OR(F140="SELLER OF RECORD",F140="SECONDARY MARKET")))),"EVIDENCE CONTRADICTION - TYPE / TRANSACTION","COMPLETE"))))))</x:f>
      </x:c>
      <x:c r="Q140" s="45" t="str">
        <x:f>IF(A140="","",IF(G140="NO","OUT OF SCOPE",IF(E140="NO MATCH","OUT OF SCOPE",IF(S140="UNRESOLVED","UNRESOLVED",IF(C140="MARKETPLACE","MARKETPLACE / INTERMEDIARY",IF(C140="PUBLISHER","PUBLISHER / INFORMATION COMPETITOR",IF(C140="MANUFACTURER",IF(S140="DIRECT PATH","DIRECT COMMERCIAL COMPETITOR",IF(S140="SUBSTITUTE PATH","INDIRECT / SUBSTITUTE COMPETITOR","MANUFACTURER / FIRST-PARTY REFERENCE")),IF(C140="SUBSTITUTE","INDIRECT / SUBSTITUTE COMPETITOR",IF(S140="DIRECT PATH","DIRECT COMMERCIAL COMPETITOR",IF(S140="SUBSTITUTE PATH","INDIRECT / SUBSTITUTE COMPETITOR",IF(AND(K140="RESEARCH",F140="INFORMATION ONLY"),"VISIBILITY-ONLY COMPETITOR","RETAIL / CHANNEL COMPETITOR")))))))))))</x:f>
      </x:c>
      <x:c r="R140" s="45" t="str">
        <x:f>IF(A140="","",IF(O140&lt;&gt;"VALID","NOT READY",IF(P140&lt;&gt;"COMPLETE","NOT READY",IF(Q140="UNRESOLVED","NOT READY","READY"))))</x:f>
      </x:c>
      <x:c r="S140" s="69" t="str">
        <x:f>IF(A140="","",IF(OR(P140&lt;&gt;"COMPLETE",O140&lt;&gt;"VALID"),"UNRESOLVED",IF(AND(D140="YES",E140="SAME PRODUCT",OR(F140="SELLER OF RECORD",F140="MANUFACTURER DIRECT")),"DIRECT PATH",IF(AND(D140="YES",E140="SAME NEED - DIFFERENT PRODUCT",OR(F140="SELLER OF RECORD",F140="SECONDARY MARKET",F140="MANUFACTURER DIRECT")),"SUBSTITUTE PATH","OTHER PATH"))))</x:f>
      </x:c>
    </x:row>
    <x:row r="141">
      <x:c r="A141" s="53"/>
      <x:c r="B141" s="53"/>
      <x:c r="C141" s="53"/>
      <x:c r="D141" s="53"/>
      <x:c r="E141" s="53"/>
      <x:c r="F141" s="53"/>
      <x:c r="G141" s="53"/>
      <x:c r="H141" s="53"/>
      <x:c r="I141" s="53"/>
      <x:c r="J141" s="53"/>
      <x:c r="K141" s="53"/>
      <x:c r="L141" s="53"/>
      <x:c r="M141" s="58"/>
      <x:c r="N141" s="53"/>
      <x:c r="O141" s="45" t="str">
        <x:f>IF(A141="","",IF(NOT(OR(EXACT(C141,"DIRECT SELLER"),EXACT(C141,"RETAILER"),EXACT(C141,"MARKETPLACE"),EXACT(C141,"MANUFACTURER"),EXACT(C141,"PUBLISHER"),EXACT(C141,"SUBSTITUTE"),EXACT(C141,"OTHER"))),"INVALID - CANDIDATE TYPE",IF(NOT(OR(EXACT(D141,"YES"),EXACT(D141,"NO"),EXACT(D141,"UNCLEAR"))),"INVALID - BUYER TASK TOKEN",IF(NOT(OR(EXACT(E141,"SAME PRODUCT"),EXACT(E141,"SAME NEED - DIFFERENT PRODUCT"),EXACT(E141,"ADJACENT"),EXACT(E141,"NO MATCH"),EXACT(E141,"UNCLEAR"))),"INVALID - PRODUCT FIT TOKEN",IF(NOT(OR(EXACT(F141,"SELLER OF RECORD"),EXACT(F141,"MARKETPLACE"),EXACT(F141,"MANUFACTURER DIRECT"),EXACT(F141,"INFORMATION ONLY"),EXACT(F141,"SECONDARY MARKET"),EXACT(F141,"UNCLEAR"))),"INVALID - TRANSACTION TOKEN",IF(NOT(OR(EXACT(G141,"YES"),EXACT(G141,"NO"),EXACT(G141,"UNCLEAR"))),"INVALID - GEOGRAPHY TOKEN",IF(NOT(OR(EXACT(H141,"CURRENT"),EXACT(H141,"STALE"),EXACT(H141,"NOT CHECKED"))),"INVALID - FRESHNESS TOKEN",IF(NOT(OR(EXACT(I141,"COMPARABLE"),EXACT(I141,"NOT COMPARABLE"),EXACT(I141,"UNCLEAR"))),"INVALID - PRICE TOKEN",IF(NOT(OR(EXACT(J141,"COMPARABLE"),EXACT(J141,"NOT COMPARABLE"),EXACT(J141,"UNCLEAR"))),"INVALID - FULFILMENT TOKEN",IF(NOT(OR(EXACT(K141,"PURCHASE"),EXACT(K141,"DISCOVERY"),EXACT(K141,"RESEARCH"),EXACT(K141,"MIXED"),EXACT(K141,"UNCLEAR"))),"INVALID - DISCOVERY TOKEN",IF(COUNTIF($A$6:$A$205,A141)&gt;1,"INVALID - DUPLICATE ID","VALID")))))))))))</x:f>
      </x:c>
      <x:c r="P141" s="45" t="str">
        <x:f>IF(A141="","",IF(OR(B141="",C141="",D141="",E141="",F141="",G141="",H141="",I141="",J141="",K141="",L141="",M141=""),"EVIDENCE INSUFFICIENT - REQUIRED FIELD",IF(H141="STALE","EVIDENCE STALE - REFRESH",IF(H141="NOT CHECKED","EVIDENCE INSUFFICIENT - FRESHNESS",IF(OR(D141="UNCLEAR",E141="UNCLEAR",F141="UNCLEAR",G141="UNCLEAR",I141="UNCLEAR",J141="UNCLEAR",K141="UNCLEAR"),"EVIDENCE INSUFFICIENT - ROLE",IF(OR(AND(C141="PUBLISHER",F141&lt;&gt;"INFORMATION ONLY"),AND(C141="MARKETPLACE",F141&lt;&gt;"MARKETPLACE"),AND(C141="MANUFACTURER",NOT(OR(F141="MANUFACTURER DIRECT",F141="INFORMATION ONLY"))),AND(OR(C141="DIRECT SELLER",C141="RETAILER"),F141&lt;&gt;"SELLER OF RECORD"),AND(C141="SUBSTITUTE",NOT(OR(F141="SELLER OF RECORD",F141="SECONDARY MARKET")))),"EVIDENCE CONTRADICTION - TYPE / TRANSACTION","COMPLETE"))))))</x:f>
      </x:c>
      <x:c r="Q141" s="45" t="str">
        <x:f>IF(A141="","",IF(G141="NO","OUT OF SCOPE",IF(E141="NO MATCH","OUT OF SCOPE",IF(S141="UNRESOLVED","UNRESOLVED",IF(C141="MARKETPLACE","MARKETPLACE / INTERMEDIARY",IF(C141="PUBLISHER","PUBLISHER / INFORMATION COMPETITOR",IF(C141="MANUFACTURER",IF(S141="DIRECT PATH","DIRECT COMMERCIAL COMPETITOR",IF(S141="SUBSTITUTE PATH","INDIRECT / SUBSTITUTE COMPETITOR","MANUFACTURER / FIRST-PARTY REFERENCE")),IF(C141="SUBSTITUTE","INDIRECT / SUBSTITUTE COMPETITOR",IF(S141="DIRECT PATH","DIRECT COMMERCIAL COMPETITOR",IF(S141="SUBSTITUTE PATH","INDIRECT / SUBSTITUTE COMPETITOR",IF(AND(K141="RESEARCH",F141="INFORMATION ONLY"),"VISIBILITY-ONLY COMPETITOR","RETAIL / CHANNEL COMPETITOR")))))))))))</x:f>
      </x:c>
      <x:c r="R141" s="45" t="str">
        <x:f>IF(A141="","",IF(O141&lt;&gt;"VALID","NOT READY",IF(P141&lt;&gt;"COMPLETE","NOT READY",IF(Q141="UNRESOLVED","NOT READY","READY"))))</x:f>
      </x:c>
      <x:c r="S141" s="69" t="str">
        <x:f>IF(A141="","",IF(OR(P141&lt;&gt;"COMPLETE",O141&lt;&gt;"VALID"),"UNRESOLVED",IF(AND(D141="YES",E141="SAME PRODUCT",OR(F141="SELLER OF RECORD",F141="MANUFACTURER DIRECT")),"DIRECT PATH",IF(AND(D141="YES",E141="SAME NEED - DIFFERENT PRODUCT",OR(F141="SELLER OF RECORD",F141="SECONDARY MARKET",F141="MANUFACTURER DIRECT")),"SUBSTITUTE PATH","OTHER PATH"))))</x:f>
      </x:c>
    </x:row>
    <x:row r="142">
      <x:c r="A142" s="53"/>
      <x:c r="B142" s="53"/>
      <x:c r="C142" s="53"/>
      <x:c r="D142" s="53"/>
      <x:c r="E142" s="53"/>
      <x:c r="F142" s="53"/>
      <x:c r="G142" s="53"/>
      <x:c r="H142" s="53"/>
      <x:c r="I142" s="53"/>
      <x:c r="J142" s="53"/>
      <x:c r="K142" s="53"/>
      <x:c r="L142" s="53"/>
      <x:c r="M142" s="58"/>
      <x:c r="N142" s="53"/>
      <x:c r="O142" s="45" t="str">
        <x:f>IF(A142="","",IF(NOT(OR(EXACT(C142,"DIRECT SELLER"),EXACT(C142,"RETAILER"),EXACT(C142,"MARKETPLACE"),EXACT(C142,"MANUFACTURER"),EXACT(C142,"PUBLISHER"),EXACT(C142,"SUBSTITUTE"),EXACT(C142,"OTHER"))),"INVALID - CANDIDATE TYPE",IF(NOT(OR(EXACT(D142,"YES"),EXACT(D142,"NO"),EXACT(D142,"UNCLEAR"))),"INVALID - BUYER TASK TOKEN",IF(NOT(OR(EXACT(E142,"SAME PRODUCT"),EXACT(E142,"SAME NEED - DIFFERENT PRODUCT"),EXACT(E142,"ADJACENT"),EXACT(E142,"NO MATCH"),EXACT(E142,"UNCLEAR"))),"INVALID - PRODUCT FIT TOKEN",IF(NOT(OR(EXACT(F142,"SELLER OF RECORD"),EXACT(F142,"MARKETPLACE"),EXACT(F142,"MANUFACTURER DIRECT"),EXACT(F142,"INFORMATION ONLY"),EXACT(F142,"SECONDARY MARKET"),EXACT(F142,"UNCLEAR"))),"INVALID - TRANSACTION TOKEN",IF(NOT(OR(EXACT(G142,"YES"),EXACT(G142,"NO"),EXACT(G142,"UNCLEAR"))),"INVALID - GEOGRAPHY TOKEN",IF(NOT(OR(EXACT(H142,"CURRENT"),EXACT(H142,"STALE"),EXACT(H142,"NOT CHECKED"))),"INVALID - FRESHNESS TOKEN",IF(NOT(OR(EXACT(I142,"COMPARABLE"),EXACT(I142,"NOT COMPARABLE"),EXACT(I142,"UNCLEAR"))),"INVALID - PRICE TOKEN",IF(NOT(OR(EXACT(J142,"COMPARABLE"),EXACT(J142,"NOT COMPARABLE"),EXACT(J142,"UNCLEAR"))),"INVALID - FULFILMENT TOKEN",IF(NOT(OR(EXACT(K142,"PURCHASE"),EXACT(K142,"DISCOVERY"),EXACT(K142,"RESEARCH"),EXACT(K142,"MIXED"),EXACT(K142,"UNCLEAR"))),"INVALID - DISCOVERY TOKEN",IF(COUNTIF($A$6:$A$205,A142)&gt;1,"INVALID - DUPLICATE ID","VALID")))))))))))</x:f>
      </x:c>
      <x:c r="P142" s="45" t="str">
        <x:f>IF(A142="","",IF(OR(B142="",C142="",D142="",E142="",F142="",G142="",H142="",I142="",J142="",K142="",L142="",M142=""),"EVIDENCE INSUFFICIENT - REQUIRED FIELD",IF(H142="STALE","EVIDENCE STALE - REFRESH",IF(H142="NOT CHECKED","EVIDENCE INSUFFICIENT - FRESHNESS",IF(OR(D142="UNCLEAR",E142="UNCLEAR",F142="UNCLEAR",G142="UNCLEAR",I142="UNCLEAR",J142="UNCLEAR",K142="UNCLEAR"),"EVIDENCE INSUFFICIENT - ROLE",IF(OR(AND(C142="PUBLISHER",F142&lt;&gt;"INFORMATION ONLY"),AND(C142="MARKETPLACE",F142&lt;&gt;"MARKETPLACE"),AND(C142="MANUFACTURER",NOT(OR(F142="MANUFACTURER DIRECT",F142="INFORMATION ONLY"))),AND(OR(C142="DIRECT SELLER",C142="RETAILER"),F142&lt;&gt;"SELLER OF RECORD"),AND(C142="SUBSTITUTE",NOT(OR(F142="SELLER OF RECORD",F142="SECONDARY MARKET")))),"EVIDENCE CONTRADICTION - TYPE / TRANSACTION","COMPLETE"))))))</x:f>
      </x:c>
      <x:c r="Q142" s="45" t="str">
        <x:f>IF(A142="","",IF(G142="NO","OUT OF SCOPE",IF(E142="NO MATCH","OUT OF SCOPE",IF(S142="UNRESOLVED","UNRESOLVED",IF(C142="MARKETPLACE","MARKETPLACE / INTERMEDIARY",IF(C142="PUBLISHER","PUBLISHER / INFORMATION COMPETITOR",IF(C142="MANUFACTURER",IF(S142="DIRECT PATH","DIRECT COMMERCIAL COMPETITOR",IF(S142="SUBSTITUTE PATH","INDIRECT / SUBSTITUTE COMPETITOR","MANUFACTURER / FIRST-PARTY REFERENCE")),IF(C142="SUBSTITUTE","INDIRECT / SUBSTITUTE COMPETITOR",IF(S142="DIRECT PATH","DIRECT COMMERCIAL COMPETITOR",IF(S142="SUBSTITUTE PATH","INDIRECT / SUBSTITUTE COMPETITOR",IF(AND(K142="RESEARCH",F142="INFORMATION ONLY"),"VISIBILITY-ONLY COMPETITOR","RETAIL / CHANNEL COMPETITOR")))))))))))</x:f>
      </x:c>
      <x:c r="R142" s="45" t="str">
        <x:f>IF(A142="","",IF(O142&lt;&gt;"VALID","NOT READY",IF(P142&lt;&gt;"COMPLETE","NOT READY",IF(Q142="UNRESOLVED","NOT READY","READY"))))</x:f>
      </x:c>
      <x:c r="S142" s="69" t="str">
        <x:f>IF(A142="","",IF(OR(P142&lt;&gt;"COMPLETE",O142&lt;&gt;"VALID"),"UNRESOLVED",IF(AND(D142="YES",E142="SAME PRODUCT",OR(F142="SELLER OF RECORD",F142="MANUFACTURER DIRECT")),"DIRECT PATH",IF(AND(D142="YES",E142="SAME NEED - DIFFERENT PRODUCT",OR(F142="SELLER OF RECORD",F142="SECONDARY MARKET",F142="MANUFACTURER DIRECT")),"SUBSTITUTE PATH","OTHER PATH"))))</x:f>
      </x:c>
    </x:row>
    <x:row r="143">
      <x:c r="A143" s="53"/>
      <x:c r="B143" s="53"/>
      <x:c r="C143" s="53"/>
      <x:c r="D143" s="53"/>
      <x:c r="E143" s="53"/>
      <x:c r="F143" s="53"/>
      <x:c r="G143" s="53"/>
      <x:c r="H143" s="53"/>
      <x:c r="I143" s="53"/>
      <x:c r="J143" s="53"/>
      <x:c r="K143" s="53"/>
      <x:c r="L143" s="53"/>
      <x:c r="M143" s="58"/>
      <x:c r="N143" s="53"/>
      <x:c r="O143" s="45" t="str">
        <x:f>IF(A143="","",IF(NOT(OR(EXACT(C143,"DIRECT SELLER"),EXACT(C143,"RETAILER"),EXACT(C143,"MARKETPLACE"),EXACT(C143,"MANUFACTURER"),EXACT(C143,"PUBLISHER"),EXACT(C143,"SUBSTITUTE"),EXACT(C143,"OTHER"))),"INVALID - CANDIDATE TYPE",IF(NOT(OR(EXACT(D143,"YES"),EXACT(D143,"NO"),EXACT(D143,"UNCLEAR"))),"INVALID - BUYER TASK TOKEN",IF(NOT(OR(EXACT(E143,"SAME PRODUCT"),EXACT(E143,"SAME NEED - DIFFERENT PRODUCT"),EXACT(E143,"ADJACENT"),EXACT(E143,"NO MATCH"),EXACT(E143,"UNCLEAR"))),"INVALID - PRODUCT FIT TOKEN",IF(NOT(OR(EXACT(F143,"SELLER OF RECORD"),EXACT(F143,"MARKETPLACE"),EXACT(F143,"MANUFACTURER DIRECT"),EXACT(F143,"INFORMATION ONLY"),EXACT(F143,"SECONDARY MARKET"),EXACT(F143,"UNCLEAR"))),"INVALID - TRANSACTION TOKEN",IF(NOT(OR(EXACT(G143,"YES"),EXACT(G143,"NO"),EXACT(G143,"UNCLEAR"))),"INVALID - GEOGRAPHY TOKEN",IF(NOT(OR(EXACT(H143,"CURRENT"),EXACT(H143,"STALE"),EXACT(H143,"NOT CHECKED"))),"INVALID - FRESHNESS TOKEN",IF(NOT(OR(EXACT(I143,"COMPARABLE"),EXACT(I143,"NOT COMPARABLE"),EXACT(I143,"UNCLEAR"))),"INVALID - PRICE TOKEN",IF(NOT(OR(EXACT(J143,"COMPARABLE"),EXACT(J143,"NOT COMPARABLE"),EXACT(J143,"UNCLEAR"))),"INVALID - FULFILMENT TOKEN",IF(NOT(OR(EXACT(K143,"PURCHASE"),EXACT(K143,"DISCOVERY"),EXACT(K143,"RESEARCH"),EXACT(K143,"MIXED"),EXACT(K143,"UNCLEAR"))),"INVALID - DISCOVERY TOKEN",IF(COUNTIF($A$6:$A$205,A143)&gt;1,"INVALID - DUPLICATE ID","VALID")))))))))))</x:f>
      </x:c>
      <x:c r="P143" s="45" t="str">
        <x:f>IF(A143="","",IF(OR(B143="",C143="",D143="",E143="",F143="",G143="",H143="",I143="",J143="",K143="",L143="",M143=""),"EVIDENCE INSUFFICIENT - REQUIRED FIELD",IF(H143="STALE","EVIDENCE STALE - REFRESH",IF(H143="NOT CHECKED","EVIDENCE INSUFFICIENT - FRESHNESS",IF(OR(D143="UNCLEAR",E143="UNCLEAR",F143="UNCLEAR",G143="UNCLEAR",I143="UNCLEAR",J143="UNCLEAR",K143="UNCLEAR"),"EVIDENCE INSUFFICIENT - ROLE",IF(OR(AND(C143="PUBLISHER",F143&lt;&gt;"INFORMATION ONLY"),AND(C143="MARKETPLACE",F143&lt;&gt;"MARKETPLACE"),AND(C143="MANUFACTURER",NOT(OR(F143="MANUFACTURER DIRECT",F143="INFORMATION ONLY"))),AND(OR(C143="DIRECT SELLER",C143="RETAILER"),F143&lt;&gt;"SELLER OF RECORD"),AND(C143="SUBSTITUTE",NOT(OR(F143="SELLER OF RECORD",F143="SECONDARY MARKET")))),"EVIDENCE CONTRADICTION - TYPE / TRANSACTION","COMPLETE"))))))</x:f>
      </x:c>
      <x:c r="Q143" s="45" t="str">
        <x:f>IF(A143="","",IF(G143="NO","OUT OF SCOPE",IF(E143="NO MATCH","OUT OF SCOPE",IF(S143="UNRESOLVED","UNRESOLVED",IF(C143="MARKETPLACE","MARKETPLACE / INTERMEDIARY",IF(C143="PUBLISHER","PUBLISHER / INFORMATION COMPETITOR",IF(C143="MANUFACTURER",IF(S143="DIRECT PATH","DIRECT COMMERCIAL COMPETITOR",IF(S143="SUBSTITUTE PATH","INDIRECT / SUBSTITUTE COMPETITOR","MANUFACTURER / FIRST-PARTY REFERENCE")),IF(C143="SUBSTITUTE","INDIRECT / SUBSTITUTE COMPETITOR",IF(S143="DIRECT PATH","DIRECT COMMERCIAL COMPETITOR",IF(S143="SUBSTITUTE PATH","INDIRECT / SUBSTITUTE COMPETITOR",IF(AND(K143="RESEARCH",F143="INFORMATION ONLY"),"VISIBILITY-ONLY COMPETITOR","RETAIL / CHANNEL COMPETITOR")))))))))))</x:f>
      </x:c>
      <x:c r="R143" s="45" t="str">
        <x:f>IF(A143="","",IF(O143&lt;&gt;"VALID","NOT READY",IF(P143&lt;&gt;"COMPLETE","NOT READY",IF(Q143="UNRESOLVED","NOT READY","READY"))))</x:f>
      </x:c>
      <x:c r="S143" s="69" t="str">
        <x:f>IF(A143="","",IF(OR(P143&lt;&gt;"COMPLETE",O143&lt;&gt;"VALID"),"UNRESOLVED",IF(AND(D143="YES",E143="SAME PRODUCT",OR(F143="SELLER OF RECORD",F143="MANUFACTURER DIRECT")),"DIRECT PATH",IF(AND(D143="YES",E143="SAME NEED - DIFFERENT PRODUCT",OR(F143="SELLER OF RECORD",F143="SECONDARY MARKET",F143="MANUFACTURER DIRECT")),"SUBSTITUTE PATH","OTHER PATH"))))</x:f>
      </x:c>
    </x:row>
    <x:row r="144">
      <x:c r="A144" s="53"/>
      <x:c r="B144" s="53"/>
      <x:c r="C144" s="53"/>
      <x:c r="D144" s="53"/>
      <x:c r="E144" s="53"/>
      <x:c r="F144" s="53"/>
      <x:c r="G144" s="53"/>
      <x:c r="H144" s="53"/>
      <x:c r="I144" s="53"/>
      <x:c r="J144" s="53"/>
      <x:c r="K144" s="53"/>
      <x:c r="L144" s="53"/>
      <x:c r="M144" s="58"/>
      <x:c r="N144" s="53"/>
      <x:c r="O144" s="45" t="str">
        <x:f>IF(A144="","",IF(NOT(OR(EXACT(C144,"DIRECT SELLER"),EXACT(C144,"RETAILER"),EXACT(C144,"MARKETPLACE"),EXACT(C144,"MANUFACTURER"),EXACT(C144,"PUBLISHER"),EXACT(C144,"SUBSTITUTE"),EXACT(C144,"OTHER"))),"INVALID - CANDIDATE TYPE",IF(NOT(OR(EXACT(D144,"YES"),EXACT(D144,"NO"),EXACT(D144,"UNCLEAR"))),"INVALID - BUYER TASK TOKEN",IF(NOT(OR(EXACT(E144,"SAME PRODUCT"),EXACT(E144,"SAME NEED - DIFFERENT PRODUCT"),EXACT(E144,"ADJACENT"),EXACT(E144,"NO MATCH"),EXACT(E144,"UNCLEAR"))),"INVALID - PRODUCT FIT TOKEN",IF(NOT(OR(EXACT(F144,"SELLER OF RECORD"),EXACT(F144,"MARKETPLACE"),EXACT(F144,"MANUFACTURER DIRECT"),EXACT(F144,"INFORMATION ONLY"),EXACT(F144,"SECONDARY MARKET"),EXACT(F144,"UNCLEAR"))),"INVALID - TRANSACTION TOKEN",IF(NOT(OR(EXACT(G144,"YES"),EXACT(G144,"NO"),EXACT(G144,"UNCLEAR"))),"INVALID - GEOGRAPHY TOKEN",IF(NOT(OR(EXACT(H144,"CURRENT"),EXACT(H144,"STALE"),EXACT(H144,"NOT CHECKED"))),"INVALID - FRESHNESS TOKEN",IF(NOT(OR(EXACT(I144,"COMPARABLE"),EXACT(I144,"NOT COMPARABLE"),EXACT(I144,"UNCLEAR"))),"INVALID - PRICE TOKEN",IF(NOT(OR(EXACT(J144,"COMPARABLE"),EXACT(J144,"NOT COMPARABLE"),EXACT(J144,"UNCLEAR"))),"INVALID - FULFILMENT TOKEN",IF(NOT(OR(EXACT(K144,"PURCHASE"),EXACT(K144,"DISCOVERY"),EXACT(K144,"RESEARCH"),EXACT(K144,"MIXED"),EXACT(K144,"UNCLEAR"))),"INVALID - DISCOVERY TOKEN",IF(COUNTIF($A$6:$A$205,A144)&gt;1,"INVALID - DUPLICATE ID","VALID")))))))))))</x:f>
      </x:c>
      <x:c r="P144" s="45" t="str">
        <x:f>IF(A144="","",IF(OR(B144="",C144="",D144="",E144="",F144="",G144="",H144="",I144="",J144="",K144="",L144="",M144=""),"EVIDENCE INSUFFICIENT - REQUIRED FIELD",IF(H144="STALE","EVIDENCE STALE - REFRESH",IF(H144="NOT CHECKED","EVIDENCE INSUFFICIENT - FRESHNESS",IF(OR(D144="UNCLEAR",E144="UNCLEAR",F144="UNCLEAR",G144="UNCLEAR",I144="UNCLEAR",J144="UNCLEAR",K144="UNCLEAR"),"EVIDENCE INSUFFICIENT - ROLE",IF(OR(AND(C144="PUBLISHER",F144&lt;&gt;"INFORMATION ONLY"),AND(C144="MARKETPLACE",F144&lt;&gt;"MARKETPLACE"),AND(C144="MANUFACTURER",NOT(OR(F144="MANUFACTURER DIRECT",F144="INFORMATION ONLY"))),AND(OR(C144="DIRECT SELLER",C144="RETAILER"),F144&lt;&gt;"SELLER OF RECORD"),AND(C144="SUBSTITUTE",NOT(OR(F144="SELLER OF RECORD",F144="SECONDARY MARKET")))),"EVIDENCE CONTRADICTION - TYPE / TRANSACTION","COMPLETE"))))))</x:f>
      </x:c>
      <x:c r="Q144" s="45" t="str">
        <x:f>IF(A144="","",IF(G144="NO","OUT OF SCOPE",IF(E144="NO MATCH","OUT OF SCOPE",IF(S144="UNRESOLVED","UNRESOLVED",IF(C144="MARKETPLACE","MARKETPLACE / INTERMEDIARY",IF(C144="PUBLISHER","PUBLISHER / INFORMATION COMPETITOR",IF(C144="MANUFACTURER",IF(S144="DIRECT PATH","DIRECT COMMERCIAL COMPETITOR",IF(S144="SUBSTITUTE PATH","INDIRECT / SUBSTITUTE COMPETITOR","MANUFACTURER / FIRST-PARTY REFERENCE")),IF(C144="SUBSTITUTE","INDIRECT / SUBSTITUTE COMPETITOR",IF(S144="DIRECT PATH","DIRECT COMMERCIAL COMPETITOR",IF(S144="SUBSTITUTE PATH","INDIRECT / SUBSTITUTE COMPETITOR",IF(AND(K144="RESEARCH",F144="INFORMATION ONLY"),"VISIBILITY-ONLY COMPETITOR","RETAIL / CHANNEL COMPETITOR")))))))))))</x:f>
      </x:c>
      <x:c r="R144" s="45" t="str">
        <x:f>IF(A144="","",IF(O144&lt;&gt;"VALID","NOT READY",IF(P144&lt;&gt;"COMPLETE","NOT READY",IF(Q144="UNRESOLVED","NOT READY","READY"))))</x:f>
      </x:c>
      <x:c r="S144" s="69" t="str">
        <x:f>IF(A144="","",IF(OR(P144&lt;&gt;"COMPLETE",O144&lt;&gt;"VALID"),"UNRESOLVED",IF(AND(D144="YES",E144="SAME PRODUCT",OR(F144="SELLER OF RECORD",F144="MANUFACTURER DIRECT")),"DIRECT PATH",IF(AND(D144="YES",E144="SAME NEED - DIFFERENT PRODUCT",OR(F144="SELLER OF RECORD",F144="SECONDARY MARKET",F144="MANUFACTURER DIRECT")),"SUBSTITUTE PATH","OTHER PATH"))))</x:f>
      </x:c>
    </x:row>
    <x:row r="145">
      <x:c r="A145" s="53"/>
      <x:c r="B145" s="53"/>
      <x:c r="C145" s="53"/>
      <x:c r="D145" s="53"/>
      <x:c r="E145" s="53"/>
      <x:c r="F145" s="53"/>
      <x:c r="G145" s="53"/>
      <x:c r="H145" s="53"/>
      <x:c r="I145" s="53"/>
      <x:c r="J145" s="53"/>
      <x:c r="K145" s="53"/>
      <x:c r="L145" s="53"/>
      <x:c r="M145" s="58"/>
      <x:c r="N145" s="53"/>
      <x:c r="O145" s="45" t="str">
        <x:f>IF(A145="","",IF(NOT(OR(EXACT(C145,"DIRECT SELLER"),EXACT(C145,"RETAILER"),EXACT(C145,"MARKETPLACE"),EXACT(C145,"MANUFACTURER"),EXACT(C145,"PUBLISHER"),EXACT(C145,"SUBSTITUTE"),EXACT(C145,"OTHER"))),"INVALID - CANDIDATE TYPE",IF(NOT(OR(EXACT(D145,"YES"),EXACT(D145,"NO"),EXACT(D145,"UNCLEAR"))),"INVALID - BUYER TASK TOKEN",IF(NOT(OR(EXACT(E145,"SAME PRODUCT"),EXACT(E145,"SAME NEED - DIFFERENT PRODUCT"),EXACT(E145,"ADJACENT"),EXACT(E145,"NO MATCH"),EXACT(E145,"UNCLEAR"))),"INVALID - PRODUCT FIT TOKEN",IF(NOT(OR(EXACT(F145,"SELLER OF RECORD"),EXACT(F145,"MARKETPLACE"),EXACT(F145,"MANUFACTURER DIRECT"),EXACT(F145,"INFORMATION ONLY"),EXACT(F145,"SECONDARY MARKET"),EXACT(F145,"UNCLEAR"))),"INVALID - TRANSACTION TOKEN",IF(NOT(OR(EXACT(G145,"YES"),EXACT(G145,"NO"),EXACT(G145,"UNCLEAR"))),"INVALID - GEOGRAPHY TOKEN",IF(NOT(OR(EXACT(H145,"CURRENT"),EXACT(H145,"STALE"),EXACT(H145,"NOT CHECKED"))),"INVALID - FRESHNESS TOKEN",IF(NOT(OR(EXACT(I145,"COMPARABLE"),EXACT(I145,"NOT COMPARABLE"),EXACT(I145,"UNCLEAR"))),"INVALID - PRICE TOKEN",IF(NOT(OR(EXACT(J145,"COMPARABLE"),EXACT(J145,"NOT COMPARABLE"),EXACT(J145,"UNCLEAR"))),"INVALID - FULFILMENT TOKEN",IF(NOT(OR(EXACT(K145,"PURCHASE"),EXACT(K145,"DISCOVERY"),EXACT(K145,"RESEARCH"),EXACT(K145,"MIXED"),EXACT(K145,"UNCLEAR"))),"INVALID - DISCOVERY TOKEN",IF(COUNTIF($A$6:$A$205,A145)&gt;1,"INVALID - DUPLICATE ID","VALID")))))))))))</x:f>
      </x:c>
      <x:c r="P145" s="45" t="str">
        <x:f>IF(A145="","",IF(OR(B145="",C145="",D145="",E145="",F145="",G145="",H145="",I145="",J145="",K145="",L145="",M145=""),"EVIDENCE INSUFFICIENT - REQUIRED FIELD",IF(H145="STALE","EVIDENCE STALE - REFRESH",IF(H145="NOT CHECKED","EVIDENCE INSUFFICIENT - FRESHNESS",IF(OR(D145="UNCLEAR",E145="UNCLEAR",F145="UNCLEAR",G145="UNCLEAR",I145="UNCLEAR",J145="UNCLEAR",K145="UNCLEAR"),"EVIDENCE INSUFFICIENT - ROLE",IF(OR(AND(C145="PUBLISHER",F145&lt;&gt;"INFORMATION ONLY"),AND(C145="MARKETPLACE",F145&lt;&gt;"MARKETPLACE"),AND(C145="MANUFACTURER",NOT(OR(F145="MANUFACTURER DIRECT",F145="INFORMATION ONLY"))),AND(OR(C145="DIRECT SELLER",C145="RETAILER"),F145&lt;&gt;"SELLER OF RECORD"),AND(C145="SUBSTITUTE",NOT(OR(F145="SELLER OF RECORD",F145="SECONDARY MARKET")))),"EVIDENCE CONTRADICTION - TYPE / TRANSACTION","COMPLETE"))))))</x:f>
      </x:c>
      <x:c r="Q145" s="45" t="str">
        <x:f>IF(A145="","",IF(G145="NO","OUT OF SCOPE",IF(E145="NO MATCH","OUT OF SCOPE",IF(S145="UNRESOLVED","UNRESOLVED",IF(C145="MARKETPLACE","MARKETPLACE / INTERMEDIARY",IF(C145="PUBLISHER","PUBLISHER / INFORMATION COMPETITOR",IF(C145="MANUFACTURER",IF(S145="DIRECT PATH","DIRECT COMMERCIAL COMPETITOR",IF(S145="SUBSTITUTE PATH","INDIRECT / SUBSTITUTE COMPETITOR","MANUFACTURER / FIRST-PARTY REFERENCE")),IF(C145="SUBSTITUTE","INDIRECT / SUBSTITUTE COMPETITOR",IF(S145="DIRECT PATH","DIRECT COMMERCIAL COMPETITOR",IF(S145="SUBSTITUTE PATH","INDIRECT / SUBSTITUTE COMPETITOR",IF(AND(K145="RESEARCH",F145="INFORMATION ONLY"),"VISIBILITY-ONLY COMPETITOR","RETAIL / CHANNEL COMPETITOR")))))))))))</x:f>
      </x:c>
      <x:c r="R145" s="45" t="str">
        <x:f>IF(A145="","",IF(O145&lt;&gt;"VALID","NOT READY",IF(P145&lt;&gt;"COMPLETE","NOT READY",IF(Q145="UNRESOLVED","NOT READY","READY"))))</x:f>
      </x:c>
      <x:c r="S145" s="69" t="str">
        <x:f>IF(A145="","",IF(OR(P145&lt;&gt;"COMPLETE",O145&lt;&gt;"VALID"),"UNRESOLVED",IF(AND(D145="YES",E145="SAME PRODUCT",OR(F145="SELLER OF RECORD",F145="MANUFACTURER DIRECT")),"DIRECT PATH",IF(AND(D145="YES",E145="SAME NEED - DIFFERENT PRODUCT",OR(F145="SELLER OF RECORD",F145="SECONDARY MARKET",F145="MANUFACTURER DIRECT")),"SUBSTITUTE PATH","OTHER PATH"))))</x:f>
      </x:c>
    </x:row>
    <x:row r="146">
      <x:c r="A146" s="53"/>
      <x:c r="B146" s="53"/>
      <x:c r="C146" s="53"/>
      <x:c r="D146" s="53"/>
      <x:c r="E146" s="53"/>
      <x:c r="F146" s="53"/>
      <x:c r="G146" s="53"/>
      <x:c r="H146" s="53"/>
      <x:c r="I146" s="53"/>
      <x:c r="J146" s="53"/>
      <x:c r="K146" s="53"/>
      <x:c r="L146" s="53"/>
      <x:c r="M146" s="58"/>
      <x:c r="N146" s="53"/>
      <x:c r="O146" s="45" t="str">
        <x:f>IF(A146="","",IF(NOT(OR(EXACT(C146,"DIRECT SELLER"),EXACT(C146,"RETAILER"),EXACT(C146,"MARKETPLACE"),EXACT(C146,"MANUFACTURER"),EXACT(C146,"PUBLISHER"),EXACT(C146,"SUBSTITUTE"),EXACT(C146,"OTHER"))),"INVALID - CANDIDATE TYPE",IF(NOT(OR(EXACT(D146,"YES"),EXACT(D146,"NO"),EXACT(D146,"UNCLEAR"))),"INVALID - BUYER TASK TOKEN",IF(NOT(OR(EXACT(E146,"SAME PRODUCT"),EXACT(E146,"SAME NEED - DIFFERENT PRODUCT"),EXACT(E146,"ADJACENT"),EXACT(E146,"NO MATCH"),EXACT(E146,"UNCLEAR"))),"INVALID - PRODUCT FIT TOKEN",IF(NOT(OR(EXACT(F146,"SELLER OF RECORD"),EXACT(F146,"MARKETPLACE"),EXACT(F146,"MANUFACTURER DIRECT"),EXACT(F146,"INFORMATION ONLY"),EXACT(F146,"SECONDARY MARKET"),EXACT(F146,"UNCLEAR"))),"INVALID - TRANSACTION TOKEN",IF(NOT(OR(EXACT(G146,"YES"),EXACT(G146,"NO"),EXACT(G146,"UNCLEAR"))),"INVALID - GEOGRAPHY TOKEN",IF(NOT(OR(EXACT(H146,"CURRENT"),EXACT(H146,"STALE"),EXACT(H146,"NOT CHECKED"))),"INVALID - FRESHNESS TOKEN",IF(NOT(OR(EXACT(I146,"COMPARABLE"),EXACT(I146,"NOT COMPARABLE"),EXACT(I146,"UNCLEAR"))),"INVALID - PRICE TOKEN",IF(NOT(OR(EXACT(J146,"COMPARABLE"),EXACT(J146,"NOT COMPARABLE"),EXACT(J146,"UNCLEAR"))),"INVALID - FULFILMENT TOKEN",IF(NOT(OR(EXACT(K146,"PURCHASE"),EXACT(K146,"DISCOVERY"),EXACT(K146,"RESEARCH"),EXACT(K146,"MIXED"),EXACT(K146,"UNCLEAR"))),"INVALID - DISCOVERY TOKEN",IF(COUNTIF($A$6:$A$205,A146)&gt;1,"INVALID - DUPLICATE ID","VALID")))))))))))</x:f>
      </x:c>
      <x:c r="P146" s="45" t="str">
        <x:f>IF(A146="","",IF(OR(B146="",C146="",D146="",E146="",F146="",G146="",H146="",I146="",J146="",K146="",L146="",M146=""),"EVIDENCE INSUFFICIENT - REQUIRED FIELD",IF(H146="STALE","EVIDENCE STALE - REFRESH",IF(H146="NOT CHECKED","EVIDENCE INSUFFICIENT - FRESHNESS",IF(OR(D146="UNCLEAR",E146="UNCLEAR",F146="UNCLEAR",G146="UNCLEAR",I146="UNCLEAR",J146="UNCLEAR",K146="UNCLEAR"),"EVIDENCE INSUFFICIENT - ROLE",IF(OR(AND(C146="PUBLISHER",F146&lt;&gt;"INFORMATION ONLY"),AND(C146="MARKETPLACE",F146&lt;&gt;"MARKETPLACE"),AND(C146="MANUFACTURER",NOT(OR(F146="MANUFACTURER DIRECT",F146="INFORMATION ONLY"))),AND(OR(C146="DIRECT SELLER",C146="RETAILER"),F146&lt;&gt;"SELLER OF RECORD"),AND(C146="SUBSTITUTE",NOT(OR(F146="SELLER OF RECORD",F146="SECONDARY MARKET")))),"EVIDENCE CONTRADICTION - TYPE / TRANSACTION","COMPLETE"))))))</x:f>
      </x:c>
      <x:c r="Q146" s="45" t="str">
        <x:f>IF(A146="","",IF(G146="NO","OUT OF SCOPE",IF(E146="NO MATCH","OUT OF SCOPE",IF(S146="UNRESOLVED","UNRESOLVED",IF(C146="MARKETPLACE","MARKETPLACE / INTERMEDIARY",IF(C146="PUBLISHER","PUBLISHER / INFORMATION COMPETITOR",IF(C146="MANUFACTURER",IF(S146="DIRECT PATH","DIRECT COMMERCIAL COMPETITOR",IF(S146="SUBSTITUTE PATH","INDIRECT / SUBSTITUTE COMPETITOR","MANUFACTURER / FIRST-PARTY REFERENCE")),IF(C146="SUBSTITUTE","INDIRECT / SUBSTITUTE COMPETITOR",IF(S146="DIRECT PATH","DIRECT COMMERCIAL COMPETITOR",IF(S146="SUBSTITUTE PATH","INDIRECT / SUBSTITUTE COMPETITOR",IF(AND(K146="RESEARCH",F146="INFORMATION ONLY"),"VISIBILITY-ONLY COMPETITOR","RETAIL / CHANNEL COMPETITOR")))))))))))</x:f>
      </x:c>
      <x:c r="R146" s="45" t="str">
        <x:f>IF(A146="","",IF(O146&lt;&gt;"VALID","NOT READY",IF(P146&lt;&gt;"COMPLETE","NOT READY",IF(Q146="UNRESOLVED","NOT READY","READY"))))</x:f>
      </x:c>
      <x:c r="S146" s="69" t="str">
        <x:f>IF(A146="","",IF(OR(P146&lt;&gt;"COMPLETE",O146&lt;&gt;"VALID"),"UNRESOLVED",IF(AND(D146="YES",E146="SAME PRODUCT",OR(F146="SELLER OF RECORD",F146="MANUFACTURER DIRECT")),"DIRECT PATH",IF(AND(D146="YES",E146="SAME NEED - DIFFERENT PRODUCT",OR(F146="SELLER OF RECORD",F146="SECONDARY MARKET",F146="MANUFACTURER DIRECT")),"SUBSTITUTE PATH","OTHER PATH"))))</x:f>
      </x:c>
    </x:row>
    <x:row r="147">
      <x:c r="A147" s="53"/>
      <x:c r="B147" s="53"/>
      <x:c r="C147" s="53"/>
      <x:c r="D147" s="53"/>
      <x:c r="E147" s="53"/>
      <x:c r="F147" s="53"/>
      <x:c r="G147" s="53"/>
      <x:c r="H147" s="53"/>
      <x:c r="I147" s="53"/>
      <x:c r="J147" s="53"/>
      <x:c r="K147" s="53"/>
      <x:c r="L147" s="53"/>
      <x:c r="M147" s="58"/>
      <x:c r="N147" s="53"/>
      <x:c r="O147" s="45" t="str">
        <x:f>IF(A147="","",IF(NOT(OR(EXACT(C147,"DIRECT SELLER"),EXACT(C147,"RETAILER"),EXACT(C147,"MARKETPLACE"),EXACT(C147,"MANUFACTURER"),EXACT(C147,"PUBLISHER"),EXACT(C147,"SUBSTITUTE"),EXACT(C147,"OTHER"))),"INVALID - CANDIDATE TYPE",IF(NOT(OR(EXACT(D147,"YES"),EXACT(D147,"NO"),EXACT(D147,"UNCLEAR"))),"INVALID - BUYER TASK TOKEN",IF(NOT(OR(EXACT(E147,"SAME PRODUCT"),EXACT(E147,"SAME NEED - DIFFERENT PRODUCT"),EXACT(E147,"ADJACENT"),EXACT(E147,"NO MATCH"),EXACT(E147,"UNCLEAR"))),"INVALID - PRODUCT FIT TOKEN",IF(NOT(OR(EXACT(F147,"SELLER OF RECORD"),EXACT(F147,"MARKETPLACE"),EXACT(F147,"MANUFACTURER DIRECT"),EXACT(F147,"INFORMATION ONLY"),EXACT(F147,"SECONDARY MARKET"),EXACT(F147,"UNCLEAR"))),"INVALID - TRANSACTION TOKEN",IF(NOT(OR(EXACT(G147,"YES"),EXACT(G147,"NO"),EXACT(G147,"UNCLEAR"))),"INVALID - GEOGRAPHY TOKEN",IF(NOT(OR(EXACT(H147,"CURRENT"),EXACT(H147,"STALE"),EXACT(H147,"NOT CHECKED"))),"INVALID - FRESHNESS TOKEN",IF(NOT(OR(EXACT(I147,"COMPARABLE"),EXACT(I147,"NOT COMPARABLE"),EXACT(I147,"UNCLEAR"))),"INVALID - PRICE TOKEN",IF(NOT(OR(EXACT(J147,"COMPARABLE"),EXACT(J147,"NOT COMPARABLE"),EXACT(J147,"UNCLEAR"))),"INVALID - FULFILMENT TOKEN",IF(NOT(OR(EXACT(K147,"PURCHASE"),EXACT(K147,"DISCOVERY"),EXACT(K147,"RESEARCH"),EXACT(K147,"MIXED"),EXACT(K147,"UNCLEAR"))),"INVALID - DISCOVERY TOKEN",IF(COUNTIF($A$6:$A$205,A147)&gt;1,"INVALID - DUPLICATE ID","VALID")))))))))))</x:f>
      </x:c>
      <x:c r="P147" s="45" t="str">
        <x:f>IF(A147="","",IF(OR(B147="",C147="",D147="",E147="",F147="",G147="",H147="",I147="",J147="",K147="",L147="",M147=""),"EVIDENCE INSUFFICIENT - REQUIRED FIELD",IF(H147="STALE","EVIDENCE STALE - REFRESH",IF(H147="NOT CHECKED","EVIDENCE INSUFFICIENT - FRESHNESS",IF(OR(D147="UNCLEAR",E147="UNCLEAR",F147="UNCLEAR",G147="UNCLEAR",I147="UNCLEAR",J147="UNCLEAR",K147="UNCLEAR"),"EVIDENCE INSUFFICIENT - ROLE",IF(OR(AND(C147="PUBLISHER",F147&lt;&gt;"INFORMATION ONLY"),AND(C147="MARKETPLACE",F147&lt;&gt;"MARKETPLACE"),AND(C147="MANUFACTURER",NOT(OR(F147="MANUFACTURER DIRECT",F147="INFORMATION ONLY"))),AND(OR(C147="DIRECT SELLER",C147="RETAILER"),F147&lt;&gt;"SELLER OF RECORD"),AND(C147="SUBSTITUTE",NOT(OR(F147="SELLER OF RECORD",F147="SECONDARY MARKET")))),"EVIDENCE CONTRADICTION - TYPE / TRANSACTION","COMPLETE"))))))</x:f>
      </x:c>
      <x:c r="Q147" s="45" t="str">
        <x:f>IF(A147="","",IF(G147="NO","OUT OF SCOPE",IF(E147="NO MATCH","OUT OF SCOPE",IF(S147="UNRESOLVED","UNRESOLVED",IF(C147="MARKETPLACE","MARKETPLACE / INTERMEDIARY",IF(C147="PUBLISHER","PUBLISHER / INFORMATION COMPETITOR",IF(C147="MANUFACTURER",IF(S147="DIRECT PATH","DIRECT COMMERCIAL COMPETITOR",IF(S147="SUBSTITUTE PATH","INDIRECT / SUBSTITUTE COMPETITOR","MANUFACTURER / FIRST-PARTY REFERENCE")),IF(C147="SUBSTITUTE","INDIRECT / SUBSTITUTE COMPETITOR",IF(S147="DIRECT PATH","DIRECT COMMERCIAL COMPETITOR",IF(S147="SUBSTITUTE PATH","INDIRECT / SUBSTITUTE COMPETITOR",IF(AND(K147="RESEARCH",F147="INFORMATION ONLY"),"VISIBILITY-ONLY COMPETITOR","RETAIL / CHANNEL COMPETITOR")))))))))))</x:f>
      </x:c>
      <x:c r="R147" s="45" t="str">
        <x:f>IF(A147="","",IF(O147&lt;&gt;"VALID","NOT READY",IF(P147&lt;&gt;"COMPLETE","NOT READY",IF(Q147="UNRESOLVED","NOT READY","READY"))))</x:f>
      </x:c>
      <x:c r="S147" s="69" t="str">
        <x:f>IF(A147="","",IF(OR(P147&lt;&gt;"COMPLETE",O147&lt;&gt;"VALID"),"UNRESOLVED",IF(AND(D147="YES",E147="SAME PRODUCT",OR(F147="SELLER OF RECORD",F147="MANUFACTURER DIRECT")),"DIRECT PATH",IF(AND(D147="YES",E147="SAME NEED - DIFFERENT PRODUCT",OR(F147="SELLER OF RECORD",F147="SECONDARY MARKET",F147="MANUFACTURER DIRECT")),"SUBSTITUTE PATH","OTHER PATH"))))</x:f>
      </x:c>
    </x:row>
    <x:row r="148">
      <x:c r="A148" s="53"/>
      <x:c r="B148" s="53"/>
      <x:c r="C148" s="53"/>
      <x:c r="D148" s="53"/>
      <x:c r="E148" s="53"/>
      <x:c r="F148" s="53"/>
      <x:c r="G148" s="53"/>
      <x:c r="H148" s="53"/>
      <x:c r="I148" s="53"/>
      <x:c r="J148" s="53"/>
      <x:c r="K148" s="53"/>
      <x:c r="L148" s="53"/>
      <x:c r="M148" s="58"/>
      <x:c r="N148" s="53"/>
      <x:c r="O148" s="45" t="str">
        <x:f>IF(A148="","",IF(NOT(OR(EXACT(C148,"DIRECT SELLER"),EXACT(C148,"RETAILER"),EXACT(C148,"MARKETPLACE"),EXACT(C148,"MANUFACTURER"),EXACT(C148,"PUBLISHER"),EXACT(C148,"SUBSTITUTE"),EXACT(C148,"OTHER"))),"INVALID - CANDIDATE TYPE",IF(NOT(OR(EXACT(D148,"YES"),EXACT(D148,"NO"),EXACT(D148,"UNCLEAR"))),"INVALID - BUYER TASK TOKEN",IF(NOT(OR(EXACT(E148,"SAME PRODUCT"),EXACT(E148,"SAME NEED - DIFFERENT PRODUCT"),EXACT(E148,"ADJACENT"),EXACT(E148,"NO MATCH"),EXACT(E148,"UNCLEAR"))),"INVALID - PRODUCT FIT TOKEN",IF(NOT(OR(EXACT(F148,"SELLER OF RECORD"),EXACT(F148,"MARKETPLACE"),EXACT(F148,"MANUFACTURER DIRECT"),EXACT(F148,"INFORMATION ONLY"),EXACT(F148,"SECONDARY MARKET"),EXACT(F148,"UNCLEAR"))),"INVALID - TRANSACTION TOKEN",IF(NOT(OR(EXACT(G148,"YES"),EXACT(G148,"NO"),EXACT(G148,"UNCLEAR"))),"INVALID - GEOGRAPHY TOKEN",IF(NOT(OR(EXACT(H148,"CURRENT"),EXACT(H148,"STALE"),EXACT(H148,"NOT CHECKED"))),"INVALID - FRESHNESS TOKEN",IF(NOT(OR(EXACT(I148,"COMPARABLE"),EXACT(I148,"NOT COMPARABLE"),EXACT(I148,"UNCLEAR"))),"INVALID - PRICE TOKEN",IF(NOT(OR(EXACT(J148,"COMPARABLE"),EXACT(J148,"NOT COMPARABLE"),EXACT(J148,"UNCLEAR"))),"INVALID - FULFILMENT TOKEN",IF(NOT(OR(EXACT(K148,"PURCHASE"),EXACT(K148,"DISCOVERY"),EXACT(K148,"RESEARCH"),EXACT(K148,"MIXED"),EXACT(K148,"UNCLEAR"))),"INVALID - DISCOVERY TOKEN",IF(COUNTIF($A$6:$A$205,A148)&gt;1,"INVALID - DUPLICATE ID","VALID")))))))))))</x:f>
      </x:c>
      <x:c r="P148" s="45" t="str">
        <x:f>IF(A148="","",IF(OR(B148="",C148="",D148="",E148="",F148="",G148="",H148="",I148="",J148="",K148="",L148="",M148=""),"EVIDENCE INSUFFICIENT - REQUIRED FIELD",IF(H148="STALE","EVIDENCE STALE - REFRESH",IF(H148="NOT CHECKED","EVIDENCE INSUFFICIENT - FRESHNESS",IF(OR(D148="UNCLEAR",E148="UNCLEAR",F148="UNCLEAR",G148="UNCLEAR",I148="UNCLEAR",J148="UNCLEAR",K148="UNCLEAR"),"EVIDENCE INSUFFICIENT - ROLE",IF(OR(AND(C148="PUBLISHER",F148&lt;&gt;"INFORMATION ONLY"),AND(C148="MARKETPLACE",F148&lt;&gt;"MARKETPLACE"),AND(C148="MANUFACTURER",NOT(OR(F148="MANUFACTURER DIRECT",F148="INFORMATION ONLY"))),AND(OR(C148="DIRECT SELLER",C148="RETAILER"),F148&lt;&gt;"SELLER OF RECORD"),AND(C148="SUBSTITUTE",NOT(OR(F148="SELLER OF RECORD",F148="SECONDARY MARKET")))),"EVIDENCE CONTRADICTION - TYPE / TRANSACTION","COMPLETE"))))))</x:f>
      </x:c>
      <x:c r="Q148" s="45" t="str">
        <x:f>IF(A148="","",IF(G148="NO","OUT OF SCOPE",IF(E148="NO MATCH","OUT OF SCOPE",IF(S148="UNRESOLVED","UNRESOLVED",IF(C148="MARKETPLACE","MARKETPLACE / INTERMEDIARY",IF(C148="PUBLISHER","PUBLISHER / INFORMATION COMPETITOR",IF(C148="MANUFACTURER",IF(S148="DIRECT PATH","DIRECT COMMERCIAL COMPETITOR",IF(S148="SUBSTITUTE PATH","INDIRECT / SUBSTITUTE COMPETITOR","MANUFACTURER / FIRST-PARTY REFERENCE")),IF(C148="SUBSTITUTE","INDIRECT / SUBSTITUTE COMPETITOR",IF(S148="DIRECT PATH","DIRECT COMMERCIAL COMPETITOR",IF(S148="SUBSTITUTE PATH","INDIRECT / SUBSTITUTE COMPETITOR",IF(AND(K148="RESEARCH",F148="INFORMATION ONLY"),"VISIBILITY-ONLY COMPETITOR","RETAIL / CHANNEL COMPETITOR")))))))))))</x:f>
      </x:c>
      <x:c r="R148" s="45" t="str">
        <x:f>IF(A148="","",IF(O148&lt;&gt;"VALID","NOT READY",IF(P148&lt;&gt;"COMPLETE","NOT READY",IF(Q148="UNRESOLVED","NOT READY","READY"))))</x:f>
      </x:c>
      <x:c r="S148" s="69" t="str">
        <x:f>IF(A148="","",IF(OR(P148&lt;&gt;"COMPLETE",O148&lt;&gt;"VALID"),"UNRESOLVED",IF(AND(D148="YES",E148="SAME PRODUCT",OR(F148="SELLER OF RECORD",F148="MANUFACTURER DIRECT")),"DIRECT PATH",IF(AND(D148="YES",E148="SAME NEED - DIFFERENT PRODUCT",OR(F148="SELLER OF RECORD",F148="SECONDARY MARKET",F148="MANUFACTURER DIRECT")),"SUBSTITUTE PATH","OTHER PATH"))))</x:f>
      </x:c>
    </x:row>
    <x:row r="149">
      <x:c r="A149" s="53"/>
      <x:c r="B149" s="53"/>
      <x:c r="C149" s="53"/>
      <x:c r="D149" s="53"/>
      <x:c r="E149" s="53"/>
      <x:c r="F149" s="53"/>
      <x:c r="G149" s="53"/>
      <x:c r="H149" s="53"/>
      <x:c r="I149" s="53"/>
      <x:c r="J149" s="53"/>
      <x:c r="K149" s="53"/>
      <x:c r="L149" s="53"/>
      <x:c r="M149" s="58"/>
      <x:c r="N149" s="53"/>
      <x:c r="O149" s="45" t="str">
        <x:f>IF(A149="","",IF(NOT(OR(EXACT(C149,"DIRECT SELLER"),EXACT(C149,"RETAILER"),EXACT(C149,"MARKETPLACE"),EXACT(C149,"MANUFACTURER"),EXACT(C149,"PUBLISHER"),EXACT(C149,"SUBSTITUTE"),EXACT(C149,"OTHER"))),"INVALID - CANDIDATE TYPE",IF(NOT(OR(EXACT(D149,"YES"),EXACT(D149,"NO"),EXACT(D149,"UNCLEAR"))),"INVALID - BUYER TASK TOKEN",IF(NOT(OR(EXACT(E149,"SAME PRODUCT"),EXACT(E149,"SAME NEED - DIFFERENT PRODUCT"),EXACT(E149,"ADJACENT"),EXACT(E149,"NO MATCH"),EXACT(E149,"UNCLEAR"))),"INVALID - PRODUCT FIT TOKEN",IF(NOT(OR(EXACT(F149,"SELLER OF RECORD"),EXACT(F149,"MARKETPLACE"),EXACT(F149,"MANUFACTURER DIRECT"),EXACT(F149,"INFORMATION ONLY"),EXACT(F149,"SECONDARY MARKET"),EXACT(F149,"UNCLEAR"))),"INVALID - TRANSACTION TOKEN",IF(NOT(OR(EXACT(G149,"YES"),EXACT(G149,"NO"),EXACT(G149,"UNCLEAR"))),"INVALID - GEOGRAPHY TOKEN",IF(NOT(OR(EXACT(H149,"CURRENT"),EXACT(H149,"STALE"),EXACT(H149,"NOT CHECKED"))),"INVALID - FRESHNESS TOKEN",IF(NOT(OR(EXACT(I149,"COMPARABLE"),EXACT(I149,"NOT COMPARABLE"),EXACT(I149,"UNCLEAR"))),"INVALID - PRICE TOKEN",IF(NOT(OR(EXACT(J149,"COMPARABLE"),EXACT(J149,"NOT COMPARABLE"),EXACT(J149,"UNCLEAR"))),"INVALID - FULFILMENT TOKEN",IF(NOT(OR(EXACT(K149,"PURCHASE"),EXACT(K149,"DISCOVERY"),EXACT(K149,"RESEARCH"),EXACT(K149,"MIXED"),EXACT(K149,"UNCLEAR"))),"INVALID - DISCOVERY TOKEN",IF(COUNTIF($A$6:$A$205,A149)&gt;1,"INVALID - DUPLICATE ID","VALID")))))))))))</x:f>
      </x:c>
      <x:c r="P149" s="45" t="str">
        <x:f>IF(A149="","",IF(OR(B149="",C149="",D149="",E149="",F149="",G149="",H149="",I149="",J149="",K149="",L149="",M149=""),"EVIDENCE INSUFFICIENT - REQUIRED FIELD",IF(H149="STALE","EVIDENCE STALE - REFRESH",IF(H149="NOT CHECKED","EVIDENCE INSUFFICIENT - FRESHNESS",IF(OR(D149="UNCLEAR",E149="UNCLEAR",F149="UNCLEAR",G149="UNCLEAR",I149="UNCLEAR",J149="UNCLEAR",K149="UNCLEAR"),"EVIDENCE INSUFFICIENT - ROLE",IF(OR(AND(C149="PUBLISHER",F149&lt;&gt;"INFORMATION ONLY"),AND(C149="MARKETPLACE",F149&lt;&gt;"MARKETPLACE"),AND(C149="MANUFACTURER",NOT(OR(F149="MANUFACTURER DIRECT",F149="INFORMATION ONLY"))),AND(OR(C149="DIRECT SELLER",C149="RETAILER"),F149&lt;&gt;"SELLER OF RECORD"),AND(C149="SUBSTITUTE",NOT(OR(F149="SELLER OF RECORD",F149="SECONDARY MARKET")))),"EVIDENCE CONTRADICTION - TYPE / TRANSACTION","COMPLETE"))))))</x:f>
      </x:c>
      <x:c r="Q149" s="45" t="str">
        <x:f>IF(A149="","",IF(G149="NO","OUT OF SCOPE",IF(E149="NO MATCH","OUT OF SCOPE",IF(S149="UNRESOLVED","UNRESOLVED",IF(C149="MARKETPLACE","MARKETPLACE / INTERMEDIARY",IF(C149="PUBLISHER","PUBLISHER / INFORMATION COMPETITOR",IF(C149="MANUFACTURER",IF(S149="DIRECT PATH","DIRECT COMMERCIAL COMPETITOR",IF(S149="SUBSTITUTE PATH","INDIRECT / SUBSTITUTE COMPETITOR","MANUFACTURER / FIRST-PARTY REFERENCE")),IF(C149="SUBSTITUTE","INDIRECT / SUBSTITUTE COMPETITOR",IF(S149="DIRECT PATH","DIRECT COMMERCIAL COMPETITOR",IF(S149="SUBSTITUTE PATH","INDIRECT / SUBSTITUTE COMPETITOR",IF(AND(K149="RESEARCH",F149="INFORMATION ONLY"),"VISIBILITY-ONLY COMPETITOR","RETAIL / CHANNEL COMPETITOR")))))))))))</x:f>
      </x:c>
      <x:c r="R149" s="45" t="str">
        <x:f>IF(A149="","",IF(O149&lt;&gt;"VALID","NOT READY",IF(P149&lt;&gt;"COMPLETE","NOT READY",IF(Q149="UNRESOLVED","NOT READY","READY"))))</x:f>
      </x:c>
      <x:c r="S149" s="69" t="str">
        <x:f>IF(A149="","",IF(OR(P149&lt;&gt;"COMPLETE",O149&lt;&gt;"VALID"),"UNRESOLVED",IF(AND(D149="YES",E149="SAME PRODUCT",OR(F149="SELLER OF RECORD",F149="MANUFACTURER DIRECT")),"DIRECT PATH",IF(AND(D149="YES",E149="SAME NEED - DIFFERENT PRODUCT",OR(F149="SELLER OF RECORD",F149="SECONDARY MARKET",F149="MANUFACTURER DIRECT")),"SUBSTITUTE PATH","OTHER PATH"))))</x:f>
      </x:c>
    </x:row>
    <x:row r="150">
      <x:c r="A150" s="53"/>
      <x:c r="B150" s="53"/>
      <x:c r="C150" s="53"/>
      <x:c r="D150" s="53"/>
      <x:c r="E150" s="53"/>
      <x:c r="F150" s="53"/>
      <x:c r="G150" s="53"/>
      <x:c r="H150" s="53"/>
      <x:c r="I150" s="53"/>
      <x:c r="J150" s="53"/>
      <x:c r="K150" s="53"/>
      <x:c r="L150" s="53"/>
      <x:c r="M150" s="58"/>
      <x:c r="N150" s="53"/>
      <x:c r="O150" s="45" t="str">
        <x:f>IF(A150="","",IF(NOT(OR(EXACT(C150,"DIRECT SELLER"),EXACT(C150,"RETAILER"),EXACT(C150,"MARKETPLACE"),EXACT(C150,"MANUFACTURER"),EXACT(C150,"PUBLISHER"),EXACT(C150,"SUBSTITUTE"),EXACT(C150,"OTHER"))),"INVALID - CANDIDATE TYPE",IF(NOT(OR(EXACT(D150,"YES"),EXACT(D150,"NO"),EXACT(D150,"UNCLEAR"))),"INVALID - BUYER TASK TOKEN",IF(NOT(OR(EXACT(E150,"SAME PRODUCT"),EXACT(E150,"SAME NEED - DIFFERENT PRODUCT"),EXACT(E150,"ADJACENT"),EXACT(E150,"NO MATCH"),EXACT(E150,"UNCLEAR"))),"INVALID - PRODUCT FIT TOKEN",IF(NOT(OR(EXACT(F150,"SELLER OF RECORD"),EXACT(F150,"MARKETPLACE"),EXACT(F150,"MANUFACTURER DIRECT"),EXACT(F150,"INFORMATION ONLY"),EXACT(F150,"SECONDARY MARKET"),EXACT(F150,"UNCLEAR"))),"INVALID - TRANSACTION TOKEN",IF(NOT(OR(EXACT(G150,"YES"),EXACT(G150,"NO"),EXACT(G150,"UNCLEAR"))),"INVALID - GEOGRAPHY TOKEN",IF(NOT(OR(EXACT(H150,"CURRENT"),EXACT(H150,"STALE"),EXACT(H150,"NOT CHECKED"))),"INVALID - FRESHNESS TOKEN",IF(NOT(OR(EXACT(I150,"COMPARABLE"),EXACT(I150,"NOT COMPARABLE"),EXACT(I150,"UNCLEAR"))),"INVALID - PRICE TOKEN",IF(NOT(OR(EXACT(J150,"COMPARABLE"),EXACT(J150,"NOT COMPARABLE"),EXACT(J150,"UNCLEAR"))),"INVALID - FULFILMENT TOKEN",IF(NOT(OR(EXACT(K150,"PURCHASE"),EXACT(K150,"DISCOVERY"),EXACT(K150,"RESEARCH"),EXACT(K150,"MIXED"),EXACT(K150,"UNCLEAR"))),"INVALID - DISCOVERY TOKEN",IF(COUNTIF($A$6:$A$205,A150)&gt;1,"INVALID - DUPLICATE ID","VALID")))))))))))</x:f>
      </x:c>
      <x:c r="P150" s="45" t="str">
        <x:f>IF(A150="","",IF(OR(B150="",C150="",D150="",E150="",F150="",G150="",H150="",I150="",J150="",K150="",L150="",M150=""),"EVIDENCE INSUFFICIENT - REQUIRED FIELD",IF(H150="STALE","EVIDENCE STALE - REFRESH",IF(H150="NOT CHECKED","EVIDENCE INSUFFICIENT - FRESHNESS",IF(OR(D150="UNCLEAR",E150="UNCLEAR",F150="UNCLEAR",G150="UNCLEAR",I150="UNCLEAR",J150="UNCLEAR",K150="UNCLEAR"),"EVIDENCE INSUFFICIENT - ROLE",IF(OR(AND(C150="PUBLISHER",F150&lt;&gt;"INFORMATION ONLY"),AND(C150="MARKETPLACE",F150&lt;&gt;"MARKETPLACE"),AND(C150="MANUFACTURER",NOT(OR(F150="MANUFACTURER DIRECT",F150="INFORMATION ONLY"))),AND(OR(C150="DIRECT SELLER",C150="RETAILER"),F150&lt;&gt;"SELLER OF RECORD"),AND(C150="SUBSTITUTE",NOT(OR(F150="SELLER OF RECORD",F150="SECONDARY MARKET")))),"EVIDENCE CONTRADICTION - TYPE / TRANSACTION","COMPLETE"))))))</x:f>
      </x:c>
      <x:c r="Q150" s="45" t="str">
        <x:f>IF(A150="","",IF(G150="NO","OUT OF SCOPE",IF(E150="NO MATCH","OUT OF SCOPE",IF(S150="UNRESOLVED","UNRESOLVED",IF(C150="MARKETPLACE","MARKETPLACE / INTERMEDIARY",IF(C150="PUBLISHER","PUBLISHER / INFORMATION COMPETITOR",IF(C150="MANUFACTURER",IF(S150="DIRECT PATH","DIRECT COMMERCIAL COMPETITOR",IF(S150="SUBSTITUTE PATH","INDIRECT / SUBSTITUTE COMPETITOR","MANUFACTURER / FIRST-PARTY REFERENCE")),IF(C150="SUBSTITUTE","INDIRECT / SUBSTITUTE COMPETITOR",IF(S150="DIRECT PATH","DIRECT COMMERCIAL COMPETITOR",IF(S150="SUBSTITUTE PATH","INDIRECT / SUBSTITUTE COMPETITOR",IF(AND(K150="RESEARCH",F150="INFORMATION ONLY"),"VISIBILITY-ONLY COMPETITOR","RETAIL / CHANNEL COMPETITOR")))))))))))</x:f>
      </x:c>
      <x:c r="R150" s="45" t="str">
        <x:f>IF(A150="","",IF(O150&lt;&gt;"VALID","NOT READY",IF(P150&lt;&gt;"COMPLETE","NOT READY",IF(Q150="UNRESOLVED","NOT READY","READY"))))</x:f>
      </x:c>
      <x:c r="S150" s="69" t="str">
        <x:f>IF(A150="","",IF(OR(P150&lt;&gt;"COMPLETE",O150&lt;&gt;"VALID"),"UNRESOLVED",IF(AND(D150="YES",E150="SAME PRODUCT",OR(F150="SELLER OF RECORD",F150="MANUFACTURER DIRECT")),"DIRECT PATH",IF(AND(D150="YES",E150="SAME NEED - DIFFERENT PRODUCT",OR(F150="SELLER OF RECORD",F150="SECONDARY MARKET",F150="MANUFACTURER DIRECT")),"SUBSTITUTE PATH","OTHER PATH"))))</x:f>
      </x:c>
    </x:row>
    <x:row r="151">
      <x:c r="A151" s="53"/>
      <x:c r="B151" s="53"/>
      <x:c r="C151" s="53"/>
      <x:c r="D151" s="53"/>
      <x:c r="E151" s="53"/>
      <x:c r="F151" s="53"/>
      <x:c r="G151" s="53"/>
      <x:c r="H151" s="53"/>
      <x:c r="I151" s="53"/>
      <x:c r="J151" s="53"/>
      <x:c r="K151" s="53"/>
      <x:c r="L151" s="53"/>
      <x:c r="M151" s="58"/>
      <x:c r="N151" s="53"/>
      <x:c r="O151" s="45" t="str">
        <x:f>IF(A151="","",IF(NOT(OR(EXACT(C151,"DIRECT SELLER"),EXACT(C151,"RETAILER"),EXACT(C151,"MARKETPLACE"),EXACT(C151,"MANUFACTURER"),EXACT(C151,"PUBLISHER"),EXACT(C151,"SUBSTITUTE"),EXACT(C151,"OTHER"))),"INVALID - CANDIDATE TYPE",IF(NOT(OR(EXACT(D151,"YES"),EXACT(D151,"NO"),EXACT(D151,"UNCLEAR"))),"INVALID - BUYER TASK TOKEN",IF(NOT(OR(EXACT(E151,"SAME PRODUCT"),EXACT(E151,"SAME NEED - DIFFERENT PRODUCT"),EXACT(E151,"ADJACENT"),EXACT(E151,"NO MATCH"),EXACT(E151,"UNCLEAR"))),"INVALID - PRODUCT FIT TOKEN",IF(NOT(OR(EXACT(F151,"SELLER OF RECORD"),EXACT(F151,"MARKETPLACE"),EXACT(F151,"MANUFACTURER DIRECT"),EXACT(F151,"INFORMATION ONLY"),EXACT(F151,"SECONDARY MARKET"),EXACT(F151,"UNCLEAR"))),"INVALID - TRANSACTION TOKEN",IF(NOT(OR(EXACT(G151,"YES"),EXACT(G151,"NO"),EXACT(G151,"UNCLEAR"))),"INVALID - GEOGRAPHY TOKEN",IF(NOT(OR(EXACT(H151,"CURRENT"),EXACT(H151,"STALE"),EXACT(H151,"NOT CHECKED"))),"INVALID - FRESHNESS TOKEN",IF(NOT(OR(EXACT(I151,"COMPARABLE"),EXACT(I151,"NOT COMPARABLE"),EXACT(I151,"UNCLEAR"))),"INVALID - PRICE TOKEN",IF(NOT(OR(EXACT(J151,"COMPARABLE"),EXACT(J151,"NOT COMPARABLE"),EXACT(J151,"UNCLEAR"))),"INVALID - FULFILMENT TOKEN",IF(NOT(OR(EXACT(K151,"PURCHASE"),EXACT(K151,"DISCOVERY"),EXACT(K151,"RESEARCH"),EXACT(K151,"MIXED"),EXACT(K151,"UNCLEAR"))),"INVALID - DISCOVERY TOKEN",IF(COUNTIF($A$6:$A$205,A151)&gt;1,"INVALID - DUPLICATE ID","VALID")))))))))))</x:f>
      </x:c>
      <x:c r="P151" s="45" t="str">
        <x:f>IF(A151="","",IF(OR(B151="",C151="",D151="",E151="",F151="",G151="",H151="",I151="",J151="",K151="",L151="",M151=""),"EVIDENCE INSUFFICIENT - REQUIRED FIELD",IF(H151="STALE","EVIDENCE STALE - REFRESH",IF(H151="NOT CHECKED","EVIDENCE INSUFFICIENT - FRESHNESS",IF(OR(D151="UNCLEAR",E151="UNCLEAR",F151="UNCLEAR",G151="UNCLEAR",I151="UNCLEAR",J151="UNCLEAR",K151="UNCLEAR"),"EVIDENCE INSUFFICIENT - ROLE",IF(OR(AND(C151="PUBLISHER",F151&lt;&gt;"INFORMATION ONLY"),AND(C151="MARKETPLACE",F151&lt;&gt;"MARKETPLACE"),AND(C151="MANUFACTURER",NOT(OR(F151="MANUFACTURER DIRECT",F151="INFORMATION ONLY"))),AND(OR(C151="DIRECT SELLER",C151="RETAILER"),F151&lt;&gt;"SELLER OF RECORD"),AND(C151="SUBSTITUTE",NOT(OR(F151="SELLER OF RECORD",F151="SECONDARY MARKET")))),"EVIDENCE CONTRADICTION - TYPE / TRANSACTION","COMPLETE"))))))</x:f>
      </x:c>
      <x:c r="Q151" s="45" t="str">
        <x:f>IF(A151="","",IF(G151="NO","OUT OF SCOPE",IF(E151="NO MATCH","OUT OF SCOPE",IF(S151="UNRESOLVED","UNRESOLVED",IF(C151="MARKETPLACE","MARKETPLACE / INTERMEDIARY",IF(C151="PUBLISHER","PUBLISHER / INFORMATION COMPETITOR",IF(C151="MANUFACTURER",IF(S151="DIRECT PATH","DIRECT COMMERCIAL COMPETITOR",IF(S151="SUBSTITUTE PATH","INDIRECT / SUBSTITUTE COMPETITOR","MANUFACTURER / FIRST-PARTY REFERENCE")),IF(C151="SUBSTITUTE","INDIRECT / SUBSTITUTE COMPETITOR",IF(S151="DIRECT PATH","DIRECT COMMERCIAL COMPETITOR",IF(S151="SUBSTITUTE PATH","INDIRECT / SUBSTITUTE COMPETITOR",IF(AND(K151="RESEARCH",F151="INFORMATION ONLY"),"VISIBILITY-ONLY COMPETITOR","RETAIL / CHANNEL COMPETITOR")))))))))))</x:f>
      </x:c>
      <x:c r="R151" s="45" t="str">
        <x:f>IF(A151="","",IF(O151&lt;&gt;"VALID","NOT READY",IF(P151&lt;&gt;"COMPLETE","NOT READY",IF(Q151="UNRESOLVED","NOT READY","READY"))))</x:f>
      </x:c>
      <x:c r="S151" s="69" t="str">
        <x:f>IF(A151="","",IF(OR(P151&lt;&gt;"COMPLETE",O151&lt;&gt;"VALID"),"UNRESOLVED",IF(AND(D151="YES",E151="SAME PRODUCT",OR(F151="SELLER OF RECORD",F151="MANUFACTURER DIRECT")),"DIRECT PATH",IF(AND(D151="YES",E151="SAME NEED - DIFFERENT PRODUCT",OR(F151="SELLER OF RECORD",F151="SECONDARY MARKET",F151="MANUFACTURER DIRECT")),"SUBSTITUTE PATH","OTHER PATH"))))</x:f>
      </x:c>
    </x:row>
    <x:row r="152">
      <x:c r="A152" s="53"/>
      <x:c r="B152" s="53"/>
      <x:c r="C152" s="53"/>
      <x:c r="D152" s="53"/>
      <x:c r="E152" s="53"/>
      <x:c r="F152" s="53"/>
      <x:c r="G152" s="53"/>
      <x:c r="H152" s="53"/>
      <x:c r="I152" s="53"/>
      <x:c r="J152" s="53"/>
      <x:c r="K152" s="53"/>
      <x:c r="L152" s="53"/>
      <x:c r="M152" s="58"/>
      <x:c r="N152" s="53"/>
      <x:c r="O152" s="45" t="str">
        <x:f>IF(A152="","",IF(NOT(OR(EXACT(C152,"DIRECT SELLER"),EXACT(C152,"RETAILER"),EXACT(C152,"MARKETPLACE"),EXACT(C152,"MANUFACTURER"),EXACT(C152,"PUBLISHER"),EXACT(C152,"SUBSTITUTE"),EXACT(C152,"OTHER"))),"INVALID - CANDIDATE TYPE",IF(NOT(OR(EXACT(D152,"YES"),EXACT(D152,"NO"),EXACT(D152,"UNCLEAR"))),"INVALID - BUYER TASK TOKEN",IF(NOT(OR(EXACT(E152,"SAME PRODUCT"),EXACT(E152,"SAME NEED - DIFFERENT PRODUCT"),EXACT(E152,"ADJACENT"),EXACT(E152,"NO MATCH"),EXACT(E152,"UNCLEAR"))),"INVALID - PRODUCT FIT TOKEN",IF(NOT(OR(EXACT(F152,"SELLER OF RECORD"),EXACT(F152,"MARKETPLACE"),EXACT(F152,"MANUFACTURER DIRECT"),EXACT(F152,"INFORMATION ONLY"),EXACT(F152,"SECONDARY MARKET"),EXACT(F152,"UNCLEAR"))),"INVALID - TRANSACTION TOKEN",IF(NOT(OR(EXACT(G152,"YES"),EXACT(G152,"NO"),EXACT(G152,"UNCLEAR"))),"INVALID - GEOGRAPHY TOKEN",IF(NOT(OR(EXACT(H152,"CURRENT"),EXACT(H152,"STALE"),EXACT(H152,"NOT CHECKED"))),"INVALID - FRESHNESS TOKEN",IF(NOT(OR(EXACT(I152,"COMPARABLE"),EXACT(I152,"NOT COMPARABLE"),EXACT(I152,"UNCLEAR"))),"INVALID - PRICE TOKEN",IF(NOT(OR(EXACT(J152,"COMPARABLE"),EXACT(J152,"NOT COMPARABLE"),EXACT(J152,"UNCLEAR"))),"INVALID - FULFILMENT TOKEN",IF(NOT(OR(EXACT(K152,"PURCHASE"),EXACT(K152,"DISCOVERY"),EXACT(K152,"RESEARCH"),EXACT(K152,"MIXED"),EXACT(K152,"UNCLEAR"))),"INVALID - DISCOVERY TOKEN",IF(COUNTIF($A$6:$A$205,A152)&gt;1,"INVALID - DUPLICATE ID","VALID")))))))))))</x:f>
      </x:c>
      <x:c r="P152" s="45" t="str">
        <x:f>IF(A152="","",IF(OR(B152="",C152="",D152="",E152="",F152="",G152="",H152="",I152="",J152="",K152="",L152="",M152=""),"EVIDENCE INSUFFICIENT - REQUIRED FIELD",IF(H152="STALE","EVIDENCE STALE - REFRESH",IF(H152="NOT CHECKED","EVIDENCE INSUFFICIENT - FRESHNESS",IF(OR(D152="UNCLEAR",E152="UNCLEAR",F152="UNCLEAR",G152="UNCLEAR",I152="UNCLEAR",J152="UNCLEAR",K152="UNCLEAR"),"EVIDENCE INSUFFICIENT - ROLE",IF(OR(AND(C152="PUBLISHER",F152&lt;&gt;"INFORMATION ONLY"),AND(C152="MARKETPLACE",F152&lt;&gt;"MARKETPLACE"),AND(C152="MANUFACTURER",NOT(OR(F152="MANUFACTURER DIRECT",F152="INFORMATION ONLY"))),AND(OR(C152="DIRECT SELLER",C152="RETAILER"),F152&lt;&gt;"SELLER OF RECORD"),AND(C152="SUBSTITUTE",NOT(OR(F152="SELLER OF RECORD",F152="SECONDARY MARKET")))),"EVIDENCE CONTRADICTION - TYPE / TRANSACTION","COMPLETE"))))))</x:f>
      </x:c>
      <x:c r="Q152" s="45" t="str">
        <x:f>IF(A152="","",IF(G152="NO","OUT OF SCOPE",IF(E152="NO MATCH","OUT OF SCOPE",IF(S152="UNRESOLVED","UNRESOLVED",IF(C152="MARKETPLACE","MARKETPLACE / INTERMEDIARY",IF(C152="PUBLISHER","PUBLISHER / INFORMATION COMPETITOR",IF(C152="MANUFACTURER",IF(S152="DIRECT PATH","DIRECT COMMERCIAL COMPETITOR",IF(S152="SUBSTITUTE PATH","INDIRECT / SUBSTITUTE COMPETITOR","MANUFACTURER / FIRST-PARTY REFERENCE")),IF(C152="SUBSTITUTE","INDIRECT / SUBSTITUTE COMPETITOR",IF(S152="DIRECT PATH","DIRECT COMMERCIAL COMPETITOR",IF(S152="SUBSTITUTE PATH","INDIRECT / SUBSTITUTE COMPETITOR",IF(AND(K152="RESEARCH",F152="INFORMATION ONLY"),"VISIBILITY-ONLY COMPETITOR","RETAIL / CHANNEL COMPETITOR")))))))))))</x:f>
      </x:c>
      <x:c r="R152" s="45" t="str">
        <x:f>IF(A152="","",IF(O152&lt;&gt;"VALID","NOT READY",IF(P152&lt;&gt;"COMPLETE","NOT READY",IF(Q152="UNRESOLVED","NOT READY","READY"))))</x:f>
      </x:c>
      <x:c r="S152" s="69" t="str">
        <x:f>IF(A152="","",IF(OR(P152&lt;&gt;"COMPLETE",O152&lt;&gt;"VALID"),"UNRESOLVED",IF(AND(D152="YES",E152="SAME PRODUCT",OR(F152="SELLER OF RECORD",F152="MANUFACTURER DIRECT")),"DIRECT PATH",IF(AND(D152="YES",E152="SAME NEED - DIFFERENT PRODUCT",OR(F152="SELLER OF RECORD",F152="SECONDARY MARKET",F152="MANUFACTURER DIRECT")),"SUBSTITUTE PATH","OTHER PATH"))))</x:f>
      </x:c>
    </x:row>
    <x:row r="153">
      <x:c r="A153" s="53"/>
      <x:c r="B153" s="53"/>
      <x:c r="C153" s="53"/>
      <x:c r="D153" s="53"/>
      <x:c r="E153" s="53"/>
      <x:c r="F153" s="53"/>
      <x:c r="G153" s="53"/>
      <x:c r="H153" s="53"/>
      <x:c r="I153" s="53"/>
      <x:c r="J153" s="53"/>
      <x:c r="K153" s="53"/>
      <x:c r="L153" s="53"/>
      <x:c r="M153" s="58"/>
      <x:c r="N153" s="53"/>
      <x:c r="O153" s="45" t="str">
        <x:f>IF(A153="","",IF(NOT(OR(EXACT(C153,"DIRECT SELLER"),EXACT(C153,"RETAILER"),EXACT(C153,"MARKETPLACE"),EXACT(C153,"MANUFACTURER"),EXACT(C153,"PUBLISHER"),EXACT(C153,"SUBSTITUTE"),EXACT(C153,"OTHER"))),"INVALID - CANDIDATE TYPE",IF(NOT(OR(EXACT(D153,"YES"),EXACT(D153,"NO"),EXACT(D153,"UNCLEAR"))),"INVALID - BUYER TASK TOKEN",IF(NOT(OR(EXACT(E153,"SAME PRODUCT"),EXACT(E153,"SAME NEED - DIFFERENT PRODUCT"),EXACT(E153,"ADJACENT"),EXACT(E153,"NO MATCH"),EXACT(E153,"UNCLEAR"))),"INVALID - PRODUCT FIT TOKEN",IF(NOT(OR(EXACT(F153,"SELLER OF RECORD"),EXACT(F153,"MARKETPLACE"),EXACT(F153,"MANUFACTURER DIRECT"),EXACT(F153,"INFORMATION ONLY"),EXACT(F153,"SECONDARY MARKET"),EXACT(F153,"UNCLEAR"))),"INVALID - TRANSACTION TOKEN",IF(NOT(OR(EXACT(G153,"YES"),EXACT(G153,"NO"),EXACT(G153,"UNCLEAR"))),"INVALID - GEOGRAPHY TOKEN",IF(NOT(OR(EXACT(H153,"CURRENT"),EXACT(H153,"STALE"),EXACT(H153,"NOT CHECKED"))),"INVALID - FRESHNESS TOKEN",IF(NOT(OR(EXACT(I153,"COMPARABLE"),EXACT(I153,"NOT COMPARABLE"),EXACT(I153,"UNCLEAR"))),"INVALID - PRICE TOKEN",IF(NOT(OR(EXACT(J153,"COMPARABLE"),EXACT(J153,"NOT COMPARABLE"),EXACT(J153,"UNCLEAR"))),"INVALID - FULFILMENT TOKEN",IF(NOT(OR(EXACT(K153,"PURCHASE"),EXACT(K153,"DISCOVERY"),EXACT(K153,"RESEARCH"),EXACT(K153,"MIXED"),EXACT(K153,"UNCLEAR"))),"INVALID - DISCOVERY TOKEN",IF(COUNTIF($A$6:$A$205,A153)&gt;1,"INVALID - DUPLICATE ID","VALID")))))))))))</x:f>
      </x:c>
      <x:c r="P153" s="45" t="str">
        <x:f>IF(A153="","",IF(OR(B153="",C153="",D153="",E153="",F153="",G153="",H153="",I153="",J153="",K153="",L153="",M153=""),"EVIDENCE INSUFFICIENT - REQUIRED FIELD",IF(H153="STALE","EVIDENCE STALE - REFRESH",IF(H153="NOT CHECKED","EVIDENCE INSUFFICIENT - FRESHNESS",IF(OR(D153="UNCLEAR",E153="UNCLEAR",F153="UNCLEAR",G153="UNCLEAR",I153="UNCLEAR",J153="UNCLEAR",K153="UNCLEAR"),"EVIDENCE INSUFFICIENT - ROLE",IF(OR(AND(C153="PUBLISHER",F153&lt;&gt;"INFORMATION ONLY"),AND(C153="MARKETPLACE",F153&lt;&gt;"MARKETPLACE"),AND(C153="MANUFACTURER",NOT(OR(F153="MANUFACTURER DIRECT",F153="INFORMATION ONLY"))),AND(OR(C153="DIRECT SELLER",C153="RETAILER"),F153&lt;&gt;"SELLER OF RECORD"),AND(C153="SUBSTITUTE",NOT(OR(F153="SELLER OF RECORD",F153="SECONDARY MARKET")))),"EVIDENCE CONTRADICTION - TYPE / TRANSACTION","COMPLETE"))))))</x:f>
      </x:c>
      <x:c r="Q153" s="45" t="str">
        <x:f>IF(A153="","",IF(G153="NO","OUT OF SCOPE",IF(E153="NO MATCH","OUT OF SCOPE",IF(S153="UNRESOLVED","UNRESOLVED",IF(C153="MARKETPLACE","MARKETPLACE / INTERMEDIARY",IF(C153="PUBLISHER","PUBLISHER / INFORMATION COMPETITOR",IF(C153="MANUFACTURER",IF(S153="DIRECT PATH","DIRECT COMMERCIAL COMPETITOR",IF(S153="SUBSTITUTE PATH","INDIRECT / SUBSTITUTE COMPETITOR","MANUFACTURER / FIRST-PARTY REFERENCE")),IF(C153="SUBSTITUTE","INDIRECT / SUBSTITUTE COMPETITOR",IF(S153="DIRECT PATH","DIRECT COMMERCIAL COMPETITOR",IF(S153="SUBSTITUTE PATH","INDIRECT / SUBSTITUTE COMPETITOR",IF(AND(K153="RESEARCH",F153="INFORMATION ONLY"),"VISIBILITY-ONLY COMPETITOR","RETAIL / CHANNEL COMPETITOR")))))))))))</x:f>
      </x:c>
      <x:c r="R153" s="45" t="str">
        <x:f>IF(A153="","",IF(O153&lt;&gt;"VALID","NOT READY",IF(P153&lt;&gt;"COMPLETE","NOT READY",IF(Q153="UNRESOLVED","NOT READY","READY"))))</x:f>
      </x:c>
      <x:c r="S153" s="69" t="str">
        <x:f>IF(A153="","",IF(OR(P153&lt;&gt;"COMPLETE",O153&lt;&gt;"VALID"),"UNRESOLVED",IF(AND(D153="YES",E153="SAME PRODUCT",OR(F153="SELLER OF RECORD",F153="MANUFACTURER DIRECT")),"DIRECT PATH",IF(AND(D153="YES",E153="SAME NEED - DIFFERENT PRODUCT",OR(F153="SELLER OF RECORD",F153="SECONDARY MARKET",F153="MANUFACTURER DIRECT")),"SUBSTITUTE PATH","OTHER PATH"))))</x:f>
      </x:c>
    </x:row>
    <x:row r="154">
      <x:c r="A154" s="53"/>
      <x:c r="B154" s="53"/>
      <x:c r="C154" s="53"/>
      <x:c r="D154" s="53"/>
      <x:c r="E154" s="53"/>
      <x:c r="F154" s="53"/>
      <x:c r="G154" s="53"/>
      <x:c r="H154" s="53"/>
      <x:c r="I154" s="53"/>
      <x:c r="J154" s="53"/>
      <x:c r="K154" s="53"/>
      <x:c r="L154" s="53"/>
      <x:c r="M154" s="58"/>
      <x:c r="N154" s="53"/>
      <x:c r="O154" s="45" t="str">
        <x:f>IF(A154="","",IF(NOT(OR(EXACT(C154,"DIRECT SELLER"),EXACT(C154,"RETAILER"),EXACT(C154,"MARKETPLACE"),EXACT(C154,"MANUFACTURER"),EXACT(C154,"PUBLISHER"),EXACT(C154,"SUBSTITUTE"),EXACT(C154,"OTHER"))),"INVALID - CANDIDATE TYPE",IF(NOT(OR(EXACT(D154,"YES"),EXACT(D154,"NO"),EXACT(D154,"UNCLEAR"))),"INVALID - BUYER TASK TOKEN",IF(NOT(OR(EXACT(E154,"SAME PRODUCT"),EXACT(E154,"SAME NEED - DIFFERENT PRODUCT"),EXACT(E154,"ADJACENT"),EXACT(E154,"NO MATCH"),EXACT(E154,"UNCLEAR"))),"INVALID - PRODUCT FIT TOKEN",IF(NOT(OR(EXACT(F154,"SELLER OF RECORD"),EXACT(F154,"MARKETPLACE"),EXACT(F154,"MANUFACTURER DIRECT"),EXACT(F154,"INFORMATION ONLY"),EXACT(F154,"SECONDARY MARKET"),EXACT(F154,"UNCLEAR"))),"INVALID - TRANSACTION TOKEN",IF(NOT(OR(EXACT(G154,"YES"),EXACT(G154,"NO"),EXACT(G154,"UNCLEAR"))),"INVALID - GEOGRAPHY TOKEN",IF(NOT(OR(EXACT(H154,"CURRENT"),EXACT(H154,"STALE"),EXACT(H154,"NOT CHECKED"))),"INVALID - FRESHNESS TOKEN",IF(NOT(OR(EXACT(I154,"COMPARABLE"),EXACT(I154,"NOT COMPARABLE"),EXACT(I154,"UNCLEAR"))),"INVALID - PRICE TOKEN",IF(NOT(OR(EXACT(J154,"COMPARABLE"),EXACT(J154,"NOT COMPARABLE"),EXACT(J154,"UNCLEAR"))),"INVALID - FULFILMENT TOKEN",IF(NOT(OR(EXACT(K154,"PURCHASE"),EXACT(K154,"DISCOVERY"),EXACT(K154,"RESEARCH"),EXACT(K154,"MIXED"),EXACT(K154,"UNCLEAR"))),"INVALID - DISCOVERY TOKEN",IF(COUNTIF($A$6:$A$205,A154)&gt;1,"INVALID - DUPLICATE ID","VALID")))))))))))</x:f>
      </x:c>
      <x:c r="P154" s="45" t="str">
        <x:f>IF(A154="","",IF(OR(B154="",C154="",D154="",E154="",F154="",G154="",H154="",I154="",J154="",K154="",L154="",M154=""),"EVIDENCE INSUFFICIENT - REQUIRED FIELD",IF(H154="STALE","EVIDENCE STALE - REFRESH",IF(H154="NOT CHECKED","EVIDENCE INSUFFICIENT - FRESHNESS",IF(OR(D154="UNCLEAR",E154="UNCLEAR",F154="UNCLEAR",G154="UNCLEAR",I154="UNCLEAR",J154="UNCLEAR",K154="UNCLEAR"),"EVIDENCE INSUFFICIENT - ROLE",IF(OR(AND(C154="PUBLISHER",F154&lt;&gt;"INFORMATION ONLY"),AND(C154="MARKETPLACE",F154&lt;&gt;"MARKETPLACE"),AND(C154="MANUFACTURER",NOT(OR(F154="MANUFACTURER DIRECT",F154="INFORMATION ONLY"))),AND(OR(C154="DIRECT SELLER",C154="RETAILER"),F154&lt;&gt;"SELLER OF RECORD"),AND(C154="SUBSTITUTE",NOT(OR(F154="SELLER OF RECORD",F154="SECONDARY MARKET")))),"EVIDENCE CONTRADICTION - TYPE / TRANSACTION","COMPLETE"))))))</x:f>
      </x:c>
      <x:c r="Q154" s="45" t="str">
        <x:f>IF(A154="","",IF(G154="NO","OUT OF SCOPE",IF(E154="NO MATCH","OUT OF SCOPE",IF(S154="UNRESOLVED","UNRESOLVED",IF(C154="MARKETPLACE","MARKETPLACE / INTERMEDIARY",IF(C154="PUBLISHER","PUBLISHER / INFORMATION COMPETITOR",IF(C154="MANUFACTURER",IF(S154="DIRECT PATH","DIRECT COMMERCIAL COMPETITOR",IF(S154="SUBSTITUTE PATH","INDIRECT / SUBSTITUTE COMPETITOR","MANUFACTURER / FIRST-PARTY REFERENCE")),IF(C154="SUBSTITUTE","INDIRECT / SUBSTITUTE COMPETITOR",IF(S154="DIRECT PATH","DIRECT COMMERCIAL COMPETITOR",IF(S154="SUBSTITUTE PATH","INDIRECT / SUBSTITUTE COMPETITOR",IF(AND(K154="RESEARCH",F154="INFORMATION ONLY"),"VISIBILITY-ONLY COMPETITOR","RETAIL / CHANNEL COMPETITOR")))))))))))</x:f>
      </x:c>
      <x:c r="R154" s="45" t="str">
        <x:f>IF(A154="","",IF(O154&lt;&gt;"VALID","NOT READY",IF(P154&lt;&gt;"COMPLETE","NOT READY",IF(Q154="UNRESOLVED","NOT READY","READY"))))</x:f>
      </x:c>
      <x:c r="S154" s="69" t="str">
        <x:f>IF(A154="","",IF(OR(P154&lt;&gt;"COMPLETE",O154&lt;&gt;"VALID"),"UNRESOLVED",IF(AND(D154="YES",E154="SAME PRODUCT",OR(F154="SELLER OF RECORD",F154="MANUFACTURER DIRECT")),"DIRECT PATH",IF(AND(D154="YES",E154="SAME NEED - DIFFERENT PRODUCT",OR(F154="SELLER OF RECORD",F154="SECONDARY MARKET",F154="MANUFACTURER DIRECT")),"SUBSTITUTE PATH","OTHER PATH"))))</x:f>
      </x:c>
    </x:row>
    <x:row r="155">
      <x:c r="A155" s="53"/>
      <x:c r="B155" s="53"/>
      <x:c r="C155" s="53"/>
      <x:c r="D155" s="53"/>
      <x:c r="E155" s="53"/>
      <x:c r="F155" s="53"/>
      <x:c r="G155" s="53"/>
      <x:c r="H155" s="53"/>
      <x:c r="I155" s="53"/>
      <x:c r="J155" s="53"/>
      <x:c r="K155" s="53"/>
      <x:c r="L155" s="53"/>
      <x:c r="M155" s="58"/>
      <x:c r="N155" s="53"/>
      <x:c r="O155" s="45" t="str">
        <x:f>IF(A155="","",IF(NOT(OR(EXACT(C155,"DIRECT SELLER"),EXACT(C155,"RETAILER"),EXACT(C155,"MARKETPLACE"),EXACT(C155,"MANUFACTURER"),EXACT(C155,"PUBLISHER"),EXACT(C155,"SUBSTITUTE"),EXACT(C155,"OTHER"))),"INVALID - CANDIDATE TYPE",IF(NOT(OR(EXACT(D155,"YES"),EXACT(D155,"NO"),EXACT(D155,"UNCLEAR"))),"INVALID - BUYER TASK TOKEN",IF(NOT(OR(EXACT(E155,"SAME PRODUCT"),EXACT(E155,"SAME NEED - DIFFERENT PRODUCT"),EXACT(E155,"ADJACENT"),EXACT(E155,"NO MATCH"),EXACT(E155,"UNCLEAR"))),"INVALID - PRODUCT FIT TOKEN",IF(NOT(OR(EXACT(F155,"SELLER OF RECORD"),EXACT(F155,"MARKETPLACE"),EXACT(F155,"MANUFACTURER DIRECT"),EXACT(F155,"INFORMATION ONLY"),EXACT(F155,"SECONDARY MARKET"),EXACT(F155,"UNCLEAR"))),"INVALID - TRANSACTION TOKEN",IF(NOT(OR(EXACT(G155,"YES"),EXACT(G155,"NO"),EXACT(G155,"UNCLEAR"))),"INVALID - GEOGRAPHY TOKEN",IF(NOT(OR(EXACT(H155,"CURRENT"),EXACT(H155,"STALE"),EXACT(H155,"NOT CHECKED"))),"INVALID - FRESHNESS TOKEN",IF(NOT(OR(EXACT(I155,"COMPARABLE"),EXACT(I155,"NOT COMPARABLE"),EXACT(I155,"UNCLEAR"))),"INVALID - PRICE TOKEN",IF(NOT(OR(EXACT(J155,"COMPARABLE"),EXACT(J155,"NOT COMPARABLE"),EXACT(J155,"UNCLEAR"))),"INVALID - FULFILMENT TOKEN",IF(NOT(OR(EXACT(K155,"PURCHASE"),EXACT(K155,"DISCOVERY"),EXACT(K155,"RESEARCH"),EXACT(K155,"MIXED"),EXACT(K155,"UNCLEAR"))),"INVALID - DISCOVERY TOKEN",IF(COUNTIF($A$6:$A$205,A155)&gt;1,"INVALID - DUPLICATE ID","VALID")))))))))))</x:f>
      </x:c>
      <x:c r="P155" s="45" t="str">
        <x:f>IF(A155="","",IF(OR(B155="",C155="",D155="",E155="",F155="",G155="",H155="",I155="",J155="",K155="",L155="",M155=""),"EVIDENCE INSUFFICIENT - REQUIRED FIELD",IF(H155="STALE","EVIDENCE STALE - REFRESH",IF(H155="NOT CHECKED","EVIDENCE INSUFFICIENT - FRESHNESS",IF(OR(D155="UNCLEAR",E155="UNCLEAR",F155="UNCLEAR",G155="UNCLEAR",I155="UNCLEAR",J155="UNCLEAR",K155="UNCLEAR"),"EVIDENCE INSUFFICIENT - ROLE",IF(OR(AND(C155="PUBLISHER",F155&lt;&gt;"INFORMATION ONLY"),AND(C155="MARKETPLACE",F155&lt;&gt;"MARKETPLACE"),AND(C155="MANUFACTURER",NOT(OR(F155="MANUFACTURER DIRECT",F155="INFORMATION ONLY"))),AND(OR(C155="DIRECT SELLER",C155="RETAILER"),F155&lt;&gt;"SELLER OF RECORD"),AND(C155="SUBSTITUTE",NOT(OR(F155="SELLER OF RECORD",F155="SECONDARY MARKET")))),"EVIDENCE CONTRADICTION - TYPE / TRANSACTION","COMPLETE"))))))</x:f>
      </x:c>
      <x:c r="Q155" s="45" t="str">
        <x:f>IF(A155="","",IF(G155="NO","OUT OF SCOPE",IF(E155="NO MATCH","OUT OF SCOPE",IF(S155="UNRESOLVED","UNRESOLVED",IF(C155="MARKETPLACE","MARKETPLACE / INTERMEDIARY",IF(C155="PUBLISHER","PUBLISHER / INFORMATION COMPETITOR",IF(C155="MANUFACTURER",IF(S155="DIRECT PATH","DIRECT COMMERCIAL COMPETITOR",IF(S155="SUBSTITUTE PATH","INDIRECT / SUBSTITUTE COMPETITOR","MANUFACTURER / FIRST-PARTY REFERENCE")),IF(C155="SUBSTITUTE","INDIRECT / SUBSTITUTE COMPETITOR",IF(S155="DIRECT PATH","DIRECT COMMERCIAL COMPETITOR",IF(S155="SUBSTITUTE PATH","INDIRECT / SUBSTITUTE COMPETITOR",IF(AND(K155="RESEARCH",F155="INFORMATION ONLY"),"VISIBILITY-ONLY COMPETITOR","RETAIL / CHANNEL COMPETITOR")))))))))))</x:f>
      </x:c>
      <x:c r="R155" s="45" t="str">
        <x:f>IF(A155="","",IF(O155&lt;&gt;"VALID","NOT READY",IF(P155&lt;&gt;"COMPLETE","NOT READY",IF(Q155="UNRESOLVED","NOT READY","READY"))))</x:f>
      </x:c>
      <x:c r="S155" s="69" t="str">
        <x:f>IF(A155="","",IF(OR(P155&lt;&gt;"COMPLETE",O155&lt;&gt;"VALID"),"UNRESOLVED",IF(AND(D155="YES",E155="SAME PRODUCT",OR(F155="SELLER OF RECORD",F155="MANUFACTURER DIRECT")),"DIRECT PATH",IF(AND(D155="YES",E155="SAME NEED - DIFFERENT PRODUCT",OR(F155="SELLER OF RECORD",F155="SECONDARY MARKET",F155="MANUFACTURER DIRECT")),"SUBSTITUTE PATH","OTHER PATH"))))</x:f>
      </x:c>
    </x:row>
    <x:row r="156">
      <x:c r="A156" s="53"/>
      <x:c r="B156" s="53"/>
      <x:c r="C156" s="53"/>
      <x:c r="D156" s="53"/>
      <x:c r="E156" s="53"/>
      <x:c r="F156" s="53"/>
      <x:c r="G156" s="53"/>
      <x:c r="H156" s="53"/>
      <x:c r="I156" s="53"/>
      <x:c r="J156" s="53"/>
      <x:c r="K156" s="53"/>
      <x:c r="L156" s="53"/>
      <x:c r="M156" s="58"/>
      <x:c r="N156" s="53"/>
      <x:c r="O156" s="45" t="str">
        <x:f>IF(A156="","",IF(NOT(OR(EXACT(C156,"DIRECT SELLER"),EXACT(C156,"RETAILER"),EXACT(C156,"MARKETPLACE"),EXACT(C156,"MANUFACTURER"),EXACT(C156,"PUBLISHER"),EXACT(C156,"SUBSTITUTE"),EXACT(C156,"OTHER"))),"INVALID - CANDIDATE TYPE",IF(NOT(OR(EXACT(D156,"YES"),EXACT(D156,"NO"),EXACT(D156,"UNCLEAR"))),"INVALID - BUYER TASK TOKEN",IF(NOT(OR(EXACT(E156,"SAME PRODUCT"),EXACT(E156,"SAME NEED - DIFFERENT PRODUCT"),EXACT(E156,"ADJACENT"),EXACT(E156,"NO MATCH"),EXACT(E156,"UNCLEAR"))),"INVALID - PRODUCT FIT TOKEN",IF(NOT(OR(EXACT(F156,"SELLER OF RECORD"),EXACT(F156,"MARKETPLACE"),EXACT(F156,"MANUFACTURER DIRECT"),EXACT(F156,"INFORMATION ONLY"),EXACT(F156,"SECONDARY MARKET"),EXACT(F156,"UNCLEAR"))),"INVALID - TRANSACTION TOKEN",IF(NOT(OR(EXACT(G156,"YES"),EXACT(G156,"NO"),EXACT(G156,"UNCLEAR"))),"INVALID - GEOGRAPHY TOKEN",IF(NOT(OR(EXACT(H156,"CURRENT"),EXACT(H156,"STALE"),EXACT(H156,"NOT CHECKED"))),"INVALID - FRESHNESS TOKEN",IF(NOT(OR(EXACT(I156,"COMPARABLE"),EXACT(I156,"NOT COMPARABLE"),EXACT(I156,"UNCLEAR"))),"INVALID - PRICE TOKEN",IF(NOT(OR(EXACT(J156,"COMPARABLE"),EXACT(J156,"NOT COMPARABLE"),EXACT(J156,"UNCLEAR"))),"INVALID - FULFILMENT TOKEN",IF(NOT(OR(EXACT(K156,"PURCHASE"),EXACT(K156,"DISCOVERY"),EXACT(K156,"RESEARCH"),EXACT(K156,"MIXED"),EXACT(K156,"UNCLEAR"))),"INVALID - DISCOVERY TOKEN",IF(COUNTIF($A$6:$A$205,A156)&gt;1,"INVALID - DUPLICATE ID","VALID")))))))))))</x:f>
      </x:c>
      <x:c r="P156" s="45" t="str">
        <x:f>IF(A156="","",IF(OR(B156="",C156="",D156="",E156="",F156="",G156="",H156="",I156="",J156="",K156="",L156="",M156=""),"EVIDENCE INSUFFICIENT - REQUIRED FIELD",IF(H156="STALE","EVIDENCE STALE - REFRESH",IF(H156="NOT CHECKED","EVIDENCE INSUFFICIENT - FRESHNESS",IF(OR(D156="UNCLEAR",E156="UNCLEAR",F156="UNCLEAR",G156="UNCLEAR",I156="UNCLEAR",J156="UNCLEAR",K156="UNCLEAR"),"EVIDENCE INSUFFICIENT - ROLE",IF(OR(AND(C156="PUBLISHER",F156&lt;&gt;"INFORMATION ONLY"),AND(C156="MARKETPLACE",F156&lt;&gt;"MARKETPLACE"),AND(C156="MANUFACTURER",NOT(OR(F156="MANUFACTURER DIRECT",F156="INFORMATION ONLY"))),AND(OR(C156="DIRECT SELLER",C156="RETAILER"),F156&lt;&gt;"SELLER OF RECORD"),AND(C156="SUBSTITUTE",NOT(OR(F156="SELLER OF RECORD",F156="SECONDARY MARKET")))),"EVIDENCE CONTRADICTION - TYPE / TRANSACTION","COMPLETE"))))))</x:f>
      </x:c>
      <x:c r="Q156" s="45" t="str">
        <x:f>IF(A156="","",IF(G156="NO","OUT OF SCOPE",IF(E156="NO MATCH","OUT OF SCOPE",IF(S156="UNRESOLVED","UNRESOLVED",IF(C156="MARKETPLACE","MARKETPLACE / INTERMEDIARY",IF(C156="PUBLISHER","PUBLISHER / INFORMATION COMPETITOR",IF(C156="MANUFACTURER",IF(S156="DIRECT PATH","DIRECT COMMERCIAL COMPETITOR",IF(S156="SUBSTITUTE PATH","INDIRECT / SUBSTITUTE COMPETITOR","MANUFACTURER / FIRST-PARTY REFERENCE")),IF(C156="SUBSTITUTE","INDIRECT / SUBSTITUTE COMPETITOR",IF(S156="DIRECT PATH","DIRECT COMMERCIAL COMPETITOR",IF(S156="SUBSTITUTE PATH","INDIRECT / SUBSTITUTE COMPETITOR",IF(AND(K156="RESEARCH",F156="INFORMATION ONLY"),"VISIBILITY-ONLY COMPETITOR","RETAIL / CHANNEL COMPETITOR")))))))))))</x:f>
      </x:c>
      <x:c r="R156" s="45" t="str">
        <x:f>IF(A156="","",IF(O156&lt;&gt;"VALID","NOT READY",IF(P156&lt;&gt;"COMPLETE","NOT READY",IF(Q156="UNRESOLVED","NOT READY","READY"))))</x:f>
      </x:c>
      <x:c r="S156" s="69" t="str">
        <x:f>IF(A156="","",IF(OR(P156&lt;&gt;"COMPLETE",O156&lt;&gt;"VALID"),"UNRESOLVED",IF(AND(D156="YES",E156="SAME PRODUCT",OR(F156="SELLER OF RECORD",F156="MANUFACTURER DIRECT")),"DIRECT PATH",IF(AND(D156="YES",E156="SAME NEED - DIFFERENT PRODUCT",OR(F156="SELLER OF RECORD",F156="SECONDARY MARKET",F156="MANUFACTURER DIRECT")),"SUBSTITUTE PATH","OTHER PATH"))))</x:f>
      </x:c>
    </x:row>
    <x:row r="157">
      <x:c r="A157" s="53"/>
      <x:c r="B157" s="53"/>
      <x:c r="C157" s="53"/>
      <x:c r="D157" s="53"/>
      <x:c r="E157" s="53"/>
      <x:c r="F157" s="53"/>
      <x:c r="G157" s="53"/>
      <x:c r="H157" s="53"/>
      <x:c r="I157" s="53"/>
      <x:c r="J157" s="53"/>
      <x:c r="K157" s="53"/>
      <x:c r="L157" s="53"/>
      <x:c r="M157" s="58"/>
      <x:c r="N157" s="53"/>
      <x:c r="O157" s="45" t="str">
        <x:f>IF(A157="","",IF(NOT(OR(EXACT(C157,"DIRECT SELLER"),EXACT(C157,"RETAILER"),EXACT(C157,"MARKETPLACE"),EXACT(C157,"MANUFACTURER"),EXACT(C157,"PUBLISHER"),EXACT(C157,"SUBSTITUTE"),EXACT(C157,"OTHER"))),"INVALID - CANDIDATE TYPE",IF(NOT(OR(EXACT(D157,"YES"),EXACT(D157,"NO"),EXACT(D157,"UNCLEAR"))),"INVALID - BUYER TASK TOKEN",IF(NOT(OR(EXACT(E157,"SAME PRODUCT"),EXACT(E157,"SAME NEED - DIFFERENT PRODUCT"),EXACT(E157,"ADJACENT"),EXACT(E157,"NO MATCH"),EXACT(E157,"UNCLEAR"))),"INVALID - PRODUCT FIT TOKEN",IF(NOT(OR(EXACT(F157,"SELLER OF RECORD"),EXACT(F157,"MARKETPLACE"),EXACT(F157,"MANUFACTURER DIRECT"),EXACT(F157,"INFORMATION ONLY"),EXACT(F157,"SECONDARY MARKET"),EXACT(F157,"UNCLEAR"))),"INVALID - TRANSACTION TOKEN",IF(NOT(OR(EXACT(G157,"YES"),EXACT(G157,"NO"),EXACT(G157,"UNCLEAR"))),"INVALID - GEOGRAPHY TOKEN",IF(NOT(OR(EXACT(H157,"CURRENT"),EXACT(H157,"STALE"),EXACT(H157,"NOT CHECKED"))),"INVALID - FRESHNESS TOKEN",IF(NOT(OR(EXACT(I157,"COMPARABLE"),EXACT(I157,"NOT COMPARABLE"),EXACT(I157,"UNCLEAR"))),"INVALID - PRICE TOKEN",IF(NOT(OR(EXACT(J157,"COMPARABLE"),EXACT(J157,"NOT COMPARABLE"),EXACT(J157,"UNCLEAR"))),"INVALID - FULFILMENT TOKEN",IF(NOT(OR(EXACT(K157,"PURCHASE"),EXACT(K157,"DISCOVERY"),EXACT(K157,"RESEARCH"),EXACT(K157,"MIXED"),EXACT(K157,"UNCLEAR"))),"INVALID - DISCOVERY TOKEN",IF(COUNTIF($A$6:$A$205,A157)&gt;1,"INVALID - DUPLICATE ID","VALID")))))))))))</x:f>
      </x:c>
      <x:c r="P157" s="45" t="str">
        <x:f>IF(A157="","",IF(OR(B157="",C157="",D157="",E157="",F157="",G157="",H157="",I157="",J157="",K157="",L157="",M157=""),"EVIDENCE INSUFFICIENT - REQUIRED FIELD",IF(H157="STALE","EVIDENCE STALE - REFRESH",IF(H157="NOT CHECKED","EVIDENCE INSUFFICIENT - FRESHNESS",IF(OR(D157="UNCLEAR",E157="UNCLEAR",F157="UNCLEAR",G157="UNCLEAR",I157="UNCLEAR",J157="UNCLEAR",K157="UNCLEAR"),"EVIDENCE INSUFFICIENT - ROLE",IF(OR(AND(C157="PUBLISHER",F157&lt;&gt;"INFORMATION ONLY"),AND(C157="MARKETPLACE",F157&lt;&gt;"MARKETPLACE"),AND(C157="MANUFACTURER",NOT(OR(F157="MANUFACTURER DIRECT",F157="INFORMATION ONLY"))),AND(OR(C157="DIRECT SELLER",C157="RETAILER"),F157&lt;&gt;"SELLER OF RECORD"),AND(C157="SUBSTITUTE",NOT(OR(F157="SELLER OF RECORD",F157="SECONDARY MARKET")))),"EVIDENCE CONTRADICTION - TYPE / TRANSACTION","COMPLETE"))))))</x:f>
      </x:c>
      <x:c r="Q157" s="45" t="str">
        <x:f>IF(A157="","",IF(G157="NO","OUT OF SCOPE",IF(E157="NO MATCH","OUT OF SCOPE",IF(S157="UNRESOLVED","UNRESOLVED",IF(C157="MARKETPLACE","MARKETPLACE / INTERMEDIARY",IF(C157="PUBLISHER","PUBLISHER / INFORMATION COMPETITOR",IF(C157="MANUFACTURER",IF(S157="DIRECT PATH","DIRECT COMMERCIAL COMPETITOR",IF(S157="SUBSTITUTE PATH","INDIRECT / SUBSTITUTE COMPETITOR","MANUFACTURER / FIRST-PARTY REFERENCE")),IF(C157="SUBSTITUTE","INDIRECT / SUBSTITUTE COMPETITOR",IF(S157="DIRECT PATH","DIRECT COMMERCIAL COMPETITOR",IF(S157="SUBSTITUTE PATH","INDIRECT / SUBSTITUTE COMPETITOR",IF(AND(K157="RESEARCH",F157="INFORMATION ONLY"),"VISIBILITY-ONLY COMPETITOR","RETAIL / CHANNEL COMPETITOR")))))))))))</x:f>
      </x:c>
      <x:c r="R157" s="45" t="str">
        <x:f>IF(A157="","",IF(O157&lt;&gt;"VALID","NOT READY",IF(P157&lt;&gt;"COMPLETE","NOT READY",IF(Q157="UNRESOLVED","NOT READY","READY"))))</x:f>
      </x:c>
      <x:c r="S157" s="69" t="str">
        <x:f>IF(A157="","",IF(OR(P157&lt;&gt;"COMPLETE",O157&lt;&gt;"VALID"),"UNRESOLVED",IF(AND(D157="YES",E157="SAME PRODUCT",OR(F157="SELLER OF RECORD",F157="MANUFACTURER DIRECT")),"DIRECT PATH",IF(AND(D157="YES",E157="SAME NEED - DIFFERENT PRODUCT",OR(F157="SELLER OF RECORD",F157="SECONDARY MARKET",F157="MANUFACTURER DIRECT")),"SUBSTITUTE PATH","OTHER PATH"))))</x:f>
      </x:c>
    </x:row>
    <x:row r="158">
      <x:c r="A158" s="53"/>
      <x:c r="B158" s="53"/>
      <x:c r="C158" s="53"/>
      <x:c r="D158" s="53"/>
      <x:c r="E158" s="53"/>
      <x:c r="F158" s="53"/>
      <x:c r="G158" s="53"/>
      <x:c r="H158" s="53"/>
      <x:c r="I158" s="53"/>
      <x:c r="J158" s="53"/>
      <x:c r="K158" s="53"/>
      <x:c r="L158" s="53"/>
      <x:c r="M158" s="58"/>
      <x:c r="N158" s="53"/>
      <x:c r="O158" s="45" t="str">
        <x:f>IF(A158="","",IF(NOT(OR(EXACT(C158,"DIRECT SELLER"),EXACT(C158,"RETAILER"),EXACT(C158,"MARKETPLACE"),EXACT(C158,"MANUFACTURER"),EXACT(C158,"PUBLISHER"),EXACT(C158,"SUBSTITUTE"),EXACT(C158,"OTHER"))),"INVALID - CANDIDATE TYPE",IF(NOT(OR(EXACT(D158,"YES"),EXACT(D158,"NO"),EXACT(D158,"UNCLEAR"))),"INVALID - BUYER TASK TOKEN",IF(NOT(OR(EXACT(E158,"SAME PRODUCT"),EXACT(E158,"SAME NEED - DIFFERENT PRODUCT"),EXACT(E158,"ADJACENT"),EXACT(E158,"NO MATCH"),EXACT(E158,"UNCLEAR"))),"INVALID - PRODUCT FIT TOKEN",IF(NOT(OR(EXACT(F158,"SELLER OF RECORD"),EXACT(F158,"MARKETPLACE"),EXACT(F158,"MANUFACTURER DIRECT"),EXACT(F158,"INFORMATION ONLY"),EXACT(F158,"SECONDARY MARKET"),EXACT(F158,"UNCLEAR"))),"INVALID - TRANSACTION TOKEN",IF(NOT(OR(EXACT(G158,"YES"),EXACT(G158,"NO"),EXACT(G158,"UNCLEAR"))),"INVALID - GEOGRAPHY TOKEN",IF(NOT(OR(EXACT(H158,"CURRENT"),EXACT(H158,"STALE"),EXACT(H158,"NOT CHECKED"))),"INVALID - FRESHNESS TOKEN",IF(NOT(OR(EXACT(I158,"COMPARABLE"),EXACT(I158,"NOT COMPARABLE"),EXACT(I158,"UNCLEAR"))),"INVALID - PRICE TOKEN",IF(NOT(OR(EXACT(J158,"COMPARABLE"),EXACT(J158,"NOT COMPARABLE"),EXACT(J158,"UNCLEAR"))),"INVALID - FULFILMENT TOKEN",IF(NOT(OR(EXACT(K158,"PURCHASE"),EXACT(K158,"DISCOVERY"),EXACT(K158,"RESEARCH"),EXACT(K158,"MIXED"),EXACT(K158,"UNCLEAR"))),"INVALID - DISCOVERY TOKEN",IF(COUNTIF($A$6:$A$205,A158)&gt;1,"INVALID - DUPLICATE ID","VALID")))))))))))</x:f>
      </x:c>
      <x:c r="P158" s="45" t="str">
        <x:f>IF(A158="","",IF(OR(B158="",C158="",D158="",E158="",F158="",G158="",H158="",I158="",J158="",K158="",L158="",M158=""),"EVIDENCE INSUFFICIENT - REQUIRED FIELD",IF(H158="STALE","EVIDENCE STALE - REFRESH",IF(H158="NOT CHECKED","EVIDENCE INSUFFICIENT - FRESHNESS",IF(OR(D158="UNCLEAR",E158="UNCLEAR",F158="UNCLEAR",G158="UNCLEAR",I158="UNCLEAR",J158="UNCLEAR",K158="UNCLEAR"),"EVIDENCE INSUFFICIENT - ROLE",IF(OR(AND(C158="PUBLISHER",F158&lt;&gt;"INFORMATION ONLY"),AND(C158="MARKETPLACE",F158&lt;&gt;"MARKETPLACE"),AND(C158="MANUFACTURER",NOT(OR(F158="MANUFACTURER DIRECT",F158="INFORMATION ONLY"))),AND(OR(C158="DIRECT SELLER",C158="RETAILER"),F158&lt;&gt;"SELLER OF RECORD"),AND(C158="SUBSTITUTE",NOT(OR(F158="SELLER OF RECORD",F158="SECONDARY MARKET")))),"EVIDENCE CONTRADICTION - TYPE / TRANSACTION","COMPLETE"))))))</x:f>
      </x:c>
      <x:c r="Q158" s="45" t="str">
        <x:f>IF(A158="","",IF(G158="NO","OUT OF SCOPE",IF(E158="NO MATCH","OUT OF SCOPE",IF(S158="UNRESOLVED","UNRESOLVED",IF(C158="MARKETPLACE","MARKETPLACE / INTERMEDIARY",IF(C158="PUBLISHER","PUBLISHER / INFORMATION COMPETITOR",IF(C158="MANUFACTURER",IF(S158="DIRECT PATH","DIRECT COMMERCIAL COMPETITOR",IF(S158="SUBSTITUTE PATH","INDIRECT / SUBSTITUTE COMPETITOR","MANUFACTURER / FIRST-PARTY REFERENCE")),IF(C158="SUBSTITUTE","INDIRECT / SUBSTITUTE COMPETITOR",IF(S158="DIRECT PATH","DIRECT COMMERCIAL COMPETITOR",IF(S158="SUBSTITUTE PATH","INDIRECT / SUBSTITUTE COMPETITOR",IF(AND(K158="RESEARCH",F158="INFORMATION ONLY"),"VISIBILITY-ONLY COMPETITOR","RETAIL / CHANNEL COMPETITOR")))))))))))</x:f>
      </x:c>
      <x:c r="R158" s="45" t="str">
        <x:f>IF(A158="","",IF(O158&lt;&gt;"VALID","NOT READY",IF(P158&lt;&gt;"COMPLETE","NOT READY",IF(Q158="UNRESOLVED","NOT READY","READY"))))</x:f>
      </x:c>
      <x:c r="S158" s="69" t="str">
        <x:f>IF(A158="","",IF(OR(P158&lt;&gt;"COMPLETE",O158&lt;&gt;"VALID"),"UNRESOLVED",IF(AND(D158="YES",E158="SAME PRODUCT",OR(F158="SELLER OF RECORD",F158="MANUFACTURER DIRECT")),"DIRECT PATH",IF(AND(D158="YES",E158="SAME NEED - DIFFERENT PRODUCT",OR(F158="SELLER OF RECORD",F158="SECONDARY MARKET",F158="MANUFACTURER DIRECT")),"SUBSTITUTE PATH","OTHER PATH"))))</x:f>
      </x:c>
    </x:row>
    <x:row r="159">
      <x:c r="A159" s="53"/>
      <x:c r="B159" s="53"/>
      <x:c r="C159" s="53"/>
      <x:c r="D159" s="53"/>
      <x:c r="E159" s="53"/>
      <x:c r="F159" s="53"/>
      <x:c r="G159" s="53"/>
      <x:c r="H159" s="53"/>
      <x:c r="I159" s="53"/>
      <x:c r="J159" s="53"/>
      <x:c r="K159" s="53"/>
      <x:c r="L159" s="53"/>
      <x:c r="M159" s="58"/>
      <x:c r="N159" s="53"/>
      <x:c r="O159" s="45" t="str">
        <x:f>IF(A159="","",IF(NOT(OR(EXACT(C159,"DIRECT SELLER"),EXACT(C159,"RETAILER"),EXACT(C159,"MARKETPLACE"),EXACT(C159,"MANUFACTURER"),EXACT(C159,"PUBLISHER"),EXACT(C159,"SUBSTITUTE"),EXACT(C159,"OTHER"))),"INVALID - CANDIDATE TYPE",IF(NOT(OR(EXACT(D159,"YES"),EXACT(D159,"NO"),EXACT(D159,"UNCLEAR"))),"INVALID - BUYER TASK TOKEN",IF(NOT(OR(EXACT(E159,"SAME PRODUCT"),EXACT(E159,"SAME NEED - DIFFERENT PRODUCT"),EXACT(E159,"ADJACENT"),EXACT(E159,"NO MATCH"),EXACT(E159,"UNCLEAR"))),"INVALID - PRODUCT FIT TOKEN",IF(NOT(OR(EXACT(F159,"SELLER OF RECORD"),EXACT(F159,"MARKETPLACE"),EXACT(F159,"MANUFACTURER DIRECT"),EXACT(F159,"INFORMATION ONLY"),EXACT(F159,"SECONDARY MARKET"),EXACT(F159,"UNCLEAR"))),"INVALID - TRANSACTION TOKEN",IF(NOT(OR(EXACT(G159,"YES"),EXACT(G159,"NO"),EXACT(G159,"UNCLEAR"))),"INVALID - GEOGRAPHY TOKEN",IF(NOT(OR(EXACT(H159,"CURRENT"),EXACT(H159,"STALE"),EXACT(H159,"NOT CHECKED"))),"INVALID - FRESHNESS TOKEN",IF(NOT(OR(EXACT(I159,"COMPARABLE"),EXACT(I159,"NOT COMPARABLE"),EXACT(I159,"UNCLEAR"))),"INVALID - PRICE TOKEN",IF(NOT(OR(EXACT(J159,"COMPARABLE"),EXACT(J159,"NOT COMPARABLE"),EXACT(J159,"UNCLEAR"))),"INVALID - FULFILMENT TOKEN",IF(NOT(OR(EXACT(K159,"PURCHASE"),EXACT(K159,"DISCOVERY"),EXACT(K159,"RESEARCH"),EXACT(K159,"MIXED"),EXACT(K159,"UNCLEAR"))),"INVALID - DISCOVERY TOKEN",IF(COUNTIF($A$6:$A$205,A159)&gt;1,"INVALID - DUPLICATE ID","VALID")))))))))))</x:f>
      </x:c>
      <x:c r="P159" s="45" t="str">
        <x:f>IF(A159="","",IF(OR(B159="",C159="",D159="",E159="",F159="",G159="",H159="",I159="",J159="",K159="",L159="",M159=""),"EVIDENCE INSUFFICIENT - REQUIRED FIELD",IF(H159="STALE","EVIDENCE STALE - REFRESH",IF(H159="NOT CHECKED","EVIDENCE INSUFFICIENT - FRESHNESS",IF(OR(D159="UNCLEAR",E159="UNCLEAR",F159="UNCLEAR",G159="UNCLEAR",I159="UNCLEAR",J159="UNCLEAR",K159="UNCLEAR"),"EVIDENCE INSUFFICIENT - ROLE",IF(OR(AND(C159="PUBLISHER",F159&lt;&gt;"INFORMATION ONLY"),AND(C159="MARKETPLACE",F159&lt;&gt;"MARKETPLACE"),AND(C159="MANUFACTURER",NOT(OR(F159="MANUFACTURER DIRECT",F159="INFORMATION ONLY"))),AND(OR(C159="DIRECT SELLER",C159="RETAILER"),F159&lt;&gt;"SELLER OF RECORD"),AND(C159="SUBSTITUTE",NOT(OR(F159="SELLER OF RECORD",F159="SECONDARY MARKET")))),"EVIDENCE CONTRADICTION - TYPE / TRANSACTION","COMPLETE"))))))</x:f>
      </x:c>
      <x:c r="Q159" s="45" t="str">
        <x:f>IF(A159="","",IF(G159="NO","OUT OF SCOPE",IF(E159="NO MATCH","OUT OF SCOPE",IF(S159="UNRESOLVED","UNRESOLVED",IF(C159="MARKETPLACE","MARKETPLACE / INTERMEDIARY",IF(C159="PUBLISHER","PUBLISHER / INFORMATION COMPETITOR",IF(C159="MANUFACTURER",IF(S159="DIRECT PATH","DIRECT COMMERCIAL COMPETITOR",IF(S159="SUBSTITUTE PATH","INDIRECT / SUBSTITUTE COMPETITOR","MANUFACTURER / FIRST-PARTY REFERENCE")),IF(C159="SUBSTITUTE","INDIRECT / SUBSTITUTE COMPETITOR",IF(S159="DIRECT PATH","DIRECT COMMERCIAL COMPETITOR",IF(S159="SUBSTITUTE PATH","INDIRECT / SUBSTITUTE COMPETITOR",IF(AND(K159="RESEARCH",F159="INFORMATION ONLY"),"VISIBILITY-ONLY COMPETITOR","RETAIL / CHANNEL COMPETITOR")))))))))))</x:f>
      </x:c>
      <x:c r="R159" s="45" t="str">
        <x:f>IF(A159="","",IF(O159&lt;&gt;"VALID","NOT READY",IF(P159&lt;&gt;"COMPLETE","NOT READY",IF(Q159="UNRESOLVED","NOT READY","READY"))))</x:f>
      </x:c>
      <x:c r="S159" s="69" t="str">
        <x:f>IF(A159="","",IF(OR(P159&lt;&gt;"COMPLETE",O159&lt;&gt;"VALID"),"UNRESOLVED",IF(AND(D159="YES",E159="SAME PRODUCT",OR(F159="SELLER OF RECORD",F159="MANUFACTURER DIRECT")),"DIRECT PATH",IF(AND(D159="YES",E159="SAME NEED - DIFFERENT PRODUCT",OR(F159="SELLER OF RECORD",F159="SECONDARY MARKET",F159="MANUFACTURER DIRECT")),"SUBSTITUTE PATH","OTHER PATH"))))</x:f>
      </x:c>
    </x:row>
    <x:row r="160">
      <x:c r="A160" s="53"/>
      <x:c r="B160" s="53"/>
      <x:c r="C160" s="53"/>
      <x:c r="D160" s="53"/>
      <x:c r="E160" s="53"/>
      <x:c r="F160" s="53"/>
      <x:c r="G160" s="53"/>
      <x:c r="H160" s="53"/>
      <x:c r="I160" s="53"/>
      <x:c r="J160" s="53"/>
      <x:c r="K160" s="53"/>
      <x:c r="L160" s="53"/>
      <x:c r="M160" s="58"/>
      <x:c r="N160" s="53"/>
      <x:c r="O160" s="45" t="str">
        <x:f>IF(A160="","",IF(NOT(OR(EXACT(C160,"DIRECT SELLER"),EXACT(C160,"RETAILER"),EXACT(C160,"MARKETPLACE"),EXACT(C160,"MANUFACTURER"),EXACT(C160,"PUBLISHER"),EXACT(C160,"SUBSTITUTE"),EXACT(C160,"OTHER"))),"INVALID - CANDIDATE TYPE",IF(NOT(OR(EXACT(D160,"YES"),EXACT(D160,"NO"),EXACT(D160,"UNCLEAR"))),"INVALID - BUYER TASK TOKEN",IF(NOT(OR(EXACT(E160,"SAME PRODUCT"),EXACT(E160,"SAME NEED - DIFFERENT PRODUCT"),EXACT(E160,"ADJACENT"),EXACT(E160,"NO MATCH"),EXACT(E160,"UNCLEAR"))),"INVALID - PRODUCT FIT TOKEN",IF(NOT(OR(EXACT(F160,"SELLER OF RECORD"),EXACT(F160,"MARKETPLACE"),EXACT(F160,"MANUFACTURER DIRECT"),EXACT(F160,"INFORMATION ONLY"),EXACT(F160,"SECONDARY MARKET"),EXACT(F160,"UNCLEAR"))),"INVALID - TRANSACTION TOKEN",IF(NOT(OR(EXACT(G160,"YES"),EXACT(G160,"NO"),EXACT(G160,"UNCLEAR"))),"INVALID - GEOGRAPHY TOKEN",IF(NOT(OR(EXACT(H160,"CURRENT"),EXACT(H160,"STALE"),EXACT(H160,"NOT CHECKED"))),"INVALID - FRESHNESS TOKEN",IF(NOT(OR(EXACT(I160,"COMPARABLE"),EXACT(I160,"NOT COMPARABLE"),EXACT(I160,"UNCLEAR"))),"INVALID - PRICE TOKEN",IF(NOT(OR(EXACT(J160,"COMPARABLE"),EXACT(J160,"NOT COMPARABLE"),EXACT(J160,"UNCLEAR"))),"INVALID - FULFILMENT TOKEN",IF(NOT(OR(EXACT(K160,"PURCHASE"),EXACT(K160,"DISCOVERY"),EXACT(K160,"RESEARCH"),EXACT(K160,"MIXED"),EXACT(K160,"UNCLEAR"))),"INVALID - DISCOVERY TOKEN",IF(COUNTIF($A$6:$A$205,A160)&gt;1,"INVALID - DUPLICATE ID","VALID")))))))))))</x:f>
      </x:c>
      <x:c r="P160" s="45" t="str">
        <x:f>IF(A160="","",IF(OR(B160="",C160="",D160="",E160="",F160="",G160="",H160="",I160="",J160="",K160="",L160="",M160=""),"EVIDENCE INSUFFICIENT - REQUIRED FIELD",IF(H160="STALE","EVIDENCE STALE - REFRESH",IF(H160="NOT CHECKED","EVIDENCE INSUFFICIENT - FRESHNESS",IF(OR(D160="UNCLEAR",E160="UNCLEAR",F160="UNCLEAR",G160="UNCLEAR",I160="UNCLEAR",J160="UNCLEAR",K160="UNCLEAR"),"EVIDENCE INSUFFICIENT - ROLE",IF(OR(AND(C160="PUBLISHER",F160&lt;&gt;"INFORMATION ONLY"),AND(C160="MARKETPLACE",F160&lt;&gt;"MARKETPLACE"),AND(C160="MANUFACTURER",NOT(OR(F160="MANUFACTURER DIRECT",F160="INFORMATION ONLY"))),AND(OR(C160="DIRECT SELLER",C160="RETAILER"),F160&lt;&gt;"SELLER OF RECORD"),AND(C160="SUBSTITUTE",NOT(OR(F160="SELLER OF RECORD",F160="SECONDARY MARKET")))),"EVIDENCE CONTRADICTION - TYPE / TRANSACTION","COMPLETE"))))))</x:f>
      </x:c>
      <x:c r="Q160" s="45" t="str">
        <x:f>IF(A160="","",IF(G160="NO","OUT OF SCOPE",IF(E160="NO MATCH","OUT OF SCOPE",IF(S160="UNRESOLVED","UNRESOLVED",IF(C160="MARKETPLACE","MARKETPLACE / INTERMEDIARY",IF(C160="PUBLISHER","PUBLISHER / INFORMATION COMPETITOR",IF(C160="MANUFACTURER",IF(S160="DIRECT PATH","DIRECT COMMERCIAL COMPETITOR",IF(S160="SUBSTITUTE PATH","INDIRECT / SUBSTITUTE COMPETITOR","MANUFACTURER / FIRST-PARTY REFERENCE")),IF(C160="SUBSTITUTE","INDIRECT / SUBSTITUTE COMPETITOR",IF(S160="DIRECT PATH","DIRECT COMMERCIAL COMPETITOR",IF(S160="SUBSTITUTE PATH","INDIRECT / SUBSTITUTE COMPETITOR",IF(AND(K160="RESEARCH",F160="INFORMATION ONLY"),"VISIBILITY-ONLY COMPETITOR","RETAIL / CHANNEL COMPETITOR")))))))))))</x:f>
      </x:c>
      <x:c r="R160" s="45" t="str">
        <x:f>IF(A160="","",IF(O160&lt;&gt;"VALID","NOT READY",IF(P160&lt;&gt;"COMPLETE","NOT READY",IF(Q160="UNRESOLVED","NOT READY","READY"))))</x:f>
      </x:c>
      <x:c r="S160" s="69" t="str">
        <x:f>IF(A160="","",IF(OR(P160&lt;&gt;"COMPLETE",O160&lt;&gt;"VALID"),"UNRESOLVED",IF(AND(D160="YES",E160="SAME PRODUCT",OR(F160="SELLER OF RECORD",F160="MANUFACTURER DIRECT")),"DIRECT PATH",IF(AND(D160="YES",E160="SAME NEED - DIFFERENT PRODUCT",OR(F160="SELLER OF RECORD",F160="SECONDARY MARKET",F160="MANUFACTURER DIRECT")),"SUBSTITUTE PATH","OTHER PATH"))))</x:f>
      </x:c>
    </x:row>
    <x:row r="161">
      <x:c r="A161" s="53"/>
      <x:c r="B161" s="53"/>
      <x:c r="C161" s="53"/>
      <x:c r="D161" s="53"/>
      <x:c r="E161" s="53"/>
      <x:c r="F161" s="53"/>
      <x:c r="G161" s="53"/>
      <x:c r="H161" s="53"/>
      <x:c r="I161" s="53"/>
      <x:c r="J161" s="53"/>
      <x:c r="K161" s="53"/>
      <x:c r="L161" s="53"/>
      <x:c r="M161" s="58"/>
      <x:c r="N161" s="53"/>
      <x:c r="O161" s="45" t="str">
        <x:f>IF(A161="","",IF(NOT(OR(EXACT(C161,"DIRECT SELLER"),EXACT(C161,"RETAILER"),EXACT(C161,"MARKETPLACE"),EXACT(C161,"MANUFACTURER"),EXACT(C161,"PUBLISHER"),EXACT(C161,"SUBSTITUTE"),EXACT(C161,"OTHER"))),"INVALID - CANDIDATE TYPE",IF(NOT(OR(EXACT(D161,"YES"),EXACT(D161,"NO"),EXACT(D161,"UNCLEAR"))),"INVALID - BUYER TASK TOKEN",IF(NOT(OR(EXACT(E161,"SAME PRODUCT"),EXACT(E161,"SAME NEED - DIFFERENT PRODUCT"),EXACT(E161,"ADJACENT"),EXACT(E161,"NO MATCH"),EXACT(E161,"UNCLEAR"))),"INVALID - PRODUCT FIT TOKEN",IF(NOT(OR(EXACT(F161,"SELLER OF RECORD"),EXACT(F161,"MARKETPLACE"),EXACT(F161,"MANUFACTURER DIRECT"),EXACT(F161,"INFORMATION ONLY"),EXACT(F161,"SECONDARY MARKET"),EXACT(F161,"UNCLEAR"))),"INVALID - TRANSACTION TOKEN",IF(NOT(OR(EXACT(G161,"YES"),EXACT(G161,"NO"),EXACT(G161,"UNCLEAR"))),"INVALID - GEOGRAPHY TOKEN",IF(NOT(OR(EXACT(H161,"CURRENT"),EXACT(H161,"STALE"),EXACT(H161,"NOT CHECKED"))),"INVALID - FRESHNESS TOKEN",IF(NOT(OR(EXACT(I161,"COMPARABLE"),EXACT(I161,"NOT COMPARABLE"),EXACT(I161,"UNCLEAR"))),"INVALID - PRICE TOKEN",IF(NOT(OR(EXACT(J161,"COMPARABLE"),EXACT(J161,"NOT COMPARABLE"),EXACT(J161,"UNCLEAR"))),"INVALID - FULFILMENT TOKEN",IF(NOT(OR(EXACT(K161,"PURCHASE"),EXACT(K161,"DISCOVERY"),EXACT(K161,"RESEARCH"),EXACT(K161,"MIXED"),EXACT(K161,"UNCLEAR"))),"INVALID - DISCOVERY TOKEN",IF(COUNTIF($A$6:$A$205,A161)&gt;1,"INVALID - DUPLICATE ID","VALID")))))))))))</x:f>
      </x:c>
      <x:c r="P161" s="45" t="str">
        <x:f>IF(A161="","",IF(OR(B161="",C161="",D161="",E161="",F161="",G161="",H161="",I161="",J161="",K161="",L161="",M161=""),"EVIDENCE INSUFFICIENT - REQUIRED FIELD",IF(H161="STALE","EVIDENCE STALE - REFRESH",IF(H161="NOT CHECKED","EVIDENCE INSUFFICIENT - FRESHNESS",IF(OR(D161="UNCLEAR",E161="UNCLEAR",F161="UNCLEAR",G161="UNCLEAR",I161="UNCLEAR",J161="UNCLEAR",K161="UNCLEAR"),"EVIDENCE INSUFFICIENT - ROLE",IF(OR(AND(C161="PUBLISHER",F161&lt;&gt;"INFORMATION ONLY"),AND(C161="MARKETPLACE",F161&lt;&gt;"MARKETPLACE"),AND(C161="MANUFACTURER",NOT(OR(F161="MANUFACTURER DIRECT",F161="INFORMATION ONLY"))),AND(OR(C161="DIRECT SELLER",C161="RETAILER"),F161&lt;&gt;"SELLER OF RECORD"),AND(C161="SUBSTITUTE",NOT(OR(F161="SELLER OF RECORD",F161="SECONDARY MARKET")))),"EVIDENCE CONTRADICTION - TYPE / TRANSACTION","COMPLETE"))))))</x:f>
      </x:c>
      <x:c r="Q161" s="45" t="str">
        <x:f>IF(A161="","",IF(G161="NO","OUT OF SCOPE",IF(E161="NO MATCH","OUT OF SCOPE",IF(S161="UNRESOLVED","UNRESOLVED",IF(C161="MARKETPLACE","MARKETPLACE / INTERMEDIARY",IF(C161="PUBLISHER","PUBLISHER / INFORMATION COMPETITOR",IF(C161="MANUFACTURER",IF(S161="DIRECT PATH","DIRECT COMMERCIAL COMPETITOR",IF(S161="SUBSTITUTE PATH","INDIRECT / SUBSTITUTE COMPETITOR","MANUFACTURER / FIRST-PARTY REFERENCE")),IF(C161="SUBSTITUTE","INDIRECT / SUBSTITUTE COMPETITOR",IF(S161="DIRECT PATH","DIRECT COMMERCIAL COMPETITOR",IF(S161="SUBSTITUTE PATH","INDIRECT / SUBSTITUTE COMPETITOR",IF(AND(K161="RESEARCH",F161="INFORMATION ONLY"),"VISIBILITY-ONLY COMPETITOR","RETAIL / CHANNEL COMPETITOR")))))))))))</x:f>
      </x:c>
      <x:c r="R161" s="45" t="str">
        <x:f>IF(A161="","",IF(O161&lt;&gt;"VALID","NOT READY",IF(P161&lt;&gt;"COMPLETE","NOT READY",IF(Q161="UNRESOLVED","NOT READY","READY"))))</x:f>
      </x:c>
      <x:c r="S161" s="69" t="str">
        <x:f>IF(A161="","",IF(OR(P161&lt;&gt;"COMPLETE",O161&lt;&gt;"VALID"),"UNRESOLVED",IF(AND(D161="YES",E161="SAME PRODUCT",OR(F161="SELLER OF RECORD",F161="MANUFACTURER DIRECT")),"DIRECT PATH",IF(AND(D161="YES",E161="SAME NEED - DIFFERENT PRODUCT",OR(F161="SELLER OF RECORD",F161="SECONDARY MARKET",F161="MANUFACTURER DIRECT")),"SUBSTITUTE PATH","OTHER PATH"))))</x:f>
      </x:c>
    </x:row>
    <x:row r="162">
      <x:c r="A162" s="53"/>
      <x:c r="B162" s="53"/>
      <x:c r="C162" s="53"/>
      <x:c r="D162" s="53"/>
      <x:c r="E162" s="53"/>
      <x:c r="F162" s="53"/>
      <x:c r="G162" s="53"/>
      <x:c r="H162" s="53"/>
      <x:c r="I162" s="53"/>
      <x:c r="J162" s="53"/>
      <x:c r="K162" s="53"/>
      <x:c r="L162" s="53"/>
      <x:c r="M162" s="58"/>
      <x:c r="N162" s="53"/>
      <x:c r="O162" s="45" t="str">
        <x:f>IF(A162="","",IF(NOT(OR(EXACT(C162,"DIRECT SELLER"),EXACT(C162,"RETAILER"),EXACT(C162,"MARKETPLACE"),EXACT(C162,"MANUFACTURER"),EXACT(C162,"PUBLISHER"),EXACT(C162,"SUBSTITUTE"),EXACT(C162,"OTHER"))),"INVALID - CANDIDATE TYPE",IF(NOT(OR(EXACT(D162,"YES"),EXACT(D162,"NO"),EXACT(D162,"UNCLEAR"))),"INVALID - BUYER TASK TOKEN",IF(NOT(OR(EXACT(E162,"SAME PRODUCT"),EXACT(E162,"SAME NEED - DIFFERENT PRODUCT"),EXACT(E162,"ADJACENT"),EXACT(E162,"NO MATCH"),EXACT(E162,"UNCLEAR"))),"INVALID - PRODUCT FIT TOKEN",IF(NOT(OR(EXACT(F162,"SELLER OF RECORD"),EXACT(F162,"MARKETPLACE"),EXACT(F162,"MANUFACTURER DIRECT"),EXACT(F162,"INFORMATION ONLY"),EXACT(F162,"SECONDARY MARKET"),EXACT(F162,"UNCLEAR"))),"INVALID - TRANSACTION TOKEN",IF(NOT(OR(EXACT(G162,"YES"),EXACT(G162,"NO"),EXACT(G162,"UNCLEAR"))),"INVALID - GEOGRAPHY TOKEN",IF(NOT(OR(EXACT(H162,"CURRENT"),EXACT(H162,"STALE"),EXACT(H162,"NOT CHECKED"))),"INVALID - FRESHNESS TOKEN",IF(NOT(OR(EXACT(I162,"COMPARABLE"),EXACT(I162,"NOT COMPARABLE"),EXACT(I162,"UNCLEAR"))),"INVALID - PRICE TOKEN",IF(NOT(OR(EXACT(J162,"COMPARABLE"),EXACT(J162,"NOT COMPARABLE"),EXACT(J162,"UNCLEAR"))),"INVALID - FULFILMENT TOKEN",IF(NOT(OR(EXACT(K162,"PURCHASE"),EXACT(K162,"DISCOVERY"),EXACT(K162,"RESEARCH"),EXACT(K162,"MIXED"),EXACT(K162,"UNCLEAR"))),"INVALID - DISCOVERY TOKEN",IF(COUNTIF($A$6:$A$205,A162)&gt;1,"INVALID - DUPLICATE ID","VALID")))))))))))</x:f>
      </x:c>
      <x:c r="P162" s="45" t="str">
        <x:f>IF(A162="","",IF(OR(B162="",C162="",D162="",E162="",F162="",G162="",H162="",I162="",J162="",K162="",L162="",M162=""),"EVIDENCE INSUFFICIENT - REQUIRED FIELD",IF(H162="STALE","EVIDENCE STALE - REFRESH",IF(H162="NOT CHECKED","EVIDENCE INSUFFICIENT - FRESHNESS",IF(OR(D162="UNCLEAR",E162="UNCLEAR",F162="UNCLEAR",G162="UNCLEAR",I162="UNCLEAR",J162="UNCLEAR",K162="UNCLEAR"),"EVIDENCE INSUFFICIENT - ROLE",IF(OR(AND(C162="PUBLISHER",F162&lt;&gt;"INFORMATION ONLY"),AND(C162="MARKETPLACE",F162&lt;&gt;"MARKETPLACE"),AND(C162="MANUFACTURER",NOT(OR(F162="MANUFACTURER DIRECT",F162="INFORMATION ONLY"))),AND(OR(C162="DIRECT SELLER",C162="RETAILER"),F162&lt;&gt;"SELLER OF RECORD"),AND(C162="SUBSTITUTE",NOT(OR(F162="SELLER OF RECORD",F162="SECONDARY MARKET")))),"EVIDENCE CONTRADICTION - TYPE / TRANSACTION","COMPLETE"))))))</x:f>
      </x:c>
      <x:c r="Q162" s="45" t="str">
        <x:f>IF(A162="","",IF(G162="NO","OUT OF SCOPE",IF(E162="NO MATCH","OUT OF SCOPE",IF(S162="UNRESOLVED","UNRESOLVED",IF(C162="MARKETPLACE","MARKETPLACE / INTERMEDIARY",IF(C162="PUBLISHER","PUBLISHER / INFORMATION COMPETITOR",IF(C162="MANUFACTURER",IF(S162="DIRECT PATH","DIRECT COMMERCIAL COMPETITOR",IF(S162="SUBSTITUTE PATH","INDIRECT / SUBSTITUTE COMPETITOR","MANUFACTURER / FIRST-PARTY REFERENCE")),IF(C162="SUBSTITUTE","INDIRECT / SUBSTITUTE COMPETITOR",IF(S162="DIRECT PATH","DIRECT COMMERCIAL COMPETITOR",IF(S162="SUBSTITUTE PATH","INDIRECT / SUBSTITUTE COMPETITOR",IF(AND(K162="RESEARCH",F162="INFORMATION ONLY"),"VISIBILITY-ONLY COMPETITOR","RETAIL / CHANNEL COMPETITOR")))))))))))</x:f>
      </x:c>
      <x:c r="R162" s="45" t="str">
        <x:f>IF(A162="","",IF(O162&lt;&gt;"VALID","NOT READY",IF(P162&lt;&gt;"COMPLETE","NOT READY",IF(Q162="UNRESOLVED","NOT READY","READY"))))</x:f>
      </x:c>
      <x:c r="S162" s="69" t="str">
        <x:f>IF(A162="","",IF(OR(P162&lt;&gt;"COMPLETE",O162&lt;&gt;"VALID"),"UNRESOLVED",IF(AND(D162="YES",E162="SAME PRODUCT",OR(F162="SELLER OF RECORD",F162="MANUFACTURER DIRECT")),"DIRECT PATH",IF(AND(D162="YES",E162="SAME NEED - DIFFERENT PRODUCT",OR(F162="SELLER OF RECORD",F162="SECONDARY MARKET",F162="MANUFACTURER DIRECT")),"SUBSTITUTE PATH","OTHER PATH"))))</x:f>
      </x:c>
    </x:row>
    <x:row r="163">
      <x:c r="A163" s="53"/>
      <x:c r="B163" s="53"/>
      <x:c r="C163" s="53"/>
      <x:c r="D163" s="53"/>
      <x:c r="E163" s="53"/>
      <x:c r="F163" s="53"/>
      <x:c r="G163" s="53"/>
      <x:c r="H163" s="53"/>
      <x:c r="I163" s="53"/>
      <x:c r="J163" s="53"/>
      <x:c r="K163" s="53"/>
      <x:c r="L163" s="53"/>
      <x:c r="M163" s="58"/>
      <x:c r="N163" s="53"/>
      <x:c r="O163" s="45" t="str">
        <x:f>IF(A163="","",IF(NOT(OR(EXACT(C163,"DIRECT SELLER"),EXACT(C163,"RETAILER"),EXACT(C163,"MARKETPLACE"),EXACT(C163,"MANUFACTURER"),EXACT(C163,"PUBLISHER"),EXACT(C163,"SUBSTITUTE"),EXACT(C163,"OTHER"))),"INVALID - CANDIDATE TYPE",IF(NOT(OR(EXACT(D163,"YES"),EXACT(D163,"NO"),EXACT(D163,"UNCLEAR"))),"INVALID - BUYER TASK TOKEN",IF(NOT(OR(EXACT(E163,"SAME PRODUCT"),EXACT(E163,"SAME NEED - DIFFERENT PRODUCT"),EXACT(E163,"ADJACENT"),EXACT(E163,"NO MATCH"),EXACT(E163,"UNCLEAR"))),"INVALID - PRODUCT FIT TOKEN",IF(NOT(OR(EXACT(F163,"SELLER OF RECORD"),EXACT(F163,"MARKETPLACE"),EXACT(F163,"MANUFACTURER DIRECT"),EXACT(F163,"INFORMATION ONLY"),EXACT(F163,"SECONDARY MARKET"),EXACT(F163,"UNCLEAR"))),"INVALID - TRANSACTION TOKEN",IF(NOT(OR(EXACT(G163,"YES"),EXACT(G163,"NO"),EXACT(G163,"UNCLEAR"))),"INVALID - GEOGRAPHY TOKEN",IF(NOT(OR(EXACT(H163,"CURRENT"),EXACT(H163,"STALE"),EXACT(H163,"NOT CHECKED"))),"INVALID - FRESHNESS TOKEN",IF(NOT(OR(EXACT(I163,"COMPARABLE"),EXACT(I163,"NOT COMPARABLE"),EXACT(I163,"UNCLEAR"))),"INVALID - PRICE TOKEN",IF(NOT(OR(EXACT(J163,"COMPARABLE"),EXACT(J163,"NOT COMPARABLE"),EXACT(J163,"UNCLEAR"))),"INVALID - FULFILMENT TOKEN",IF(NOT(OR(EXACT(K163,"PURCHASE"),EXACT(K163,"DISCOVERY"),EXACT(K163,"RESEARCH"),EXACT(K163,"MIXED"),EXACT(K163,"UNCLEAR"))),"INVALID - DISCOVERY TOKEN",IF(COUNTIF($A$6:$A$205,A163)&gt;1,"INVALID - DUPLICATE ID","VALID")))))))))))</x:f>
      </x:c>
      <x:c r="P163" s="45" t="str">
        <x:f>IF(A163="","",IF(OR(B163="",C163="",D163="",E163="",F163="",G163="",H163="",I163="",J163="",K163="",L163="",M163=""),"EVIDENCE INSUFFICIENT - REQUIRED FIELD",IF(H163="STALE","EVIDENCE STALE - REFRESH",IF(H163="NOT CHECKED","EVIDENCE INSUFFICIENT - FRESHNESS",IF(OR(D163="UNCLEAR",E163="UNCLEAR",F163="UNCLEAR",G163="UNCLEAR",I163="UNCLEAR",J163="UNCLEAR",K163="UNCLEAR"),"EVIDENCE INSUFFICIENT - ROLE",IF(OR(AND(C163="PUBLISHER",F163&lt;&gt;"INFORMATION ONLY"),AND(C163="MARKETPLACE",F163&lt;&gt;"MARKETPLACE"),AND(C163="MANUFACTURER",NOT(OR(F163="MANUFACTURER DIRECT",F163="INFORMATION ONLY"))),AND(OR(C163="DIRECT SELLER",C163="RETAILER"),F163&lt;&gt;"SELLER OF RECORD"),AND(C163="SUBSTITUTE",NOT(OR(F163="SELLER OF RECORD",F163="SECONDARY MARKET")))),"EVIDENCE CONTRADICTION - TYPE / TRANSACTION","COMPLETE"))))))</x:f>
      </x:c>
      <x:c r="Q163" s="45" t="str">
        <x:f>IF(A163="","",IF(G163="NO","OUT OF SCOPE",IF(E163="NO MATCH","OUT OF SCOPE",IF(S163="UNRESOLVED","UNRESOLVED",IF(C163="MARKETPLACE","MARKETPLACE / INTERMEDIARY",IF(C163="PUBLISHER","PUBLISHER / INFORMATION COMPETITOR",IF(C163="MANUFACTURER",IF(S163="DIRECT PATH","DIRECT COMMERCIAL COMPETITOR",IF(S163="SUBSTITUTE PATH","INDIRECT / SUBSTITUTE COMPETITOR","MANUFACTURER / FIRST-PARTY REFERENCE")),IF(C163="SUBSTITUTE","INDIRECT / SUBSTITUTE COMPETITOR",IF(S163="DIRECT PATH","DIRECT COMMERCIAL COMPETITOR",IF(S163="SUBSTITUTE PATH","INDIRECT / SUBSTITUTE COMPETITOR",IF(AND(K163="RESEARCH",F163="INFORMATION ONLY"),"VISIBILITY-ONLY COMPETITOR","RETAIL / CHANNEL COMPETITOR")))))))))))</x:f>
      </x:c>
      <x:c r="R163" s="45" t="str">
        <x:f>IF(A163="","",IF(O163&lt;&gt;"VALID","NOT READY",IF(P163&lt;&gt;"COMPLETE","NOT READY",IF(Q163="UNRESOLVED","NOT READY","READY"))))</x:f>
      </x:c>
      <x:c r="S163" s="69" t="str">
        <x:f>IF(A163="","",IF(OR(P163&lt;&gt;"COMPLETE",O163&lt;&gt;"VALID"),"UNRESOLVED",IF(AND(D163="YES",E163="SAME PRODUCT",OR(F163="SELLER OF RECORD",F163="MANUFACTURER DIRECT")),"DIRECT PATH",IF(AND(D163="YES",E163="SAME NEED - DIFFERENT PRODUCT",OR(F163="SELLER OF RECORD",F163="SECONDARY MARKET",F163="MANUFACTURER DIRECT")),"SUBSTITUTE PATH","OTHER PATH"))))</x:f>
      </x:c>
    </x:row>
    <x:row r="164">
      <x:c r="A164" s="53"/>
      <x:c r="B164" s="53"/>
      <x:c r="C164" s="53"/>
      <x:c r="D164" s="53"/>
      <x:c r="E164" s="53"/>
      <x:c r="F164" s="53"/>
      <x:c r="G164" s="53"/>
      <x:c r="H164" s="53"/>
      <x:c r="I164" s="53"/>
      <x:c r="J164" s="53"/>
      <x:c r="K164" s="53"/>
      <x:c r="L164" s="53"/>
      <x:c r="M164" s="58"/>
      <x:c r="N164" s="53"/>
      <x:c r="O164" s="45" t="str">
        <x:f>IF(A164="","",IF(NOT(OR(EXACT(C164,"DIRECT SELLER"),EXACT(C164,"RETAILER"),EXACT(C164,"MARKETPLACE"),EXACT(C164,"MANUFACTURER"),EXACT(C164,"PUBLISHER"),EXACT(C164,"SUBSTITUTE"),EXACT(C164,"OTHER"))),"INVALID - CANDIDATE TYPE",IF(NOT(OR(EXACT(D164,"YES"),EXACT(D164,"NO"),EXACT(D164,"UNCLEAR"))),"INVALID - BUYER TASK TOKEN",IF(NOT(OR(EXACT(E164,"SAME PRODUCT"),EXACT(E164,"SAME NEED - DIFFERENT PRODUCT"),EXACT(E164,"ADJACENT"),EXACT(E164,"NO MATCH"),EXACT(E164,"UNCLEAR"))),"INVALID - PRODUCT FIT TOKEN",IF(NOT(OR(EXACT(F164,"SELLER OF RECORD"),EXACT(F164,"MARKETPLACE"),EXACT(F164,"MANUFACTURER DIRECT"),EXACT(F164,"INFORMATION ONLY"),EXACT(F164,"SECONDARY MARKET"),EXACT(F164,"UNCLEAR"))),"INVALID - TRANSACTION TOKEN",IF(NOT(OR(EXACT(G164,"YES"),EXACT(G164,"NO"),EXACT(G164,"UNCLEAR"))),"INVALID - GEOGRAPHY TOKEN",IF(NOT(OR(EXACT(H164,"CURRENT"),EXACT(H164,"STALE"),EXACT(H164,"NOT CHECKED"))),"INVALID - FRESHNESS TOKEN",IF(NOT(OR(EXACT(I164,"COMPARABLE"),EXACT(I164,"NOT COMPARABLE"),EXACT(I164,"UNCLEAR"))),"INVALID - PRICE TOKEN",IF(NOT(OR(EXACT(J164,"COMPARABLE"),EXACT(J164,"NOT COMPARABLE"),EXACT(J164,"UNCLEAR"))),"INVALID - FULFILMENT TOKEN",IF(NOT(OR(EXACT(K164,"PURCHASE"),EXACT(K164,"DISCOVERY"),EXACT(K164,"RESEARCH"),EXACT(K164,"MIXED"),EXACT(K164,"UNCLEAR"))),"INVALID - DISCOVERY TOKEN",IF(COUNTIF($A$6:$A$205,A164)&gt;1,"INVALID - DUPLICATE ID","VALID")))))))))))</x:f>
      </x:c>
      <x:c r="P164" s="45" t="str">
        <x:f>IF(A164="","",IF(OR(B164="",C164="",D164="",E164="",F164="",G164="",H164="",I164="",J164="",K164="",L164="",M164=""),"EVIDENCE INSUFFICIENT - REQUIRED FIELD",IF(H164="STALE","EVIDENCE STALE - REFRESH",IF(H164="NOT CHECKED","EVIDENCE INSUFFICIENT - FRESHNESS",IF(OR(D164="UNCLEAR",E164="UNCLEAR",F164="UNCLEAR",G164="UNCLEAR",I164="UNCLEAR",J164="UNCLEAR",K164="UNCLEAR"),"EVIDENCE INSUFFICIENT - ROLE",IF(OR(AND(C164="PUBLISHER",F164&lt;&gt;"INFORMATION ONLY"),AND(C164="MARKETPLACE",F164&lt;&gt;"MARKETPLACE"),AND(C164="MANUFACTURER",NOT(OR(F164="MANUFACTURER DIRECT",F164="INFORMATION ONLY"))),AND(OR(C164="DIRECT SELLER",C164="RETAILER"),F164&lt;&gt;"SELLER OF RECORD"),AND(C164="SUBSTITUTE",NOT(OR(F164="SELLER OF RECORD",F164="SECONDARY MARKET")))),"EVIDENCE CONTRADICTION - TYPE / TRANSACTION","COMPLETE"))))))</x:f>
      </x:c>
      <x:c r="Q164" s="45" t="str">
        <x:f>IF(A164="","",IF(G164="NO","OUT OF SCOPE",IF(E164="NO MATCH","OUT OF SCOPE",IF(S164="UNRESOLVED","UNRESOLVED",IF(C164="MARKETPLACE","MARKETPLACE / INTERMEDIARY",IF(C164="PUBLISHER","PUBLISHER / INFORMATION COMPETITOR",IF(C164="MANUFACTURER",IF(S164="DIRECT PATH","DIRECT COMMERCIAL COMPETITOR",IF(S164="SUBSTITUTE PATH","INDIRECT / SUBSTITUTE COMPETITOR","MANUFACTURER / FIRST-PARTY REFERENCE")),IF(C164="SUBSTITUTE","INDIRECT / SUBSTITUTE COMPETITOR",IF(S164="DIRECT PATH","DIRECT COMMERCIAL COMPETITOR",IF(S164="SUBSTITUTE PATH","INDIRECT / SUBSTITUTE COMPETITOR",IF(AND(K164="RESEARCH",F164="INFORMATION ONLY"),"VISIBILITY-ONLY COMPETITOR","RETAIL / CHANNEL COMPETITOR")))))))))))</x:f>
      </x:c>
      <x:c r="R164" s="45" t="str">
        <x:f>IF(A164="","",IF(O164&lt;&gt;"VALID","NOT READY",IF(P164&lt;&gt;"COMPLETE","NOT READY",IF(Q164="UNRESOLVED","NOT READY","READY"))))</x:f>
      </x:c>
      <x:c r="S164" s="69" t="str">
        <x:f>IF(A164="","",IF(OR(P164&lt;&gt;"COMPLETE",O164&lt;&gt;"VALID"),"UNRESOLVED",IF(AND(D164="YES",E164="SAME PRODUCT",OR(F164="SELLER OF RECORD",F164="MANUFACTURER DIRECT")),"DIRECT PATH",IF(AND(D164="YES",E164="SAME NEED - DIFFERENT PRODUCT",OR(F164="SELLER OF RECORD",F164="SECONDARY MARKET",F164="MANUFACTURER DIRECT")),"SUBSTITUTE PATH","OTHER PATH"))))</x:f>
      </x:c>
    </x:row>
    <x:row r="165">
      <x:c r="A165" s="53"/>
      <x:c r="B165" s="53"/>
      <x:c r="C165" s="53"/>
      <x:c r="D165" s="53"/>
      <x:c r="E165" s="53"/>
      <x:c r="F165" s="53"/>
      <x:c r="G165" s="53"/>
      <x:c r="H165" s="53"/>
      <x:c r="I165" s="53"/>
      <x:c r="J165" s="53"/>
      <x:c r="K165" s="53"/>
      <x:c r="L165" s="53"/>
      <x:c r="M165" s="58"/>
      <x:c r="N165" s="53"/>
      <x:c r="O165" s="45" t="str">
        <x:f>IF(A165="","",IF(NOT(OR(EXACT(C165,"DIRECT SELLER"),EXACT(C165,"RETAILER"),EXACT(C165,"MARKETPLACE"),EXACT(C165,"MANUFACTURER"),EXACT(C165,"PUBLISHER"),EXACT(C165,"SUBSTITUTE"),EXACT(C165,"OTHER"))),"INVALID - CANDIDATE TYPE",IF(NOT(OR(EXACT(D165,"YES"),EXACT(D165,"NO"),EXACT(D165,"UNCLEAR"))),"INVALID - BUYER TASK TOKEN",IF(NOT(OR(EXACT(E165,"SAME PRODUCT"),EXACT(E165,"SAME NEED - DIFFERENT PRODUCT"),EXACT(E165,"ADJACENT"),EXACT(E165,"NO MATCH"),EXACT(E165,"UNCLEAR"))),"INVALID - PRODUCT FIT TOKEN",IF(NOT(OR(EXACT(F165,"SELLER OF RECORD"),EXACT(F165,"MARKETPLACE"),EXACT(F165,"MANUFACTURER DIRECT"),EXACT(F165,"INFORMATION ONLY"),EXACT(F165,"SECONDARY MARKET"),EXACT(F165,"UNCLEAR"))),"INVALID - TRANSACTION TOKEN",IF(NOT(OR(EXACT(G165,"YES"),EXACT(G165,"NO"),EXACT(G165,"UNCLEAR"))),"INVALID - GEOGRAPHY TOKEN",IF(NOT(OR(EXACT(H165,"CURRENT"),EXACT(H165,"STALE"),EXACT(H165,"NOT CHECKED"))),"INVALID - FRESHNESS TOKEN",IF(NOT(OR(EXACT(I165,"COMPARABLE"),EXACT(I165,"NOT COMPARABLE"),EXACT(I165,"UNCLEAR"))),"INVALID - PRICE TOKEN",IF(NOT(OR(EXACT(J165,"COMPARABLE"),EXACT(J165,"NOT COMPARABLE"),EXACT(J165,"UNCLEAR"))),"INVALID - FULFILMENT TOKEN",IF(NOT(OR(EXACT(K165,"PURCHASE"),EXACT(K165,"DISCOVERY"),EXACT(K165,"RESEARCH"),EXACT(K165,"MIXED"),EXACT(K165,"UNCLEAR"))),"INVALID - DISCOVERY TOKEN",IF(COUNTIF($A$6:$A$205,A165)&gt;1,"INVALID - DUPLICATE ID","VALID")))))))))))</x:f>
      </x:c>
      <x:c r="P165" s="45" t="str">
        <x:f>IF(A165="","",IF(OR(B165="",C165="",D165="",E165="",F165="",G165="",H165="",I165="",J165="",K165="",L165="",M165=""),"EVIDENCE INSUFFICIENT - REQUIRED FIELD",IF(H165="STALE","EVIDENCE STALE - REFRESH",IF(H165="NOT CHECKED","EVIDENCE INSUFFICIENT - FRESHNESS",IF(OR(D165="UNCLEAR",E165="UNCLEAR",F165="UNCLEAR",G165="UNCLEAR",I165="UNCLEAR",J165="UNCLEAR",K165="UNCLEAR"),"EVIDENCE INSUFFICIENT - ROLE",IF(OR(AND(C165="PUBLISHER",F165&lt;&gt;"INFORMATION ONLY"),AND(C165="MARKETPLACE",F165&lt;&gt;"MARKETPLACE"),AND(C165="MANUFACTURER",NOT(OR(F165="MANUFACTURER DIRECT",F165="INFORMATION ONLY"))),AND(OR(C165="DIRECT SELLER",C165="RETAILER"),F165&lt;&gt;"SELLER OF RECORD"),AND(C165="SUBSTITUTE",NOT(OR(F165="SELLER OF RECORD",F165="SECONDARY MARKET")))),"EVIDENCE CONTRADICTION - TYPE / TRANSACTION","COMPLETE"))))))</x:f>
      </x:c>
      <x:c r="Q165" s="45" t="str">
        <x:f>IF(A165="","",IF(G165="NO","OUT OF SCOPE",IF(E165="NO MATCH","OUT OF SCOPE",IF(S165="UNRESOLVED","UNRESOLVED",IF(C165="MARKETPLACE","MARKETPLACE / INTERMEDIARY",IF(C165="PUBLISHER","PUBLISHER / INFORMATION COMPETITOR",IF(C165="MANUFACTURER",IF(S165="DIRECT PATH","DIRECT COMMERCIAL COMPETITOR",IF(S165="SUBSTITUTE PATH","INDIRECT / SUBSTITUTE COMPETITOR","MANUFACTURER / FIRST-PARTY REFERENCE")),IF(C165="SUBSTITUTE","INDIRECT / SUBSTITUTE COMPETITOR",IF(S165="DIRECT PATH","DIRECT COMMERCIAL COMPETITOR",IF(S165="SUBSTITUTE PATH","INDIRECT / SUBSTITUTE COMPETITOR",IF(AND(K165="RESEARCH",F165="INFORMATION ONLY"),"VISIBILITY-ONLY COMPETITOR","RETAIL / CHANNEL COMPETITOR")))))))))))</x:f>
      </x:c>
      <x:c r="R165" s="45" t="str">
        <x:f>IF(A165="","",IF(O165&lt;&gt;"VALID","NOT READY",IF(P165&lt;&gt;"COMPLETE","NOT READY",IF(Q165="UNRESOLVED","NOT READY","READY"))))</x:f>
      </x:c>
      <x:c r="S165" s="69" t="str">
        <x:f>IF(A165="","",IF(OR(P165&lt;&gt;"COMPLETE",O165&lt;&gt;"VALID"),"UNRESOLVED",IF(AND(D165="YES",E165="SAME PRODUCT",OR(F165="SELLER OF RECORD",F165="MANUFACTURER DIRECT")),"DIRECT PATH",IF(AND(D165="YES",E165="SAME NEED - DIFFERENT PRODUCT",OR(F165="SELLER OF RECORD",F165="SECONDARY MARKET",F165="MANUFACTURER DIRECT")),"SUBSTITUTE PATH","OTHER PATH"))))</x:f>
      </x:c>
    </x:row>
    <x:row r="166">
      <x:c r="A166" s="53"/>
      <x:c r="B166" s="53"/>
      <x:c r="C166" s="53"/>
      <x:c r="D166" s="53"/>
      <x:c r="E166" s="53"/>
      <x:c r="F166" s="53"/>
      <x:c r="G166" s="53"/>
      <x:c r="H166" s="53"/>
      <x:c r="I166" s="53"/>
      <x:c r="J166" s="53"/>
      <x:c r="K166" s="53"/>
      <x:c r="L166" s="53"/>
      <x:c r="M166" s="58"/>
      <x:c r="N166" s="53"/>
      <x:c r="O166" s="45" t="str">
        <x:f>IF(A166="","",IF(NOT(OR(EXACT(C166,"DIRECT SELLER"),EXACT(C166,"RETAILER"),EXACT(C166,"MARKETPLACE"),EXACT(C166,"MANUFACTURER"),EXACT(C166,"PUBLISHER"),EXACT(C166,"SUBSTITUTE"),EXACT(C166,"OTHER"))),"INVALID - CANDIDATE TYPE",IF(NOT(OR(EXACT(D166,"YES"),EXACT(D166,"NO"),EXACT(D166,"UNCLEAR"))),"INVALID - BUYER TASK TOKEN",IF(NOT(OR(EXACT(E166,"SAME PRODUCT"),EXACT(E166,"SAME NEED - DIFFERENT PRODUCT"),EXACT(E166,"ADJACENT"),EXACT(E166,"NO MATCH"),EXACT(E166,"UNCLEAR"))),"INVALID - PRODUCT FIT TOKEN",IF(NOT(OR(EXACT(F166,"SELLER OF RECORD"),EXACT(F166,"MARKETPLACE"),EXACT(F166,"MANUFACTURER DIRECT"),EXACT(F166,"INFORMATION ONLY"),EXACT(F166,"SECONDARY MARKET"),EXACT(F166,"UNCLEAR"))),"INVALID - TRANSACTION TOKEN",IF(NOT(OR(EXACT(G166,"YES"),EXACT(G166,"NO"),EXACT(G166,"UNCLEAR"))),"INVALID - GEOGRAPHY TOKEN",IF(NOT(OR(EXACT(H166,"CURRENT"),EXACT(H166,"STALE"),EXACT(H166,"NOT CHECKED"))),"INVALID - FRESHNESS TOKEN",IF(NOT(OR(EXACT(I166,"COMPARABLE"),EXACT(I166,"NOT COMPARABLE"),EXACT(I166,"UNCLEAR"))),"INVALID - PRICE TOKEN",IF(NOT(OR(EXACT(J166,"COMPARABLE"),EXACT(J166,"NOT COMPARABLE"),EXACT(J166,"UNCLEAR"))),"INVALID - FULFILMENT TOKEN",IF(NOT(OR(EXACT(K166,"PURCHASE"),EXACT(K166,"DISCOVERY"),EXACT(K166,"RESEARCH"),EXACT(K166,"MIXED"),EXACT(K166,"UNCLEAR"))),"INVALID - DISCOVERY TOKEN",IF(COUNTIF($A$6:$A$205,A166)&gt;1,"INVALID - DUPLICATE ID","VALID")))))))))))</x:f>
      </x:c>
      <x:c r="P166" s="45" t="str">
        <x:f>IF(A166="","",IF(OR(B166="",C166="",D166="",E166="",F166="",G166="",H166="",I166="",J166="",K166="",L166="",M166=""),"EVIDENCE INSUFFICIENT - REQUIRED FIELD",IF(H166="STALE","EVIDENCE STALE - REFRESH",IF(H166="NOT CHECKED","EVIDENCE INSUFFICIENT - FRESHNESS",IF(OR(D166="UNCLEAR",E166="UNCLEAR",F166="UNCLEAR",G166="UNCLEAR",I166="UNCLEAR",J166="UNCLEAR",K166="UNCLEAR"),"EVIDENCE INSUFFICIENT - ROLE",IF(OR(AND(C166="PUBLISHER",F166&lt;&gt;"INFORMATION ONLY"),AND(C166="MARKETPLACE",F166&lt;&gt;"MARKETPLACE"),AND(C166="MANUFACTURER",NOT(OR(F166="MANUFACTURER DIRECT",F166="INFORMATION ONLY"))),AND(OR(C166="DIRECT SELLER",C166="RETAILER"),F166&lt;&gt;"SELLER OF RECORD"),AND(C166="SUBSTITUTE",NOT(OR(F166="SELLER OF RECORD",F166="SECONDARY MARKET")))),"EVIDENCE CONTRADICTION - TYPE / TRANSACTION","COMPLETE"))))))</x:f>
      </x:c>
      <x:c r="Q166" s="45" t="str">
        <x:f>IF(A166="","",IF(G166="NO","OUT OF SCOPE",IF(E166="NO MATCH","OUT OF SCOPE",IF(S166="UNRESOLVED","UNRESOLVED",IF(C166="MARKETPLACE","MARKETPLACE / INTERMEDIARY",IF(C166="PUBLISHER","PUBLISHER / INFORMATION COMPETITOR",IF(C166="MANUFACTURER",IF(S166="DIRECT PATH","DIRECT COMMERCIAL COMPETITOR",IF(S166="SUBSTITUTE PATH","INDIRECT / SUBSTITUTE COMPETITOR","MANUFACTURER / FIRST-PARTY REFERENCE")),IF(C166="SUBSTITUTE","INDIRECT / SUBSTITUTE COMPETITOR",IF(S166="DIRECT PATH","DIRECT COMMERCIAL COMPETITOR",IF(S166="SUBSTITUTE PATH","INDIRECT / SUBSTITUTE COMPETITOR",IF(AND(K166="RESEARCH",F166="INFORMATION ONLY"),"VISIBILITY-ONLY COMPETITOR","RETAIL / CHANNEL COMPETITOR")))))))))))</x:f>
      </x:c>
      <x:c r="R166" s="45" t="str">
        <x:f>IF(A166="","",IF(O166&lt;&gt;"VALID","NOT READY",IF(P166&lt;&gt;"COMPLETE","NOT READY",IF(Q166="UNRESOLVED","NOT READY","READY"))))</x:f>
      </x:c>
      <x:c r="S166" s="69" t="str">
        <x:f>IF(A166="","",IF(OR(P166&lt;&gt;"COMPLETE",O166&lt;&gt;"VALID"),"UNRESOLVED",IF(AND(D166="YES",E166="SAME PRODUCT",OR(F166="SELLER OF RECORD",F166="MANUFACTURER DIRECT")),"DIRECT PATH",IF(AND(D166="YES",E166="SAME NEED - DIFFERENT PRODUCT",OR(F166="SELLER OF RECORD",F166="SECONDARY MARKET",F166="MANUFACTURER DIRECT")),"SUBSTITUTE PATH","OTHER PATH"))))</x:f>
      </x:c>
    </x:row>
    <x:row r="167">
      <x:c r="A167" s="53"/>
      <x:c r="B167" s="53"/>
      <x:c r="C167" s="53"/>
      <x:c r="D167" s="53"/>
      <x:c r="E167" s="53"/>
      <x:c r="F167" s="53"/>
      <x:c r="G167" s="53"/>
      <x:c r="H167" s="53"/>
      <x:c r="I167" s="53"/>
      <x:c r="J167" s="53"/>
      <x:c r="K167" s="53"/>
      <x:c r="L167" s="53"/>
      <x:c r="M167" s="58"/>
      <x:c r="N167" s="53"/>
      <x:c r="O167" s="45" t="str">
        <x:f>IF(A167="","",IF(NOT(OR(EXACT(C167,"DIRECT SELLER"),EXACT(C167,"RETAILER"),EXACT(C167,"MARKETPLACE"),EXACT(C167,"MANUFACTURER"),EXACT(C167,"PUBLISHER"),EXACT(C167,"SUBSTITUTE"),EXACT(C167,"OTHER"))),"INVALID - CANDIDATE TYPE",IF(NOT(OR(EXACT(D167,"YES"),EXACT(D167,"NO"),EXACT(D167,"UNCLEAR"))),"INVALID - BUYER TASK TOKEN",IF(NOT(OR(EXACT(E167,"SAME PRODUCT"),EXACT(E167,"SAME NEED - DIFFERENT PRODUCT"),EXACT(E167,"ADJACENT"),EXACT(E167,"NO MATCH"),EXACT(E167,"UNCLEAR"))),"INVALID - PRODUCT FIT TOKEN",IF(NOT(OR(EXACT(F167,"SELLER OF RECORD"),EXACT(F167,"MARKETPLACE"),EXACT(F167,"MANUFACTURER DIRECT"),EXACT(F167,"INFORMATION ONLY"),EXACT(F167,"SECONDARY MARKET"),EXACT(F167,"UNCLEAR"))),"INVALID - TRANSACTION TOKEN",IF(NOT(OR(EXACT(G167,"YES"),EXACT(G167,"NO"),EXACT(G167,"UNCLEAR"))),"INVALID - GEOGRAPHY TOKEN",IF(NOT(OR(EXACT(H167,"CURRENT"),EXACT(H167,"STALE"),EXACT(H167,"NOT CHECKED"))),"INVALID - FRESHNESS TOKEN",IF(NOT(OR(EXACT(I167,"COMPARABLE"),EXACT(I167,"NOT COMPARABLE"),EXACT(I167,"UNCLEAR"))),"INVALID - PRICE TOKEN",IF(NOT(OR(EXACT(J167,"COMPARABLE"),EXACT(J167,"NOT COMPARABLE"),EXACT(J167,"UNCLEAR"))),"INVALID - FULFILMENT TOKEN",IF(NOT(OR(EXACT(K167,"PURCHASE"),EXACT(K167,"DISCOVERY"),EXACT(K167,"RESEARCH"),EXACT(K167,"MIXED"),EXACT(K167,"UNCLEAR"))),"INVALID - DISCOVERY TOKEN",IF(COUNTIF($A$6:$A$205,A167)&gt;1,"INVALID - DUPLICATE ID","VALID")))))))))))</x:f>
      </x:c>
      <x:c r="P167" s="45" t="str">
        <x:f>IF(A167="","",IF(OR(B167="",C167="",D167="",E167="",F167="",G167="",H167="",I167="",J167="",K167="",L167="",M167=""),"EVIDENCE INSUFFICIENT - REQUIRED FIELD",IF(H167="STALE","EVIDENCE STALE - REFRESH",IF(H167="NOT CHECKED","EVIDENCE INSUFFICIENT - FRESHNESS",IF(OR(D167="UNCLEAR",E167="UNCLEAR",F167="UNCLEAR",G167="UNCLEAR",I167="UNCLEAR",J167="UNCLEAR",K167="UNCLEAR"),"EVIDENCE INSUFFICIENT - ROLE",IF(OR(AND(C167="PUBLISHER",F167&lt;&gt;"INFORMATION ONLY"),AND(C167="MARKETPLACE",F167&lt;&gt;"MARKETPLACE"),AND(C167="MANUFACTURER",NOT(OR(F167="MANUFACTURER DIRECT",F167="INFORMATION ONLY"))),AND(OR(C167="DIRECT SELLER",C167="RETAILER"),F167&lt;&gt;"SELLER OF RECORD"),AND(C167="SUBSTITUTE",NOT(OR(F167="SELLER OF RECORD",F167="SECONDARY MARKET")))),"EVIDENCE CONTRADICTION - TYPE / TRANSACTION","COMPLETE"))))))</x:f>
      </x:c>
      <x:c r="Q167" s="45" t="str">
        <x:f>IF(A167="","",IF(G167="NO","OUT OF SCOPE",IF(E167="NO MATCH","OUT OF SCOPE",IF(S167="UNRESOLVED","UNRESOLVED",IF(C167="MARKETPLACE","MARKETPLACE / INTERMEDIARY",IF(C167="PUBLISHER","PUBLISHER / INFORMATION COMPETITOR",IF(C167="MANUFACTURER",IF(S167="DIRECT PATH","DIRECT COMMERCIAL COMPETITOR",IF(S167="SUBSTITUTE PATH","INDIRECT / SUBSTITUTE COMPETITOR","MANUFACTURER / FIRST-PARTY REFERENCE")),IF(C167="SUBSTITUTE","INDIRECT / SUBSTITUTE COMPETITOR",IF(S167="DIRECT PATH","DIRECT COMMERCIAL COMPETITOR",IF(S167="SUBSTITUTE PATH","INDIRECT / SUBSTITUTE COMPETITOR",IF(AND(K167="RESEARCH",F167="INFORMATION ONLY"),"VISIBILITY-ONLY COMPETITOR","RETAIL / CHANNEL COMPETITOR")))))))))))</x:f>
      </x:c>
      <x:c r="R167" s="45" t="str">
        <x:f>IF(A167="","",IF(O167&lt;&gt;"VALID","NOT READY",IF(P167&lt;&gt;"COMPLETE","NOT READY",IF(Q167="UNRESOLVED","NOT READY","READY"))))</x:f>
      </x:c>
      <x:c r="S167" s="69" t="str">
        <x:f>IF(A167="","",IF(OR(P167&lt;&gt;"COMPLETE",O167&lt;&gt;"VALID"),"UNRESOLVED",IF(AND(D167="YES",E167="SAME PRODUCT",OR(F167="SELLER OF RECORD",F167="MANUFACTURER DIRECT")),"DIRECT PATH",IF(AND(D167="YES",E167="SAME NEED - DIFFERENT PRODUCT",OR(F167="SELLER OF RECORD",F167="SECONDARY MARKET",F167="MANUFACTURER DIRECT")),"SUBSTITUTE PATH","OTHER PATH"))))</x:f>
      </x:c>
    </x:row>
    <x:row r="168">
      <x:c r="A168" s="53"/>
      <x:c r="B168" s="53"/>
      <x:c r="C168" s="53"/>
      <x:c r="D168" s="53"/>
      <x:c r="E168" s="53"/>
      <x:c r="F168" s="53"/>
      <x:c r="G168" s="53"/>
      <x:c r="H168" s="53"/>
      <x:c r="I168" s="53"/>
      <x:c r="J168" s="53"/>
      <x:c r="K168" s="53"/>
      <x:c r="L168" s="53"/>
      <x:c r="M168" s="58"/>
      <x:c r="N168" s="53"/>
      <x:c r="O168" s="45" t="str">
        <x:f>IF(A168="","",IF(NOT(OR(EXACT(C168,"DIRECT SELLER"),EXACT(C168,"RETAILER"),EXACT(C168,"MARKETPLACE"),EXACT(C168,"MANUFACTURER"),EXACT(C168,"PUBLISHER"),EXACT(C168,"SUBSTITUTE"),EXACT(C168,"OTHER"))),"INVALID - CANDIDATE TYPE",IF(NOT(OR(EXACT(D168,"YES"),EXACT(D168,"NO"),EXACT(D168,"UNCLEAR"))),"INVALID - BUYER TASK TOKEN",IF(NOT(OR(EXACT(E168,"SAME PRODUCT"),EXACT(E168,"SAME NEED - DIFFERENT PRODUCT"),EXACT(E168,"ADJACENT"),EXACT(E168,"NO MATCH"),EXACT(E168,"UNCLEAR"))),"INVALID - PRODUCT FIT TOKEN",IF(NOT(OR(EXACT(F168,"SELLER OF RECORD"),EXACT(F168,"MARKETPLACE"),EXACT(F168,"MANUFACTURER DIRECT"),EXACT(F168,"INFORMATION ONLY"),EXACT(F168,"SECONDARY MARKET"),EXACT(F168,"UNCLEAR"))),"INVALID - TRANSACTION TOKEN",IF(NOT(OR(EXACT(G168,"YES"),EXACT(G168,"NO"),EXACT(G168,"UNCLEAR"))),"INVALID - GEOGRAPHY TOKEN",IF(NOT(OR(EXACT(H168,"CURRENT"),EXACT(H168,"STALE"),EXACT(H168,"NOT CHECKED"))),"INVALID - FRESHNESS TOKEN",IF(NOT(OR(EXACT(I168,"COMPARABLE"),EXACT(I168,"NOT COMPARABLE"),EXACT(I168,"UNCLEAR"))),"INVALID - PRICE TOKEN",IF(NOT(OR(EXACT(J168,"COMPARABLE"),EXACT(J168,"NOT COMPARABLE"),EXACT(J168,"UNCLEAR"))),"INVALID - FULFILMENT TOKEN",IF(NOT(OR(EXACT(K168,"PURCHASE"),EXACT(K168,"DISCOVERY"),EXACT(K168,"RESEARCH"),EXACT(K168,"MIXED"),EXACT(K168,"UNCLEAR"))),"INVALID - DISCOVERY TOKEN",IF(COUNTIF($A$6:$A$205,A168)&gt;1,"INVALID - DUPLICATE ID","VALID")))))))))))</x:f>
      </x:c>
      <x:c r="P168" s="45" t="str">
        <x:f>IF(A168="","",IF(OR(B168="",C168="",D168="",E168="",F168="",G168="",H168="",I168="",J168="",K168="",L168="",M168=""),"EVIDENCE INSUFFICIENT - REQUIRED FIELD",IF(H168="STALE","EVIDENCE STALE - REFRESH",IF(H168="NOT CHECKED","EVIDENCE INSUFFICIENT - FRESHNESS",IF(OR(D168="UNCLEAR",E168="UNCLEAR",F168="UNCLEAR",G168="UNCLEAR",I168="UNCLEAR",J168="UNCLEAR",K168="UNCLEAR"),"EVIDENCE INSUFFICIENT - ROLE",IF(OR(AND(C168="PUBLISHER",F168&lt;&gt;"INFORMATION ONLY"),AND(C168="MARKETPLACE",F168&lt;&gt;"MARKETPLACE"),AND(C168="MANUFACTURER",NOT(OR(F168="MANUFACTURER DIRECT",F168="INFORMATION ONLY"))),AND(OR(C168="DIRECT SELLER",C168="RETAILER"),F168&lt;&gt;"SELLER OF RECORD"),AND(C168="SUBSTITUTE",NOT(OR(F168="SELLER OF RECORD",F168="SECONDARY MARKET")))),"EVIDENCE CONTRADICTION - TYPE / TRANSACTION","COMPLETE"))))))</x:f>
      </x:c>
      <x:c r="Q168" s="45" t="str">
        <x:f>IF(A168="","",IF(G168="NO","OUT OF SCOPE",IF(E168="NO MATCH","OUT OF SCOPE",IF(S168="UNRESOLVED","UNRESOLVED",IF(C168="MARKETPLACE","MARKETPLACE / INTERMEDIARY",IF(C168="PUBLISHER","PUBLISHER / INFORMATION COMPETITOR",IF(C168="MANUFACTURER",IF(S168="DIRECT PATH","DIRECT COMMERCIAL COMPETITOR",IF(S168="SUBSTITUTE PATH","INDIRECT / SUBSTITUTE COMPETITOR","MANUFACTURER / FIRST-PARTY REFERENCE")),IF(C168="SUBSTITUTE","INDIRECT / SUBSTITUTE COMPETITOR",IF(S168="DIRECT PATH","DIRECT COMMERCIAL COMPETITOR",IF(S168="SUBSTITUTE PATH","INDIRECT / SUBSTITUTE COMPETITOR",IF(AND(K168="RESEARCH",F168="INFORMATION ONLY"),"VISIBILITY-ONLY COMPETITOR","RETAIL / CHANNEL COMPETITOR")))))))))))</x:f>
      </x:c>
      <x:c r="R168" s="45" t="str">
        <x:f>IF(A168="","",IF(O168&lt;&gt;"VALID","NOT READY",IF(P168&lt;&gt;"COMPLETE","NOT READY",IF(Q168="UNRESOLVED","NOT READY","READY"))))</x:f>
      </x:c>
      <x:c r="S168" s="69" t="str">
        <x:f>IF(A168="","",IF(OR(P168&lt;&gt;"COMPLETE",O168&lt;&gt;"VALID"),"UNRESOLVED",IF(AND(D168="YES",E168="SAME PRODUCT",OR(F168="SELLER OF RECORD",F168="MANUFACTURER DIRECT")),"DIRECT PATH",IF(AND(D168="YES",E168="SAME NEED - DIFFERENT PRODUCT",OR(F168="SELLER OF RECORD",F168="SECONDARY MARKET",F168="MANUFACTURER DIRECT")),"SUBSTITUTE PATH","OTHER PATH"))))</x:f>
      </x:c>
    </x:row>
    <x:row r="169">
      <x:c r="A169" s="53"/>
      <x:c r="B169" s="53"/>
      <x:c r="C169" s="53"/>
      <x:c r="D169" s="53"/>
      <x:c r="E169" s="53"/>
      <x:c r="F169" s="53"/>
      <x:c r="G169" s="53"/>
      <x:c r="H169" s="53"/>
      <x:c r="I169" s="53"/>
      <x:c r="J169" s="53"/>
      <x:c r="K169" s="53"/>
      <x:c r="L169" s="53"/>
      <x:c r="M169" s="58"/>
      <x:c r="N169" s="53"/>
      <x:c r="O169" s="45" t="str">
        <x:f>IF(A169="","",IF(NOT(OR(EXACT(C169,"DIRECT SELLER"),EXACT(C169,"RETAILER"),EXACT(C169,"MARKETPLACE"),EXACT(C169,"MANUFACTURER"),EXACT(C169,"PUBLISHER"),EXACT(C169,"SUBSTITUTE"),EXACT(C169,"OTHER"))),"INVALID - CANDIDATE TYPE",IF(NOT(OR(EXACT(D169,"YES"),EXACT(D169,"NO"),EXACT(D169,"UNCLEAR"))),"INVALID - BUYER TASK TOKEN",IF(NOT(OR(EXACT(E169,"SAME PRODUCT"),EXACT(E169,"SAME NEED - DIFFERENT PRODUCT"),EXACT(E169,"ADJACENT"),EXACT(E169,"NO MATCH"),EXACT(E169,"UNCLEAR"))),"INVALID - PRODUCT FIT TOKEN",IF(NOT(OR(EXACT(F169,"SELLER OF RECORD"),EXACT(F169,"MARKETPLACE"),EXACT(F169,"MANUFACTURER DIRECT"),EXACT(F169,"INFORMATION ONLY"),EXACT(F169,"SECONDARY MARKET"),EXACT(F169,"UNCLEAR"))),"INVALID - TRANSACTION TOKEN",IF(NOT(OR(EXACT(G169,"YES"),EXACT(G169,"NO"),EXACT(G169,"UNCLEAR"))),"INVALID - GEOGRAPHY TOKEN",IF(NOT(OR(EXACT(H169,"CURRENT"),EXACT(H169,"STALE"),EXACT(H169,"NOT CHECKED"))),"INVALID - FRESHNESS TOKEN",IF(NOT(OR(EXACT(I169,"COMPARABLE"),EXACT(I169,"NOT COMPARABLE"),EXACT(I169,"UNCLEAR"))),"INVALID - PRICE TOKEN",IF(NOT(OR(EXACT(J169,"COMPARABLE"),EXACT(J169,"NOT COMPARABLE"),EXACT(J169,"UNCLEAR"))),"INVALID - FULFILMENT TOKEN",IF(NOT(OR(EXACT(K169,"PURCHASE"),EXACT(K169,"DISCOVERY"),EXACT(K169,"RESEARCH"),EXACT(K169,"MIXED"),EXACT(K169,"UNCLEAR"))),"INVALID - DISCOVERY TOKEN",IF(COUNTIF($A$6:$A$205,A169)&gt;1,"INVALID - DUPLICATE ID","VALID")))))))))))</x:f>
      </x:c>
      <x:c r="P169" s="45" t="str">
        <x:f>IF(A169="","",IF(OR(B169="",C169="",D169="",E169="",F169="",G169="",H169="",I169="",J169="",K169="",L169="",M169=""),"EVIDENCE INSUFFICIENT - REQUIRED FIELD",IF(H169="STALE","EVIDENCE STALE - REFRESH",IF(H169="NOT CHECKED","EVIDENCE INSUFFICIENT - FRESHNESS",IF(OR(D169="UNCLEAR",E169="UNCLEAR",F169="UNCLEAR",G169="UNCLEAR",I169="UNCLEAR",J169="UNCLEAR",K169="UNCLEAR"),"EVIDENCE INSUFFICIENT - ROLE",IF(OR(AND(C169="PUBLISHER",F169&lt;&gt;"INFORMATION ONLY"),AND(C169="MARKETPLACE",F169&lt;&gt;"MARKETPLACE"),AND(C169="MANUFACTURER",NOT(OR(F169="MANUFACTURER DIRECT",F169="INFORMATION ONLY"))),AND(OR(C169="DIRECT SELLER",C169="RETAILER"),F169&lt;&gt;"SELLER OF RECORD"),AND(C169="SUBSTITUTE",NOT(OR(F169="SELLER OF RECORD",F169="SECONDARY MARKET")))),"EVIDENCE CONTRADICTION - TYPE / TRANSACTION","COMPLETE"))))))</x:f>
      </x:c>
      <x:c r="Q169" s="45" t="str">
        <x:f>IF(A169="","",IF(G169="NO","OUT OF SCOPE",IF(E169="NO MATCH","OUT OF SCOPE",IF(S169="UNRESOLVED","UNRESOLVED",IF(C169="MARKETPLACE","MARKETPLACE / INTERMEDIARY",IF(C169="PUBLISHER","PUBLISHER / INFORMATION COMPETITOR",IF(C169="MANUFACTURER",IF(S169="DIRECT PATH","DIRECT COMMERCIAL COMPETITOR",IF(S169="SUBSTITUTE PATH","INDIRECT / SUBSTITUTE COMPETITOR","MANUFACTURER / FIRST-PARTY REFERENCE")),IF(C169="SUBSTITUTE","INDIRECT / SUBSTITUTE COMPETITOR",IF(S169="DIRECT PATH","DIRECT COMMERCIAL COMPETITOR",IF(S169="SUBSTITUTE PATH","INDIRECT / SUBSTITUTE COMPETITOR",IF(AND(K169="RESEARCH",F169="INFORMATION ONLY"),"VISIBILITY-ONLY COMPETITOR","RETAIL / CHANNEL COMPETITOR")))))))))))</x:f>
      </x:c>
      <x:c r="R169" s="45" t="str">
        <x:f>IF(A169="","",IF(O169&lt;&gt;"VALID","NOT READY",IF(P169&lt;&gt;"COMPLETE","NOT READY",IF(Q169="UNRESOLVED","NOT READY","READY"))))</x:f>
      </x:c>
      <x:c r="S169" s="69" t="str">
        <x:f>IF(A169="","",IF(OR(P169&lt;&gt;"COMPLETE",O169&lt;&gt;"VALID"),"UNRESOLVED",IF(AND(D169="YES",E169="SAME PRODUCT",OR(F169="SELLER OF RECORD",F169="MANUFACTURER DIRECT")),"DIRECT PATH",IF(AND(D169="YES",E169="SAME NEED - DIFFERENT PRODUCT",OR(F169="SELLER OF RECORD",F169="SECONDARY MARKET",F169="MANUFACTURER DIRECT")),"SUBSTITUTE PATH","OTHER PATH"))))</x:f>
      </x:c>
    </x:row>
    <x:row r="170">
      <x:c r="A170" s="53"/>
      <x:c r="B170" s="53"/>
      <x:c r="C170" s="53"/>
      <x:c r="D170" s="53"/>
      <x:c r="E170" s="53"/>
      <x:c r="F170" s="53"/>
      <x:c r="G170" s="53"/>
      <x:c r="H170" s="53"/>
      <x:c r="I170" s="53"/>
      <x:c r="J170" s="53"/>
      <x:c r="K170" s="53"/>
      <x:c r="L170" s="53"/>
      <x:c r="M170" s="58"/>
      <x:c r="N170" s="53"/>
      <x:c r="O170" s="45" t="str">
        <x:f>IF(A170="","",IF(NOT(OR(EXACT(C170,"DIRECT SELLER"),EXACT(C170,"RETAILER"),EXACT(C170,"MARKETPLACE"),EXACT(C170,"MANUFACTURER"),EXACT(C170,"PUBLISHER"),EXACT(C170,"SUBSTITUTE"),EXACT(C170,"OTHER"))),"INVALID - CANDIDATE TYPE",IF(NOT(OR(EXACT(D170,"YES"),EXACT(D170,"NO"),EXACT(D170,"UNCLEAR"))),"INVALID - BUYER TASK TOKEN",IF(NOT(OR(EXACT(E170,"SAME PRODUCT"),EXACT(E170,"SAME NEED - DIFFERENT PRODUCT"),EXACT(E170,"ADJACENT"),EXACT(E170,"NO MATCH"),EXACT(E170,"UNCLEAR"))),"INVALID - PRODUCT FIT TOKEN",IF(NOT(OR(EXACT(F170,"SELLER OF RECORD"),EXACT(F170,"MARKETPLACE"),EXACT(F170,"MANUFACTURER DIRECT"),EXACT(F170,"INFORMATION ONLY"),EXACT(F170,"SECONDARY MARKET"),EXACT(F170,"UNCLEAR"))),"INVALID - TRANSACTION TOKEN",IF(NOT(OR(EXACT(G170,"YES"),EXACT(G170,"NO"),EXACT(G170,"UNCLEAR"))),"INVALID - GEOGRAPHY TOKEN",IF(NOT(OR(EXACT(H170,"CURRENT"),EXACT(H170,"STALE"),EXACT(H170,"NOT CHECKED"))),"INVALID - FRESHNESS TOKEN",IF(NOT(OR(EXACT(I170,"COMPARABLE"),EXACT(I170,"NOT COMPARABLE"),EXACT(I170,"UNCLEAR"))),"INVALID - PRICE TOKEN",IF(NOT(OR(EXACT(J170,"COMPARABLE"),EXACT(J170,"NOT COMPARABLE"),EXACT(J170,"UNCLEAR"))),"INVALID - FULFILMENT TOKEN",IF(NOT(OR(EXACT(K170,"PURCHASE"),EXACT(K170,"DISCOVERY"),EXACT(K170,"RESEARCH"),EXACT(K170,"MIXED"),EXACT(K170,"UNCLEAR"))),"INVALID - DISCOVERY TOKEN",IF(COUNTIF($A$6:$A$205,A170)&gt;1,"INVALID - DUPLICATE ID","VALID")))))))))))</x:f>
      </x:c>
      <x:c r="P170" s="45" t="str">
        <x:f>IF(A170="","",IF(OR(B170="",C170="",D170="",E170="",F170="",G170="",H170="",I170="",J170="",K170="",L170="",M170=""),"EVIDENCE INSUFFICIENT - REQUIRED FIELD",IF(H170="STALE","EVIDENCE STALE - REFRESH",IF(H170="NOT CHECKED","EVIDENCE INSUFFICIENT - FRESHNESS",IF(OR(D170="UNCLEAR",E170="UNCLEAR",F170="UNCLEAR",G170="UNCLEAR",I170="UNCLEAR",J170="UNCLEAR",K170="UNCLEAR"),"EVIDENCE INSUFFICIENT - ROLE",IF(OR(AND(C170="PUBLISHER",F170&lt;&gt;"INFORMATION ONLY"),AND(C170="MARKETPLACE",F170&lt;&gt;"MARKETPLACE"),AND(C170="MANUFACTURER",NOT(OR(F170="MANUFACTURER DIRECT",F170="INFORMATION ONLY"))),AND(OR(C170="DIRECT SELLER",C170="RETAILER"),F170&lt;&gt;"SELLER OF RECORD"),AND(C170="SUBSTITUTE",NOT(OR(F170="SELLER OF RECORD",F170="SECONDARY MARKET")))),"EVIDENCE CONTRADICTION - TYPE / TRANSACTION","COMPLETE"))))))</x:f>
      </x:c>
      <x:c r="Q170" s="45" t="str">
        <x:f>IF(A170="","",IF(G170="NO","OUT OF SCOPE",IF(E170="NO MATCH","OUT OF SCOPE",IF(S170="UNRESOLVED","UNRESOLVED",IF(C170="MARKETPLACE","MARKETPLACE / INTERMEDIARY",IF(C170="PUBLISHER","PUBLISHER / INFORMATION COMPETITOR",IF(C170="MANUFACTURER",IF(S170="DIRECT PATH","DIRECT COMMERCIAL COMPETITOR",IF(S170="SUBSTITUTE PATH","INDIRECT / SUBSTITUTE COMPETITOR","MANUFACTURER / FIRST-PARTY REFERENCE")),IF(C170="SUBSTITUTE","INDIRECT / SUBSTITUTE COMPETITOR",IF(S170="DIRECT PATH","DIRECT COMMERCIAL COMPETITOR",IF(S170="SUBSTITUTE PATH","INDIRECT / SUBSTITUTE COMPETITOR",IF(AND(K170="RESEARCH",F170="INFORMATION ONLY"),"VISIBILITY-ONLY COMPETITOR","RETAIL / CHANNEL COMPETITOR")))))))))))</x:f>
      </x:c>
      <x:c r="R170" s="45" t="str">
        <x:f>IF(A170="","",IF(O170&lt;&gt;"VALID","NOT READY",IF(P170&lt;&gt;"COMPLETE","NOT READY",IF(Q170="UNRESOLVED","NOT READY","READY"))))</x:f>
      </x:c>
      <x:c r="S170" s="69" t="str">
        <x:f>IF(A170="","",IF(OR(P170&lt;&gt;"COMPLETE",O170&lt;&gt;"VALID"),"UNRESOLVED",IF(AND(D170="YES",E170="SAME PRODUCT",OR(F170="SELLER OF RECORD",F170="MANUFACTURER DIRECT")),"DIRECT PATH",IF(AND(D170="YES",E170="SAME NEED - DIFFERENT PRODUCT",OR(F170="SELLER OF RECORD",F170="SECONDARY MARKET",F170="MANUFACTURER DIRECT")),"SUBSTITUTE PATH","OTHER PATH"))))</x:f>
      </x:c>
    </x:row>
    <x:row r="171">
      <x:c r="A171" s="53"/>
      <x:c r="B171" s="53"/>
      <x:c r="C171" s="53"/>
      <x:c r="D171" s="53"/>
      <x:c r="E171" s="53"/>
      <x:c r="F171" s="53"/>
      <x:c r="G171" s="53"/>
      <x:c r="H171" s="53"/>
      <x:c r="I171" s="53"/>
      <x:c r="J171" s="53"/>
      <x:c r="K171" s="53"/>
      <x:c r="L171" s="53"/>
      <x:c r="M171" s="58"/>
      <x:c r="N171" s="53"/>
      <x:c r="O171" s="45" t="str">
        <x:f>IF(A171="","",IF(NOT(OR(EXACT(C171,"DIRECT SELLER"),EXACT(C171,"RETAILER"),EXACT(C171,"MARKETPLACE"),EXACT(C171,"MANUFACTURER"),EXACT(C171,"PUBLISHER"),EXACT(C171,"SUBSTITUTE"),EXACT(C171,"OTHER"))),"INVALID - CANDIDATE TYPE",IF(NOT(OR(EXACT(D171,"YES"),EXACT(D171,"NO"),EXACT(D171,"UNCLEAR"))),"INVALID - BUYER TASK TOKEN",IF(NOT(OR(EXACT(E171,"SAME PRODUCT"),EXACT(E171,"SAME NEED - DIFFERENT PRODUCT"),EXACT(E171,"ADJACENT"),EXACT(E171,"NO MATCH"),EXACT(E171,"UNCLEAR"))),"INVALID - PRODUCT FIT TOKEN",IF(NOT(OR(EXACT(F171,"SELLER OF RECORD"),EXACT(F171,"MARKETPLACE"),EXACT(F171,"MANUFACTURER DIRECT"),EXACT(F171,"INFORMATION ONLY"),EXACT(F171,"SECONDARY MARKET"),EXACT(F171,"UNCLEAR"))),"INVALID - TRANSACTION TOKEN",IF(NOT(OR(EXACT(G171,"YES"),EXACT(G171,"NO"),EXACT(G171,"UNCLEAR"))),"INVALID - GEOGRAPHY TOKEN",IF(NOT(OR(EXACT(H171,"CURRENT"),EXACT(H171,"STALE"),EXACT(H171,"NOT CHECKED"))),"INVALID - FRESHNESS TOKEN",IF(NOT(OR(EXACT(I171,"COMPARABLE"),EXACT(I171,"NOT COMPARABLE"),EXACT(I171,"UNCLEAR"))),"INVALID - PRICE TOKEN",IF(NOT(OR(EXACT(J171,"COMPARABLE"),EXACT(J171,"NOT COMPARABLE"),EXACT(J171,"UNCLEAR"))),"INVALID - FULFILMENT TOKEN",IF(NOT(OR(EXACT(K171,"PURCHASE"),EXACT(K171,"DISCOVERY"),EXACT(K171,"RESEARCH"),EXACT(K171,"MIXED"),EXACT(K171,"UNCLEAR"))),"INVALID - DISCOVERY TOKEN",IF(COUNTIF($A$6:$A$205,A171)&gt;1,"INVALID - DUPLICATE ID","VALID")))))))))))</x:f>
      </x:c>
      <x:c r="P171" s="45" t="str">
        <x:f>IF(A171="","",IF(OR(B171="",C171="",D171="",E171="",F171="",G171="",H171="",I171="",J171="",K171="",L171="",M171=""),"EVIDENCE INSUFFICIENT - REQUIRED FIELD",IF(H171="STALE","EVIDENCE STALE - REFRESH",IF(H171="NOT CHECKED","EVIDENCE INSUFFICIENT - FRESHNESS",IF(OR(D171="UNCLEAR",E171="UNCLEAR",F171="UNCLEAR",G171="UNCLEAR",I171="UNCLEAR",J171="UNCLEAR",K171="UNCLEAR"),"EVIDENCE INSUFFICIENT - ROLE",IF(OR(AND(C171="PUBLISHER",F171&lt;&gt;"INFORMATION ONLY"),AND(C171="MARKETPLACE",F171&lt;&gt;"MARKETPLACE"),AND(C171="MANUFACTURER",NOT(OR(F171="MANUFACTURER DIRECT",F171="INFORMATION ONLY"))),AND(OR(C171="DIRECT SELLER",C171="RETAILER"),F171&lt;&gt;"SELLER OF RECORD"),AND(C171="SUBSTITUTE",NOT(OR(F171="SELLER OF RECORD",F171="SECONDARY MARKET")))),"EVIDENCE CONTRADICTION - TYPE / TRANSACTION","COMPLETE"))))))</x:f>
      </x:c>
      <x:c r="Q171" s="45" t="str">
        <x:f>IF(A171="","",IF(G171="NO","OUT OF SCOPE",IF(E171="NO MATCH","OUT OF SCOPE",IF(S171="UNRESOLVED","UNRESOLVED",IF(C171="MARKETPLACE","MARKETPLACE / INTERMEDIARY",IF(C171="PUBLISHER","PUBLISHER / INFORMATION COMPETITOR",IF(C171="MANUFACTURER",IF(S171="DIRECT PATH","DIRECT COMMERCIAL COMPETITOR",IF(S171="SUBSTITUTE PATH","INDIRECT / SUBSTITUTE COMPETITOR","MANUFACTURER / FIRST-PARTY REFERENCE")),IF(C171="SUBSTITUTE","INDIRECT / SUBSTITUTE COMPETITOR",IF(S171="DIRECT PATH","DIRECT COMMERCIAL COMPETITOR",IF(S171="SUBSTITUTE PATH","INDIRECT / SUBSTITUTE COMPETITOR",IF(AND(K171="RESEARCH",F171="INFORMATION ONLY"),"VISIBILITY-ONLY COMPETITOR","RETAIL / CHANNEL COMPETITOR")))))))))))</x:f>
      </x:c>
      <x:c r="R171" s="45" t="str">
        <x:f>IF(A171="","",IF(O171&lt;&gt;"VALID","NOT READY",IF(P171&lt;&gt;"COMPLETE","NOT READY",IF(Q171="UNRESOLVED","NOT READY","READY"))))</x:f>
      </x:c>
      <x:c r="S171" s="69" t="str">
        <x:f>IF(A171="","",IF(OR(P171&lt;&gt;"COMPLETE",O171&lt;&gt;"VALID"),"UNRESOLVED",IF(AND(D171="YES",E171="SAME PRODUCT",OR(F171="SELLER OF RECORD",F171="MANUFACTURER DIRECT")),"DIRECT PATH",IF(AND(D171="YES",E171="SAME NEED - DIFFERENT PRODUCT",OR(F171="SELLER OF RECORD",F171="SECONDARY MARKET",F171="MANUFACTURER DIRECT")),"SUBSTITUTE PATH","OTHER PATH"))))</x:f>
      </x:c>
    </x:row>
    <x:row r="172">
      <x:c r="A172" s="53"/>
      <x:c r="B172" s="53"/>
      <x:c r="C172" s="53"/>
      <x:c r="D172" s="53"/>
      <x:c r="E172" s="53"/>
      <x:c r="F172" s="53"/>
      <x:c r="G172" s="53"/>
      <x:c r="H172" s="53"/>
      <x:c r="I172" s="53"/>
      <x:c r="J172" s="53"/>
      <x:c r="K172" s="53"/>
      <x:c r="L172" s="53"/>
      <x:c r="M172" s="58"/>
      <x:c r="N172" s="53"/>
      <x:c r="O172" s="45" t="str">
        <x:f>IF(A172="","",IF(NOT(OR(EXACT(C172,"DIRECT SELLER"),EXACT(C172,"RETAILER"),EXACT(C172,"MARKETPLACE"),EXACT(C172,"MANUFACTURER"),EXACT(C172,"PUBLISHER"),EXACT(C172,"SUBSTITUTE"),EXACT(C172,"OTHER"))),"INVALID - CANDIDATE TYPE",IF(NOT(OR(EXACT(D172,"YES"),EXACT(D172,"NO"),EXACT(D172,"UNCLEAR"))),"INVALID - BUYER TASK TOKEN",IF(NOT(OR(EXACT(E172,"SAME PRODUCT"),EXACT(E172,"SAME NEED - DIFFERENT PRODUCT"),EXACT(E172,"ADJACENT"),EXACT(E172,"NO MATCH"),EXACT(E172,"UNCLEAR"))),"INVALID - PRODUCT FIT TOKEN",IF(NOT(OR(EXACT(F172,"SELLER OF RECORD"),EXACT(F172,"MARKETPLACE"),EXACT(F172,"MANUFACTURER DIRECT"),EXACT(F172,"INFORMATION ONLY"),EXACT(F172,"SECONDARY MARKET"),EXACT(F172,"UNCLEAR"))),"INVALID - TRANSACTION TOKEN",IF(NOT(OR(EXACT(G172,"YES"),EXACT(G172,"NO"),EXACT(G172,"UNCLEAR"))),"INVALID - GEOGRAPHY TOKEN",IF(NOT(OR(EXACT(H172,"CURRENT"),EXACT(H172,"STALE"),EXACT(H172,"NOT CHECKED"))),"INVALID - FRESHNESS TOKEN",IF(NOT(OR(EXACT(I172,"COMPARABLE"),EXACT(I172,"NOT COMPARABLE"),EXACT(I172,"UNCLEAR"))),"INVALID - PRICE TOKEN",IF(NOT(OR(EXACT(J172,"COMPARABLE"),EXACT(J172,"NOT COMPARABLE"),EXACT(J172,"UNCLEAR"))),"INVALID - FULFILMENT TOKEN",IF(NOT(OR(EXACT(K172,"PURCHASE"),EXACT(K172,"DISCOVERY"),EXACT(K172,"RESEARCH"),EXACT(K172,"MIXED"),EXACT(K172,"UNCLEAR"))),"INVALID - DISCOVERY TOKEN",IF(COUNTIF($A$6:$A$205,A172)&gt;1,"INVALID - DUPLICATE ID","VALID")))))))))))</x:f>
      </x:c>
      <x:c r="P172" s="45" t="str">
        <x:f>IF(A172="","",IF(OR(B172="",C172="",D172="",E172="",F172="",G172="",H172="",I172="",J172="",K172="",L172="",M172=""),"EVIDENCE INSUFFICIENT - REQUIRED FIELD",IF(H172="STALE","EVIDENCE STALE - REFRESH",IF(H172="NOT CHECKED","EVIDENCE INSUFFICIENT - FRESHNESS",IF(OR(D172="UNCLEAR",E172="UNCLEAR",F172="UNCLEAR",G172="UNCLEAR",I172="UNCLEAR",J172="UNCLEAR",K172="UNCLEAR"),"EVIDENCE INSUFFICIENT - ROLE",IF(OR(AND(C172="PUBLISHER",F172&lt;&gt;"INFORMATION ONLY"),AND(C172="MARKETPLACE",F172&lt;&gt;"MARKETPLACE"),AND(C172="MANUFACTURER",NOT(OR(F172="MANUFACTURER DIRECT",F172="INFORMATION ONLY"))),AND(OR(C172="DIRECT SELLER",C172="RETAILER"),F172&lt;&gt;"SELLER OF RECORD"),AND(C172="SUBSTITUTE",NOT(OR(F172="SELLER OF RECORD",F172="SECONDARY MARKET")))),"EVIDENCE CONTRADICTION - TYPE / TRANSACTION","COMPLETE"))))))</x:f>
      </x:c>
      <x:c r="Q172" s="45" t="str">
        <x:f>IF(A172="","",IF(G172="NO","OUT OF SCOPE",IF(E172="NO MATCH","OUT OF SCOPE",IF(S172="UNRESOLVED","UNRESOLVED",IF(C172="MARKETPLACE","MARKETPLACE / INTERMEDIARY",IF(C172="PUBLISHER","PUBLISHER / INFORMATION COMPETITOR",IF(C172="MANUFACTURER",IF(S172="DIRECT PATH","DIRECT COMMERCIAL COMPETITOR",IF(S172="SUBSTITUTE PATH","INDIRECT / SUBSTITUTE COMPETITOR","MANUFACTURER / FIRST-PARTY REFERENCE")),IF(C172="SUBSTITUTE","INDIRECT / SUBSTITUTE COMPETITOR",IF(S172="DIRECT PATH","DIRECT COMMERCIAL COMPETITOR",IF(S172="SUBSTITUTE PATH","INDIRECT / SUBSTITUTE COMPETITOR",IF(AND(K172="RESEARCH",F172="INFORMATION ONLY"),"VISIBILITY-ONLY COMPETITOR","RETAIL / CHANNEL COMPETITOR")))))))))))</x:f>
      </x:c>
      <x:c r="R172" s="45" t="str">
        <x:f>IF(A172="","",IF(O172&lt;&gt;"VALID","NOT READY",IF(P172&lt;&gt;"COMPLETE","NOT READY",IF(Q172="UNRESOLVED","NOT READY","READY"))))</x:f>
      </x:c>
      <x:c r="S172" s="69" t="str">
        <x:f>IF(A172="","",IF(OR(P172&lt;&gt;"COMPLETE",O172&lt;&gt;"VALID"),"UNRESOLVED",IF(AND(D172="YES",E172="SAME PRODUCT",OR(F172="SELLER OF RECORD",F172="MANUFACTURER DIRECT")),"DIRECT PATH",IF(AND(D172="YES",E172="SAME NEED - DIFFERENT PRODUCT",OR(F172="SELLER OF RECORD",F172="SECONDARY MARKET",F172="MANUFACTURER DIRECT")),"SUBSTITUTE PATH","OTHER PATH"))))</x:f>
      </x:c>
    </x:row>
    <x:row r="173">
      <x:c r="A173" s="53"/>
      <x:c r="B173" s="53"/>
      <x:c r="C173" s="53"/>
      <x:c r="D173" s="53"/>
      <x:c r="E173" s="53"/>
      <x:c r="F173" s="53"/>
      <x:c r="G173" s="53"/>
      <x:c r="H173" s="53"/>
      <x:c r="I173" s="53"/>
      <x:c r="J173" s="53"/>
      <x:c r="K173" s="53"/>
      <x:c r="L173" s="53"/>
      <x:c r="M173" s="58"/>
      <x:c r="N173" s="53"/>
      <x:c r="O173" s="45" t="str">
        <x:f>IF(A173="","",IF(NOT(OR(EXACT(C173,"DIRECT SELLER"),EXACT(C173,"RETAILER"),EXACT(C173,"MARKETPLACE"),EXACT(C173,"MANUFACTURER"),EXACT(C173,"PUBLISHER"),EXACT(C173,"SUBSTITUTE"),EXACT(C173,"OTHER"))),"INVALID - CANDIDATE TYPE",IF(NOT(OR(EXACT(D173,"YES"),EXACT(D173,"NO"),EXACT(D173,"UNCLEAR"))),"INVALID - BUYER TASK TOKEN",IF(NOT(OR(EXACT(E173,"SAME PRODUCT"),EXACT(E173,"SAME NEED - DIFFERENT PRODUCT"),EXACT(E173,"ADJACENT"),EXACT(E173,"NO MATCH"),EXACT(E173,"UNCLEAR"))),"INVALID - PRODUCT FIT TOKEN",IF(NOT(OR(EXACT(F173,"SELLER OF RECORD"),EXACT(F173,"MARKETPLACE"),EXACT(F173,"MANUFACTURER DIRECT"),EXACT(F173,"INFORMATION ONLY"),EXACT(F173,"SECONDARY MARKET"),EXACT(F173,"UNCLEAR"))),"INVALID - TRANSACTION TOKEN",IF(NOT(OR(EXACT(G173,"YES"),EXACT(G173,"NO"),EXACT(G173,"UNCLEAR"))),"INVALID - GEOGRAPHY TOKEN",IF(NOT(OR(EXACT(H173,"CURRENT"),EXACT(H173,"STALE"),EXACT(H173,"NOT CHECKED"))),"INVALID - FRESHNESS TOKEN",IF(NOT(OR(EXACT(I173,"COMPARABLE"),EXACT(I173,"NOT COMPARABLE"),EXACT(I173,"UNCLEAR"))),"INVALID - PRICE TOKEN",IF(NOT(OR(EXACT(J173,"COMPARABLE"),EXACT(J173,"NOT COMPARABLE"),EXACT(J173,"UNCLEAR"))),"INVALID - FULFILMENT TOKEN",IF(NOT(OR(EXACT(K173,"PURCHASE"),EXACT(K173,"DISCOVERY"),EXACT(K173,"RESEARCH"),EXACT(K173,"MIXED"),EXACT(K173,"UNCLEAR"))),"INVALID - DISCOVERY TOKEN",IF(COUNTIF($A$6:$A$205,A173)&gt;1,"INVALID - DUPLICATE ID","VALID")))))))))))</x:f>
      </x:c>
      <x:c r="P173" s="45" t="str">
        <x:f>IF(A173="","",IF(OR(B173="",C173="",D173="",E173="",F173="",G173="",H173="",I173="",J173="",K173="",L173="",M173=""),"EVIDENCE INSUFFICIENT - REQUIRED FIELD",IF(H173="STALE","EVIDENCE STALE - REFRESH",IF(H173="NOT CHECKED","EVIDENCE INSUFFICIENT - FRESHNESS",IF(OR(D173="UNCLEAR",E173="UNCLEAR",F173="UNCLEAR",G173="UNCLEAR",I173="UNCLEAR",J173="UNCLEAR",K173="UNCLEAR"),"EVIDENCE INSUFFICIENT - ROLE",IF(OR(AND(C173="PUBLISHER",F173&lt;&gt;"INFORMATION ONLY"),AND(C173="MARKETPLACE",F173&lt;&gt;"MARKETPLACE"),AND(C173="MANUFACTURER",NOT(OR(F173="MANUFACTURER DIRECT",F173="INFORMATION ONLY"))),AND(OR(C173="DIRECT SELLER",C173="RETAILER"),F173&lt;&gt;"SELLER OF RECORD"),AND(C173="SUBSTITUTE",NOT(OR(F173="SELLER OF RECORD",F173="SECONDARY MARKET")))),"EVIDENCE CONTRADICTION - TYPE / TRANSACTION","COMPLETE"))))))</x:f>
      </x:c>
      <x:c r="Q173" s="45" t="str">
        <x:f>IF(A173="","",IF(G173="NO","OUT OF SCOPE",IF(E173="NO MATCH","OUT OF SCOPE",IF(S173="UNRESOLVED","UNRESOLVED",IF(C173="MARKETPLACE","MARKETPLACE / INTERMEDIARY",IF(C173="PUBLISHER","PUBLISHER / INFORMATION COMPETITOR",IF(C173="MANUFACTURER",IF(S173="DIRECT PATH","DIRECT COMMERCIAL COMPETITOR",IF(S173="SUBSTITUTE PATH","INDIRECT / SUBSTITUTE COMPETITOR","MANUFACTURER / FIRST-PARTY REFERENCE")),IF(C173="SUBSTITUTE","INDIRECT / SUBSTITUTE COMPETITOR",IF(S173="DIRECT PATH","DIRECT COMMERCIAL COMPETITOR",IF(S173="SUBSTITUTE PATH","INDIRECT / SUBSTITUTE COMPETITOR",IF(AND(K173="RESEARCH",F173="INFORMATION ONLY"),"VISIBILITY-ONLY COMPETITOR","RETAIL / CHANNEL COMPETITOR")))))))))))</x:f>
      </x:c>
      <x:c r="R173" s="45" t="str">
        <x:f>IF(A173="","",IF(O173&lt;&gt;"VALID","NOT READY",IF(P173&lt;&gt;"COMPLETE","NOT READY",IF(Q173="UNRESOLVED","NOT READY","READY"))))</x:f>
      </x:c>
      <x:c r="S173" s="69" t="str">
        <x:f>IF(A173="","",IF(OR(P173&lt;&gt;"COMPLETE",O173&lt;&gt;"VALID"),"UNRESOLVED",IF(AND(D173="YES",E173="SAME PRODUCT",OR(F173="SELLER OF RECORD",F173="MANUFACTURER DIRECT")),"DIRECT PATH",IF(AND(D173="YES",E173="SAME NEED - DIFFERENT PRODUCT",OR(F173="SELLER OF RECORD",F173="SECONDARY MARKET",F173="MANUFACTURER DIRECT")),"SUBSTITUTE PATH","OTHER PATH"))))</x:f>
      </x:c>
    </x:row>
    <x:row r="174">
      <x:c r="A174" s="53"/>
      <x:c r="B174" s="53"/>
      <x:c r="C174" s="53"/>
      <x:c r="D174" s="53"/>
      <x:c r="E174" s="53"/>
      <x:c r="F174" s="53"/>
      <x:c r="G174" s="53"/>
      <x:c r="H174" s="53"/>
      <x:c r="I174" s="53"/>
      <x:c r="J174" s="53"/>
      <x:c r="K174" s="53"/>
      <x:c r="L174" s="53"/>
      <x:c r="M174" s="58"/>
      <x:c r="N174" s="53"/>
      <x:c r="O174" s="45" t="str">
        <x:f>IF(A174="","",IF(NOT(OR(EXACT(C174,"DIRECT SELLER"),EXACT(C174,"RETAILER"),EXACT(C174,"MARKETPLACE"),EXACT(C174,"MANUFACTURER"),EXACT(C174,"PUBLISHER"),EXACT(C174,"SUBSTITUTE"),EXACT(C174,"OTHER"))),"INVALID - CANDIDATE TYPE",IF(NOT(OR(EXACT(D174,"YES"),EXACT(D174,"NO"),EXACT(D174,"UNCLEAR"))),"INVALID - BUYER TASK TOKEN",IF(NOT(OR(EXACT(E174,"SAME PRODUCT"),EXACT(E174,"SAME NEED - DIFFERENT PRODUCT"),EXACT(E174,"ADJACENT"),EXACT(E174,"NO MATCH"),EXACT(E174,"UNCLEAR"))),"INVALID - PRODUCT FIT TOKEN",IF(NOT(OR(EXACT(F174,"SELLER OF RECORD"),EXACT(F174,"MARKETPLACE"),EXACT(F174,"MANUFACTURER DIRECT"),EXACT(F174,"INFORMATION ONLY"),EXACT(F174,"SECONDARY MARKET"),EXACT(F174,"UNCLEAR"))),"INVALID - TRANSACTION TOKEN",IF(NOT(OR(EXACT(G174,"YES"),EXACT(G174,"NO"),EXACT(G174,"UNCLEAR"))),"INVALID - GEOGRAPHY TOKEN",IF(NOT(OR(EXACT(H174,"CURRENT"),EXACT(H174,"STALE"),EXACT(H174,"NOT CHECKED"))),"INVALID - FRESHNESS TOKEN",IF(NOT(OR(EXACT(I174,"COMPARABLE"),EXACT(I174,"NOT COMPARABLE"),EXACT(I174,"UNCLEAR"))),"INVALID - PRICE TOKEN",IF(NOT(OR(EXACT(J174,"COMPARABLE"),EXACT(J174,"NOT COMPARABLE"),EXACT(J174,"UNCLEAR"))),"INVALID - FULFILMENT TOKEN",IF(NOT(OR(EXACT(K174,"PURCHASE"),EXACT(K174,"DISCOVERY"),EXACT(K174,"RESEARCH"),EXACT(K174,"MIXED"),EXACT(K174,"UNCLEAR"))),"INVALID - DISCOVERY TOKEN",IF(COUNTIF($A$6:$A$205,A174)&gt;1,"INVALID - DUPLICATE ID","VALID")))))))))))</x:f>
      </x:c>
      <x:c r="P174" s="45" t="str">
        <x:f>IF(A174="","",IF(OR(B174="",C174="",D174="",E174="",F174="",G174="",H174="",I174="",J174="",K174="",L174="",M174=""),"EVIDENCE INSUFFICIENT - REQUIRED FIELD",IF(H174="STALE","EVIDENCE STALE - REFRESH",IF(H174="NOT CHECKED","EVIDENCE INSUFFICIENT - FRESHNESS",IF(OR(D174="UNCLEAR",E174="UNCLEAR",F174="UNCLEAR",G174="UNCLEAR",I174="UNCLEAR",J174="UNCLEAR",K174="UNCLEAR"),"EVIDENCE INSUFFICIENT - ROLE",IF(OR(AND(C174="PUBLISHER",F174&lt;&gt;"INFORMATION ONLY"),AND(C174="MARKETPLACE",F174&lt;&gt;"MARKETPLACE"),AND(C174="MANUFACTURER",NOT(OR(F174="MANUFACTURER DIRECT",F174="INFORMATION ONLY"))),AND(OR(C174="DIRECT SELLER",C174="RETAILER"),F174&lt;&gt;"SELLER OF RECORD"),AND(C174="SUBSTITUTE",NOT(OR(F174="SELLER OF RECORD",F174="SECONDARY MARKET")))),"EVIDENCE CONTRADICTION - TYPE / TRANSACTION","COMPLETE"))))))</x:f>
      </x:c>
      <x:c r="Q174" s="45" t="str">
        <x:f>IF(A174="","",IF(G174="NO","OUT OF SCOPE",IF(E174="NO MATCH","OUT OF SCOPE",IF(S174="UNRESOLVED","UNRESOLVED",IF(C174="MARKETPLACE","MARKETPLACE / INTERMEDIARY",IF(C174="PUBLISHER","PUBLISHER / INFORMATION COMPETITOR",IF(C174="MANUFACTURER",IF(S174="DIRECT PATH","DIRECT COMMERCIAL COMPETITOR",IF(S174="SUBSTITUTE PATH","INDIRECT / SUBSTITUTE COMPETITOR","MANUFACTURER / FIRST-PARTY REFERENCE")),IF(C174="SUBSTITUTE","INDIRECT / SUBSTITUTE COMPETITOR",IF(S174="DIRECT PATH","DIRECT COMMERCIAL COMPETITOR",IF(S174="SUBSTITUTE PATH","INDIRECT / SUBSTITUTE COMPETITOR",IF(AND(K174="RESEARCH",F174="INFORMATION ONLY"),"VISIBILITY-ONLY COMPETITOR","RETAIL / CHANNEL COMPETITOR")))))))))))</x:f>
      </x:c>
      <x:c r="R174" s="45" t="str">
        <x:f>IF(A174="","",IF(O174&lt;&gt;"VALID","NOT READY",IF(P174&lt;&gt;"COMPLETE","NOT READY",IF(Q174="UNRESOLVED","NOT READY","READY"))))</x:f>
      </x:c>
      <x:c r="S174" s="69" t="str">
        <x:f>IF(A174="","",IF(OR(P174&lt;&gt;"COMPLETE",O174&lt;&gt;"VALID"),"UNRESOLVED",IF(AND(D174="YES",E174="SAME PRODUCT",OR(F174="SELLER OF RECORD",F174="MANUFACTURER DIRECT")),"DIRECT PATH",IF(AND(D174="YES",E174="SAME NEED - DIFFERENT PRODUCT",OR(F174="SELLER OF RECORD",F174="SECONDARY MARKET",F174="MANUFACTURER DIRECT")),"SUBSTITUTE PATH","OTHER PATH"))))</x:f>
      </x:c>
    </x:row>
    <x:row r="175">
      <x:c r="A175" s="53"/>
      <x:c r="B175" s="53"/>
      <x:c r="C175" s="53"/>
      <x:c r="D175" s="53"/>
      <x:c r="E175" s="53"/>
      <x:c r="F175" s="53"/>
      <x:c r="G175" s="53"/>
      <x:c r="H175" s="53"/>
      <x:c r="I175" s="53"/>
      <x:c r="J175" s="53"/>
      <x:c r="K175" s="53"/>
      <x:c r="L175" s="53"/>
      <x:c r="M175" s="58"/>
      <x:c r="N175" s="53"/>
      <x:c r="O175" s="45" t="str">
        <x:f>IF(A175="","",IF(NOT(OR(EXACT(C175,"DIRECT SELLER"),EXACT(C175,"RETAILER"),EXACT(C175,"MARKETPLACE"),EXACT(C175,"MANUFACTURER"),EXACT(C175,"PUBLISHER"),EXACT(C175,"SUBSTITUTE"),EXACT(C175,"OTHER"))),"INVALID - CANDIDATE TYPE",IF(NOT(OR(EXACT(D175,"YES"),EXACT(D175,"NO"),EXACT(D175,"UNCLEAR"))),"INVALID - BUYER TASK TOKEN",IF(NOT(OR(EXACT(E175,"SAME PRODUCT"),EXACT(E175,"SAME NEED - DIFFERENT PRODUCT"),EXACT(E175,"ADJACENT"),EXACT(E175,"NO MATCH"),EXACT(E175,"UNCLEAR"))),"INVALID - PRODUCT FIT TOKEN",IF(NOT(OR(EXACT(F175,"SELLER OF RECORD"),EXACT(F175,"MARKETPLACE"),EXACT(F175,"MANUFACTURER DIRECT"),EXACT(F175,"INFORMATION ONLY"),EXACT(F175,"SECONDARY MARKET"),EXACT(F175,"UNCLEAR"))),"INVALID - TRANSACTION TOKEN",IF(NOT(OR(EXACT(G175,"YES"),EXACT(G175,"NO"),EXACT(G175,"UNCLEAR"))),"INVALID - GEOGRAPHY TOKEN",IF(NOT(OR(EXACT(H175,"CURRENT"),EXACT(H175,"STALE"),EXACT(H175,"NOT CHECKED"))),"INVALID - FRESHNESS TOKEN",IF(NOT(OR(EXACT(I175,"COMPARABLE"),EXACT(I175,"NOT COMPARABLE"),EXACT(I175,"UNCLEAR"))),"INVALID - PRICE TOKEN",IF(NOT(OR(EXACT(J175,"COMPARABLE"),EXACT(J175,"NOT COMPARABLE"),EXACT(J175,"UNCLEAR"))),"INVALID - FULFILMENT TOKEN",IF(NOT(OR(EXACT(K175,"PURCHASE"),EXACT(K175,"DISCOVERY"),EXACT(K175,"RESEARCH"),EXACT(K175,"MIXED"),EXACT(K175,"UNCLEAR"))),"INVALID - DISCOVERY TOKEN",IF(COUNTIF($A$6:$A$205,A175)&gt;1,"INVALID - DUPLICATE ID","VALID")))))))))))</x:f>
      </x:c>
      <x:c r="P175" s="45" t="str">
        <x:f>IF(A175="","",IF(OR(B175="",C175="",D175="",E175="",F175="",G175="",H175="",I175="",J175="",K175="",L175="",M175=""),"EVIDENCE INSUFFICIENT - REQUIRED FIELD",IF(H175="STALE","EVIDENCE STALE - REFRESH",IF(H175="NOT CHECKED","EVIDENCE INSUFFICIENT - FRESHNESS",IF(OR(D175="UNCLEAR",E175="UNCLEAR",F175="UNCLEAR",G175="UNCLEAR",I175="UNCLEAR",J175="UNCLEAR",K175="UNCLEAR"),"EVIDENCE INSUFFICIENT - ROLE",IF(OR(AND(C175="PUBLISHER",F175&lt;&gt;"INFORMATION ONLY"),AND(C175="MARKETPLACE",F175&lt;&gt;"MARKETPLACE"),AND(C175="MANUFACTURER",NOT(OR(F175="MANUFACTURER DIRECT",F175="INFORMATION ONLY"))),AND(OR(C175="DIRECT SELLER",C175="RETAILER"),F175&lt;&gt;"SELLER OF RECORD"),AND(C175="SUBSTITUTE",NOT(OR(F175="SELLER OF RECORD",F175="SECONDARY MARKET")))),"EVIDENCE CONTRADICTION - TYPE / TRANSACTION","COMPLETE"))))))</x:f>
      </x:c>
      <x:c r="Q175" s="45" t="str">
        <x:f>IF(A175="","",IF(G175="NO","OUT OF SCOPE",IF(E175="NO MATCH","OUT OF SCOPE",IF(S175="UNRESOLVED","UNRESOLVED",IF(C175="MARKETPLACE","MARKETPLACE / INTERMEDIARY",IF(C175="PUBLISHER","PUBLISHER / INFORMATION COMPETITOR",IF(C175="MANUFACTURER",IF(S175="DIRECT PATH","DIRECT COMMERCIAL COMPETITOR",IF(S175="SUBSTITUTE PATH","INDIRECT / SUBSTITUTE COMPETITOR","MANUFACTURER / FIRST-PARTY REFERENCE")),IF(C175="SUBSTITUTE","INDIRECT / SUBSTITUTE COMPETITOR",IF(S175="DIRECT PATH","DIRECT COMMERCIAL COMPETITOR",IF(S175="SUBSTITUTE PATH","INDIRECT / SUBSTITUTE COMPETITOR",IF(AND(K175="RESEARCH",F175="INFORMATION ONLY"),"VISIBILITY-ONLY COMPETITOR","RETAIL / CHANNEL COMPETITOR")))))))))))</x:f>
      </x:c>
      <x:c r="R175" s="45" t="str">
        <x:f>IF(A175="","",IF(O175&lt;&gt;"VALID","NOT READY",IF(P175&lt;&gt;"COMPLETE","NOT READY",IF(Q175="UNRESOLVED","NOT READY","READY"))))</x:f>
      </x:c>
      <x:c r="S175" s="69" t="str">
        <x:f>IF(A175="","",IF(OR(P175&lt;&gt;"COMPLETE",O175&lt;&gt;"VALID"),"UNRESOLVED",IF(AND(D175="YES",E175="SAME PRODUCT",OR(F175="SELLER OF RECORD",F175="MANUFACTURER DIRECT")),"DIRECT PATH",IF(AND(D175="YES",E175="SAME NEED - DIFFERENT PRODUCT",OR(F175="SELLER OF RECORD",F175="SECONDARY MARKET",F175="MANUFACTURER DIRECT")),"SUBSTITUTE PATH","OTHER PATH"))))</x:f>
      </x:c>
    </x:row>
    <x:row r="176">
      <x:c r="A176" s="53"/>
      <x:c r="B176" s="53"/>
      <x:c r="C176" s="53"/>
      <x:c r="D176" s="53"/>
      <x:c r="E176" s="53"/>
      <x:c r="F176" s="53"/>
      <x:c r="G176" s="53"/>
      <x:c r="H176" s="53"/>
      <x:c r="I176" s="53"/>
      <x:c r="J176" s="53"/>
      <x:c r="K176" s="53"/>
      <x:c r="L176" s="53"/>
      <x:c r="M176" s="58"/>
      <x:c r="N176" s="53"/>
      <x:c r="O176" s="45" t="str">
        <x:f>IF(A176="","",IF(NOT(OR(EXACT(C176,"DIRECT SELLER"),EXACT(C176,"RETAILER"),EXACT(C176,"MARKETPLACE"),EXACT(C176,"MANUFACTURER"),EXACT(C176,"PUBLISHER"),EXACT(C176,"SUBSTITUTE"),EXACT(C176,"OTHER"))),"INVALID - CANDIDATE TYPE",IF(NOT(OR(EXACT(D176,"YES"),EXACT(D176,"NO"),EXACT(D176,"UNCLEAR"))),"INVALID - BUYER TASK TOKEN",IF(NOT(OR(EXACT(E176,"SAME PRODUCT"),EXACT(E176,"SAME NEED - DIFFERENT PRODUCT"),EXACT(E176,"ADJACENT"),EXACT(E176,"NO MATCH"),EXACT(E176,"UNCLEAR"))),"INVALID - PRODUCT FIT TOKEN",IF(NOT(OR(EXACT(F176,"SELLER OF RECORD"),EXACT(F176,"MARKETPLACE"),EXACT(F176,"MANUFACTURER DIRECT"),EXACT(F176,"INFORMATION ONLY"),EXACT(F176,"SECONDARY MARKET"),EXACT(F176,"UNCLEAR"))),"INVALID - TRANSACTION TOKEN",IF(NOT(OR(EXACT(G176,"YES"),EXACT(G176,"NO"),EXACT(G176,"UNCLEAR"))),"INVALID - GEOGRAPHY TOKEN",IF(NOT(OR(EXACT(H176,"CURRENT"),EXACT(H176,"STALE"),EXACT(H176,"NOT CHECKED"))),"INVALID - FRESHNESS TOKEN",IF(NOT(OR(EXACT(I176,"COMPARABLE"),EXACT(I176,"NOT COMPARABLE"),EXACT(I176,"UNCLEAR"))),"INVALID - PRICE TOKEN",IF(NOT(OR(EXACT(J176,"COMPARABLE"),EXACT(J176,"NOT COMPARABLE"),EXACT(J176,"UNCLEAR"))),"INVALID - FULFILMENT TOKEN",IF(NOT(OR(EXACT(K176,"PURCHASE"),EXACT(K176,"DISCOVERY"),EXACT(K176,"RESEARCH"),EXACT(K176,"MIXED"),EXACT(K176,"UNCLEAR"))),"INVALID - DISCOVERY TOKEN",IF(COUNTIF($A$6:$A$205,A176)&gt;1,"INVALID - DUPLICATE ID","VALID")))))))))))</x:f>
      </x:c>
      <x:c r="P176" s="45" t="str">
        <x:f>IF(A176="","",IF(OR(B176="",C176="",D176="",E176="",F176="",G176="",H176="",I176="",J176="",K176="",L176="",M176=""),"EVIDENCE INSUFFICIENT - REQUIRED FIELD",IF(H176="STALE","EVIDENCE STALE - REFRESH",IF(H176="NOT CHECKED","EVIDENCE INSUFFICIENT - FRESHNESS",IF(OR(D176="UNCLEAR",E176="UNCLEAR",F176="UNCLEAR",G176="UNCLEAR",I176="UNCLEAR",J176="UNCLEAR",K176="UNCLEAR"),"EVIDENCE INSUFFICIENT - ROLE",IF(OR(AND(C176="PUBLISHER",F176&lt;&gt;"INFORMATION ONLY"),AND(C176="MARKETPLACE",F176&lt;&gt;"MARKETPLACE"),AND(C176="MANUFACTURER",NOT(OR(F176="MANUFACTURER DIRECT",F176="INFORMATION ONLY"))),AND(OR(C176="DIRECT SELLER",C176="RETAILER"),F176&lt;&gt;"SELLER OF RECORD"),AND(C176="SUBSTITUTE",NOT(OR(F176="SELLER OF RECORD",F176="SECONDARY MARKET")))),"EVIDENCE CONTRADICTION - TYPE / TRANSACTION","COMPLETE"))))))</x:f>
      </x:c>
      <x:c r="Q176" s="45" t="str">
        <x:f>IF(A176="","",IF(G176="NO","OUT OF SCOPE",IF(E176="NO MATCH","OUT OF SCOPE",IF(S176="UNRESOLVED","UNRESOLVED",IF(C176="MARKETPLACE","MARKETPLACE / INTERMEDIARY",IF(C176="PUBLISHER","PUBLISHER / INFORMATION COMPETITOR",IF(C176="MANUFACTURER",IF(S176="DIRECT PATH","DIRECT COMMERCIAL COMPETITOR",IF(S176="SUBSTITUTE PATH","INDIRECT / SUBSTITUTE COMPETITOR","MANUFACTURER / FIRST-PARTY REFERENCE")),IF(C176="SUBSTITUTE","INDIRECT / SUBSTITUTE COMPETITOR",IF(S176="DIRECT PATH","DIRECT COMMERCIAL COMPETITOR",IF(S176="SUBSTITUTE PATH","INDIRECT / SUBSTITUTE COMPETITOR",IF(AND(K176="RESEARCH",F176="INFORMATION ONLY"),"VISIBILITY-ONLY COMPETITOR","RETAIL / CHANNEL COMPETITOR")))))))))))</x:f>
      </x:c>
      <x:c r="R176" s="45" t="str">
        <x:f>IF(A176="","",IF(O176&lt;&gt;"VALID","NOT READY",IF(P176&lt;&gt;"COMPLETE","NOT READY",IF(Q176="UNRESOLVED","NOT READY","READY"))))</x:f>
      </x:c>
      <x:c r="S176" s="69" t="str">
        <x:f>IF(A176="","",IF(OR(P176&lt;&gt;"COMPLETE",O176&lt;&gt;"VALID"),"UNRESOLVED",IF(AND(D176="YES",E176="SAME PRODUCT",OR(F176="SELLER OF RECORD",F176="MANUFACTURER DIRECT")),"DIRECT PATH",IF(AND(D176="YES",E176="SAME NEED - DIFFERENT PRODUCT",OR(F176="SELLER OF RECORD",F176="SECONDARY MARKET",F176="MANUFACTURER DIRECT")),"SUBSTITUTE PATH","OTHER PATH"))))</x:f>
      </x:c>
    </x:row>
    <x:row r="177">
      <x:c r="A177" s="53"/>
      <x:c r="B177" s="53"/>
      <x:c r="C177" s="53"/>
      <x:c r="D177" s="53"/>
      <x:c r="E177" s="53"/>
      <x:c r="F177" s="53"/>
      <x:c r="G177" s="53"/>
      <x:c r="H177" s="53"/>
      <x:c r="I177" s="53"/>
      <x:c r="J177" s="53"/>
      <x:c r="K177" s="53"/>
      <x:c r="L177" s="53"/>
      <x:c r="M177" s="58"/>
      <x:c r="N177" s="53"/>
      <x:c r="O177" s="45" t="str">
        <x:f>IF(A177="","",IF(NOT(OR(EXACT(C177,"DIRECT SELLER"),EXACT(C177,"RETAILER"),EXACT(C177,"MARKETPLACE"),EXACT(C177,"MANUFACTURER"),EXACT(C177,"PUBLISHER"),EXACT(C177,"SUBSTITUTE"),EXACT(C177,"OTHER"))),"INVALID - CANDIDATE TYPE",IF(NOT(OR(EXACT(D177,"YES"),EXACT(D177,"NO"),EXACT(D177,"UNCLEAR"))),"INVALID - BUYER TASK TOKEN",IF(NOT(OR(EXACT(E177,"SAME PRODUCT"),EXACT(E177,"SAME NEED - DIFFERENT PRODUCT"),EXACT(E177,"ADJACENT"),EXACT(E177,"NO MATCH"),EXACT(E177,"UNCLEAR"))),"INVALID - PRODUCT FIT TOKEN",IF(NOT(OR(EXACT(F177,"SELLER OF RECORD"),EXACT(F177,"MARKETPLACE"),EXACT(F177,"MANUFACTURER DIRECT"),EXACT(F177,"INFORMATION ONLY"),EXACT(F177,"SECONDARY MARKET"),EXACT(F177,"UNCLEAR"))),"INVALID - TRANSACTION TOKEN",IF(NOT(OR(EXACT(G177,"YES"),EXACT(G177,"NO"),EXACT(G177,"UNCLEAR"))),"INVALID - GEOGRAPHY TOKEN",IF(NOT(OR(EXACT(H177,"CURRENT"),EXACT(H177,"STALE"),EXACT(H177,"NOT CHECKED"))),"INVALID - FRESHNESS TOKEN",IF(NOT(OR(EXACT(I177,"COMPARABLE"),EXACT(I177,"NOT COMPARABLE"),EXACT(I177,"UNCLEAR"))),"INVALID - PRICE TOKEN",IF(NOT(OR(EXACT(J177,"COMPARABLE"),EXACT(J177,"NOT COMPARABLE"),EXACT(J177,"UNCLEAR"))),"INVALID - FULFILMENT TOKEN",IF(NOT(OR(EXACT(K177,"PURCHASE"),EXACT(K177,"DISCOVERY"),EXACT(K177,"RESEARCH"),EXACT(K177,"MIXED"),EXACT(K177,"UNCLEAR"))),"INVALID - DISCOVERY TOKEN",IF(COUNTIF($A$6:$A$205,A177)&gt;1,"INVALID - DUPLICATE ID","VALID")))))))))))</x:f>
      </x:c>
      <x:c r="P177" s="45" t="str">
        <x:f>IF(A177="","",IF(OR(B177="",C177="",D177="",E177="",F177="",G177="",H177="",I177="",J177="",K177="",L177="",M177=""),"EVIDENCE INSUFFICIENT - REQUIRED FIELD",IF(H177="STALE","EVIDENCE STALE - REFRESH",IF(H177="NOT CHECKED","EVIDENCE INSUFFICIENT - FRESHNESS",IF(OR(D177="UNCLEAR",E177="UNCLEAR",F177="UNCLEAR",G177="UNCLEAR",I177="UNCLEAR",J177="UNCLEAR",K177="UNCLEAR"),"EVIDENCE INSUFFICIENT - ROLE",IF(OR(AND(C177="PUBLISHER",F177&lt;&gt;"INFORMATION ONLY"),AND(C177="MARKETPLACE",F177&lt;&gt;"MARKETPLACE"),AND(C177="MANUFACTURER",NOT(OR(F177="MANUFACTURER DIRECT",F177="INFORMATION ONLY"))),AND(OR(C177="DIRECT SELLER",C177="RETAILER"),F177&lt;&gt;"SELLER OF RECORD"),AND(C177="SUBSTITUTE",NOT(OR(F177="SELLER OF RECORD",F177="SECONDARY MARKET")))),"EVIDENCE CONTRADICTION - TYPE / TRANSACTION","COMPLETE"))))))</x:f>
      </x:c>
      <x:c r="Q177" s="45" t="str">
        <x:f>IF(A177="","",IF(G177="NO","OUT OF SCOPE",IF(E177="NO MATCH","OUT OF SCOPE",IF(S177="UNRESOLVED","UNRESOLVED",IF(C177="MARKETPLACE","MARKETPLACE / INTERMEDIARY",IF(C177="PUBLISHER","PUBLISHER / INFORMATION COMPETITOR",IF(C177="MANUFACTURER",IF(S177="DIRECT PATH","DIRECT COMMERCIAL COMPETITOR",IF(S177="SUBSTITUTE PATH","INDIRECT / SUBSTITUTE COMPETITOR","MANUFACTURER / FIRST-PARTY REFERENCE")),IF(C177="SUBSTITUTE","INDIRECT / SUBSTITUTE COMPETITOR",IF(S177="DIRECT PATH","DIRECT COMMERCIAL COMPETITOR",IF(S177="SUBSTITUTE PATH","INDIRECT / SUBSTITUTE COMPETITOR",IF(AND(K177="RESEARCH",F177="INFORMATION ONLY"),"VISIBILITY-ONLY COMPETITOR","RETAIL / CHANNEL COMPETITOR")))))))))))</x:f>
      </x:c>
      <x:c r="R177" s="45" t="str">
        <x:f>IF(A177="","",IF(O177&lt;&gt;"VALID","NOT READY",IF(P177&lt;&gt;"COMPLETE","NOT READY",IF(Q177="UNRESOLVED","NOT READY","READY"))))</x:f>
      </x:c>
      <x:c r="S177" s="69" t="str">
        <x:f>IF(A177="","",IF(OR(P177&lt;&gt;"COMPLETE",O177&lt;&gt;"VALID"),"UNRESOLVED",IF(AND(D177="YES",E177="SAME PRODUCT",OR(F177="SELLER OF RECORD",F177="MANUFACTURER DIRECT")),"DIRECT PATH",IF(AND(D177="YES",E177="SAME NEED - DIFFERENT PRODUCT",OR(F177="SELLER OF RECORD",F177="SECONDARY MARKET",F177="MANUFACTURER DIRECT")),"SUBSTITUTE PATH","OTHER PATH"))))</x:f>
      </x:c>
    </x:row>
    <x:row r="178">
      <x:c r="A178" s="53"/>
      <x:c r="B178" s="53"/>
      <x:c r="C178" s="53"/>
      <x:c r="D178" s="53"/>
      <x:c r="E178" s="53"/>
      <x:c r="F178" s="53"/>
      <x:c r="G178" s="53"/>
      <x:c r="H178" s="53"/>
      <x:c r="I178" s="53"/>
      <x:c r="J178" s="53"/>
      <x:c r="K178" s="53"/>
      <x:c r="L178" s="53"/>
      <x:c r="M178" s="58"/>
      <x:c r="N178" s="53"/>
      <x:c r="O178" s="45" t="str">
        <x:f>IF(A178="","",IF(NOT(OR(EXACT(C178,"DIRECT SELLER"),EXACT(C178,"RETAILER"),EXACT(C178,"MARKETPLACE"),EXACT(C178,"MANUFACTURER"),EXACT(C178,"PUBLISHER"),EXACT(C178,"SUBSTITUTE"),EXACT(C178,"OTHER"))),"INVALID - CANDIDATE TYPE",IF(NOT(OR(EXACT(D178,"YES"),EXACT(D178,"NO"),EXACT(D178,"UNCLEAR"))),"INVALID - BUYER TASK TOKEN",IF(NOT(OR(EXACT(E178,"SAME PRODUCT"),EXACT(E178,"SAME NEED - DIFFERENT PRODUCT"),EXACT(E178,"ADJACENT"),EXACT(E178,"NO MATCH"),EXACT(E178,"UNCLEAR"))),"INVALID - PRODUCT FIT TOKEN",IF(NOT(OR(EXACT(F178,"SELLER OF RECORD"),EXACT(F178,"MARKETPLACE"),EXACT(F178,"MANUFACTURER DIRECT"),EXACT(F178,"INFORMATION ONLY"),EXACT(F178,"SECONDARY MARKET"),EXACT(F178,"UNCLEAR"))),"INVALID - TRANSACTION TOKEN",IF(NOT(OR(EXACT(G178,"YES"),EXACT(G178,"NO"),EXACT(G178,"UNCLEAR"))),"INVALID - GEOGRAPHY TOKEN",IF(NOT(OR(EXACT(H178,"CURRENT"),EXACT(H178,"STALE"),EXACT(H178,"NOT CHECKED"))),"INVALID - FRESHNESS TOKEN",IF(NOT(OR(EXACT(I178,"COMPARABLE"),EXACT(I178,"NOT COMPARABLE"),EXACT(I178,"UNCLEAR"))),"INVALID - PRICE TOKEN",IF(NOT(OR(EXACT(J178,"COMPARABLE"),EXACT(J178,"NOT COMPARABLE"),EXACT(J178,"UNCLEAR"))),"INVALID - FULFILMENT TOKEN",IF(NOT(OR(EXACT(K178,"PURCHASE"),EXACT(K178,"DISCOVERY"),EXACT(K178,"RESEARCH"),EXACT(K178,"MIXED"),EXACT(K178,"UNCLEAR"))),"INVALID - DISCOVERY TOKEN",IF(COUNTIF($A$6:$A$205,A178)&gt;1,"INVALID - DUPLICATE ID","VALID")))))))))))</x:f>
      </x:c>
      <x:c r="P178" s="45" t="str">
        <x:f>IF(A178="","",IF(OR(B178="",C178="",D178="",E178="",F178="",G178="",H178="",I178="",J178="",K178="",L178="",M178=""),"EVIDENCE INSUFFICIENT - REQUIRED FIELD",IF(H178="STALE","EVIDENCE STALE - REFRESH",IF(H178="NOT CHECKED","EVIDENCE INSUFFICIENT - FRESHNESS",IF(OR(D178="UNCLEAR",E178="UNCLEAR",F178="UNCLEAR",G178="UNCLEAR",I178="UNCLEAR",J178="UNCLEAR",K178="UNCLEAR"),"EVIDENCE INSUFFICIENT - ROLE",IF(OR(AND(C178="PUBLISHER",F178&lt;&gt;"INFORMATION ONLY"),AND(C178="MARKETPLACE",F178&lt;&gt;"MARKETPLACE"),AND(C178="MANUFACTURER",NOT(OR(F178="MANUFACTURER DIRECT",F178="INFORMATION ONLY"))),AND(OR(C178="DIRECT SELLER",C178="RETAILER"),F178&lt;&gt;"SELLER OF RECORD"),AND(C178="SUBSTITUTE",NOT(OR(F178="SELLER OF RECORD",F178="SECONDARY MARKET")))),"EVIDENCE CONTRADICTION - TYPE / TRANSACTION","COMPLETE"))))))</x:f>
      </x:c>
      <x:c r="Q178" s="45" t="str">
        <x:f>IF(A178="","",IF(G178="NO","OUT OF SCOPE",IF(E178="NO MATCH","OUT OF SCOPE",IF(S178="UNRESOLVED","UNRESOLVED",IF(C178="MARKETPLACE","MARKETPLACE / INTERMEDIARY",IF(C178="PUBLISHER","PUBLISHER / INFORMATION COMPETITOR",IF(C178="MANUFACTURER",IF(S178="DIRECT PATH","DIRECT COMMERCIAL COMPETITOR",IF(S178="SUBSTITUTE PATH","INDIRECT / SUBSTITUTE COMPETITOR","MANUFACTURER / FIRST-PARTY REFERENCE")),IF(C178="SUBSTITUTE","INDIRECT / SUBSTITUTE COMPETITOR",IF(S178="DIRECT PATH","DIRECT COMMERCIAL COMPETITOR",IF(S178="SUBSTITUTE PATH","INDIRECT / SUBSTITUTE COMPETITOR",IF(AND(K178="RESEARCH",F178="INFORMATION ONLY"),"VISIBILITY-ONLY COMPETITOR","RETAIL / CHANNEL COMPETITOR")))))))))))</x:f>
      </x:c>
      <x:c r="R178" s="45" t="str">
        <x:f>IF(A178="","",IF(O178&lt;&gt;"VALID","NOT READY",IF(P178&lt;&gt;"COMPLETE","NOT READY",IF(Q178="UNRESOLVED","NOT READY","READY"))))</x:f>
      </x:c>
      <x:c r="S178" s="69" t="str">
        <x:f>IF(A178="","",IF(OR(P178&lt;&gt;"COMPLETE",O178&lt;&gt;"VALID"),"UNRESOLVED",IF(AND(D178="YES",E178="SAME PRODUCT",OR(F178="SELLER OF RECORD",F178="MANUFACTURER DIRECT")),"DIRECT PATH",IF(AND(D178="YES",E178="SAME NEED - DIFFERENT PRODUCT",OR(F178="SELLER OF RECORD",F178="SECONDARY MARKET",F178="MANUFACTURER DIRECT")),"SUBSTITUTE PATH","OTHER PATH"))))</x:f>
      </x:c>
    </x:row>
    <x:row r="179">
      <x:c r="A179" s="53"/>
      <x:c r="B179" s="53"/>
      <x:c r="C179" s="53"/>
      <x:c r="D179" s="53"/>
      <x:c r="E179" s="53"/>
      <x:c r="F179" s="53"/>
      <x:c r="G179" s="53"/>
      <x:c r="H179" s="53"/>
      <x:c r="I179" s="53"/>
      <x:c r="J179" s="53"/>
      <x:c r="K179" s="53"/>
      <x:c r="L179" s="53"/>
      <x:c r="M179" s="58"/>
      <x:c r="N179" s="53"/>
      <x:c r="O179" s="45" t="str">
        <x:f>IF(A179="","",IF(NOT(OR(EXACT(C179,"DIRECT SELLER"),EXACT(C179,"RETAILER"),EXACT(C179,"MARKETPLACE"),EXACT(C179,"MANUFACTURER"),EXACT(C179,"PUBLISHER"),EXACT(C179,"SUBSTITUTE"),EXACT(C179,"OTHER"))),"INVALID - CANDIDATE TYPE",IF(NOT(OR(EXACT(D179,"YES"),EXACT(D179,"NO"),EXACT(D179,"UNCLEAR"))),"INVALID - BUYER TASK TOKEN",IF(NOT(OR(EXACT(E179,"SAME PRODUCT"),EXACT(E179,"SAME NEED - DIFFERENT PRODUCT"),EXACT(E179,"ADJACENT"),EXACT(E179,"NO MATCH"),EXACT(E179,"UNCLEAR"))),"INVALID - PRODUCT FIT TOKEN",IF(NOT(OR(EXACT(F179,"SELLER OF RECORD"),EXACT(F179,"MARKETPLACE"),EXACT(F179,"MANUFACTURER DIRECT"),EXACT(F179,"INFORMATION ONLY"),EXACT(F179,"SECONDARY MARKET"),EXACT(F179,"UNCLEAR"))),"INVALID - TRANSACTION TOKEN",IF(NOT(OR(EXACT(G179,"YES"),EXACT(G179,"NO"),EXACT(G179,"UNCLEAR"))),"INVALID - GEOGRAPHY TOKEN",IF(NOT(OR(EXACT(H179,"CURRENT"),EXACT(H179,"STALE"),EXACT(H179,"NOT CHECKED"))),"INVALID - FRESHNESS TOKEN",IF(NOT(OR(EXACT(I179,"COMPARABLE"),EXACT(I179,"NOT COMPARABLE"),EXACT(I179,"UNCLEAR"))),"INVALID - PRICE TOKEN",IF(NOT(OR(EXACT(J179,"COMPARABLE"),EXACT(J179,"NOT COMPARABLE"),EXACT(J179,"UNCLEAR"))),"INVALID - FULFILMENT TOKEN",IF(NOT(OR(EXACT(K179,"PURCHASE"),EXACT(K179,"DISCOVERY"),EXACT(K179,"RESEARCH"),EXACT(K179,"MIXED"),EXACT(K179,"UNCLEAR"))),"INVALID - DISCOVERY TOKEN",IF(COUNTIF($A$6:$A$205,A179)&gt;1,"INVALID - DUPLICATE ID","VALID")))))))))))</x:f>
      </x:c>
      <x:c r="P179" s="45" t="str">
        <x:f>IF(A179="","",IF(OR(B179="",C179="",D179="",E179="",F179="",G179="",H179="",I179="",J179="",K179="",L179="",M179=""),"EVIDENCE INSUFFICIENT - REQUIRED FIELD",IF(H179="STALE","EVIDENCE STALE - REFRESH",IF(H179="NOT CHECKED","EVIDENCE INSUFFICIENT - FRESHNESS",IF(OR(D179="UNCLEAR",E179="UNCLEAR",F179="UNCLEAR",G179="UNCLEAR",I179="UNCLEAR",J179="UNCLEAR",K179="UNCLEAR"),"EVIDENCE INSUFFICIENT - ROLE",IF(OR(AND(C179="PUBLISHER",F179&lt;&gt;"INFORMATION ONLY"),AND(C179="MARKETPLACE",F179&lt;&gt;"MARKETPLACE"),AND(C179="MANUFACTURER",NOT(OR(F179="MANUFACTURER DIRECT",F179="INFORMATION ONLY"))),AND(OR(C179="DIRECT SELLER",C179="RETAILER"),F179&lt;&gt;"SELLER OF RECORD"),AND(C179="SUBSTITUTE",NOT(OR(F179="SELLER OF RECORD",F179="SECONDARY MARKET")))),"EVIDENCE CONTRADICTION - TYPE / TRANSACTION","COMPLETE"))))))</x:f>
      </x:c>
      <x:c r="Q179" s="45" t="str">
        <x:f>IF(A179="","",IF(G179="NO","OUT OF SCOPE",IF(E179="NO MATCH","OUT OF SCOPE",IF(S179="UNRESOLVED","UNRESOLVED",IF(C179="MARKETPLACE","MARKETPLACE / INTERMEDIARY",IF(C179="PUBLISHER","PUBLISHER / INFORMATION COMPETITOR",IF(C179="MANUFACTURER",IF(S179="DIRECT PATH","DIRECT COMMERCIAL COMPETITOR",IF(S179="SUBSTITUTE PATH","INDIRECT / SUBSTITUTE COMPETITOR","MANUFACTURER / FIRST-PARTY REFERENCE")),IF(C179="SUBSTITUTE","INDIRECT / SUBSTITUTE COMPETITOR",IF(S179="DIRECT PATH","DIRECT COMMERCIAL COMPETITOR",IF(S179="SUBSTITUTE PATH","INDIRECT / SUBSTITUTE COMPETITOR",IF(AND(K179="RESEARCH",F179="INFORMATION ONLY"),"VISIBILITY-ONLY COMPETITOR","RETAIL / CHANNEL COMPETITOR")))))))))))</x:f>
      </x:c>
      <x:c r="R179" s="45" t="str">
        <x:f>IF(A179="","",IF(O179&lt;&gt;"VALID","NOT READY",IF(P179&lt;&gt;"COMPLETE","NOT READY",IF(Q179="UNRESOLVED","NOT READY","READY"))))</x:f>
      </x:c>
      <x:c r="S179" s="69" t="str">
        <x:f>IF(A179="","",IF(OR(P179&lt;&gt;"COMPLETE",O179&lt;&gt;"VALID"),"UNRESOLVED",IF(AND(D179="YES",E179="SAME PRODUCT",OR(F179="SELLER OF RECORD",F179="MANUFACTURER DIRECT")),"DIRECT PATH",IF(AND(D179="YES",E179="SAME NEED - DIFFERENT PRODUCT",OR(F179="SELLER OF RECORD",F179="SECONDARY MARKET",F179="MANUFACTURER DIRECT")),"SUBSTITUTE PATH","OTHER PATH"))))</x:f>
      </x:c>
    </x:row>
    <x:row r="180">
      <x:c r="A180" s="53"/>
      <x:c r="B180" s="53"/>
      <x:c r="C180" s="53"/>
      <x:c r="D180" s="53"/>
      <x:c r="E180" s="53"/>
      <x:c r="F180" s="53"/>
      <x:c r="G180" s="53"/>
      <x:c r="H180" s="53"/>
      <x:c r="I180" s="53"/>
      <x:c r="J180" s="53"/>
      <x:c r="K180" s="53"/>
      <x:c r="L180" s="53"/>
      <x:c r="M180" s="58"/>
      <x:c r="N180" s="53"/>
      <x:c r="O180" s="45" t="str">
        <x:f>IF(A180="","",IF(NOT(OR(EXACT(C180,"DIRECT SELLER"),EXACT(C180,"RETAILER"),EXACT(C180,"MARKETPLACE"),EXACT(C180,"MANUFACTURER"),EXACT(C180,"PUBLISHER"),EXACT(C180,"SUBSTITUTE"),EXACT(C180,"OTHER"))),"INVALID - CANDIDATE TYPE",IF(NOT(OR(EXACT(D180,"YES"),EXACT(D180,"NO"),EXACT(D180,"UNCLEAR"))),"INVALID - BUYER TASK TOKEN",IF(NOT(OR(EXACT(E180,"SAME PRODUCT"),EXACT(E180,"SAME NEED - DIFFERENT PRODUCT"),EXACT(E180,"ADJACENT"),EXACT(E180,"NO MATCH"),EXACT(E180,"UNCLEAR"))),"INVALID - PRODUCT FIT TOKEN",IF(NOT(OR(EXACT(F180,"SELLER OF RECORD"),EXACT(F180,"MARKETPLACE"),EXACT(F180,"MANUFACTURER DIRECT"),EXACT(F180,"INFORMATION ONLY"),EXACT(F180,"SECONDARY MARKET"),EXACT(F180,"UNCLEAR"))),"INVALID - TRANSACTION TOKEN",IF(NOT(OR(EXACT(G180,"YES"),EXACT(G180,"NO"),EXACT(G180,"UNCLEAR"))),"INVALID - GEOGRAPHY TOKEN",IF(NOT(OR(EXACT(H180,"CURRENT"),EXACT(H180,"STALE"),EXACT(H180,"NOT CHECKED"))),"INVALID - FRESHNESS TOKEN",IF(NOT(OR(EXACT(I180,"COMPARABLE"),EXACT(I180,"NOT COMPARABLE"),EXACT(I180,"UNCLEAR"))),"INVALID - PRICE TOKEN",IF(NOT(OR(EXACT(J180,"COMPARABLE"),EXACT(J180,"NOT COMPARABLE"),EXACT(J180,"UNCLEAR"))),"INVALID - FULFILMENT TOKEN",IF(NOT(OR(EXACT(K180,"PURCHASE"),EXACT(K180,"DISCOVERY"),EXACT(K180,"RESEARCH"),EXACT(K180,"MIXED"),EXACT(K180,"UNCLEAR"))),"INVALID - DISCOVERY TOKEN",IF(COUNTIF($A$6:$A$205,A180)&gt;1,"INVALID - DUPLICATE ID","VALID")))))))))))</x:f>
      </x:c>
      <x:c r="P180" s="45" t="str">
        <x:f>IF(A180="","",IF(OR(B180="",C180="",D180="",E180="",F180="",G180="",H180="",I180="",J180="",K180="",L180="",M180=""),"EVIDENCE INSUFFICIENT - REQUIRED FIELD",IF(H180="STALE","EVIDENCE STALE - REFRESH",IF(H180="NOT CHECKED","EVIDENCE INSUFFICIENT - FRESHNESS",IF(OR(D180="UNCLEAR",E180="UNCLEAR",F180="UNCLEAR",G180="UNCLEAR",I180="UNCLEAR",J180="UNCLEAR",K180="UNCLEAR"),"EVIDENCE INSUFFICIENT - ROLE",IF(OR(AND(C180="PUBLISHER",F180&lt;&gt;"INFORMATION ONLY"),AND(C180="MARKETPLACE",F180&lt;&gt;"MARKETPLACE"),AND(C180="MANUFACTURER",NOT(OR(F180="MANUFACTURER DIRECT",F180="INFORMATION ONLY"))),AND(OR(C180="DIRECT SELLER",C180="RETAILER"),F180&lt;&gt;"SELLER OF RECORD"),AND(C180="SUBSTITUTE",NOT(OR(F180="SELLER OF RECORD",F180="SECONDARY MARKET")))),"EVIDENCE CONTRADICTION - TYPE / TRANSACTION","COMPLETE"))))))</x:f>
      </x:c>
      <x:c r="Q180" s="45" t="str">
        <x:f>IF(A180="","",IF(G180="NO","OUT OF SCOPE",IF(E180="NO MATCH","OUT OF SCOPE",IF(S180="UNRESOLVED","UNRESOLVED",IF(C180="MARKETPLACE","MARKETPLACE / INTERMEDIARY",IF(C180="PUBLISHER","PUBLISHER / INFORMATION COMPETITOR",IF(C180="MANUFACTURER",IF(S180="DIRECT PATH","DIRECT COMMERCIAL COMPETITOR",IF(S180="SUBSTITUTE PATH","INDIRECT / SUBSTITUTE COMPETITOR","MANUFACTURER / FIRST-PARTY REFERENCE")),IF(C180="SUBSTITUTE","INDIRECT / SUBSTITUTE COMPETITOR",IF(S180="DIRECT PATH","DIRECT COMMERCIAL COMPETITOR",IF(S180="SUBSTITUTE PATH","INDIRECT / SUBSTITUTE COMPETITOR",IF(AND(K180="RESEARCH",F180="INFORMATION ONLY"),"VISIBILITY-ONLY COMPETITOR","RETAIL / CHANNEL COMPETITOR")))))))))))</x:f>
      </x:c>
      <x:c r="R180" s="45" t="str">
        <x:f>IF(A180="","",IF(O180&lt;&gt;"VALID","NOT READY",IF(P180&lt;&gt;"COMPLETE","NOT READY",IF(Q180="UNRESOLVED","NOT READY","READY"))))</x:f>
      </x:c>
      <x:c r="S180" s="69" t="str">
        <x:f>IF(A180="","",IF(OR(P180&lt;&gt;"COMPLETE",O180&lt;&gt;"VALID"),"UNRESOLVED",IF(AND(D180="YES",E180="SAME PRODUCT",OR(F180="SELLER OF RECORD",F180="MANUFACTURER DIRECT")),"DIRECT PATH",IF(AND(D180="YES",E180="SAME NEED - DIFFERENT PRODUCT",OR(F180="SELLER OF RECORD",F180="SECONDARY MARKET",F180="MANUFACTURER DIRECT")),"SUBSTITUTE PATH","OTHER PATH"))))</x:f>
      </x:c>
    </x:row>
    <x:row r="181">
      <x:c r="A181" s="53"/>
      <x:c r="B181" s="53"/>
      <x:c r="C181" s="53"/>
      <x:c r="D181" s="53"/>
      <x:c r="E181" s="53"/>
      <x:c r="F181" s="53"/>
      <x:c r="G181" s="53"/>
      <x:c r="H181" s="53"/>
      <x:c r="I181" s="53"/>
      <x:c r="J181" s="53"/>
      <x:c r="K181" s="53"/>
      <x:c r="L181" s="53"/>
      <x:c r="M181" s="58"/>
      <x:c r="N181" s="53"/>
      <x:c r="O181" s="45" t="str">
        <x:f>IF(A181="","",IF(NOT(OR(EXACT(C181,"DIRECT SELLER"),EXACT(C181,"RETAILER"),EXACT(C181,"MARKETPLACE"),EXACT(C181,"MANUFACTURER"),EXACT(C181,"PUBLISHER"),EXACT(C181,"SUBSTITUTE"),EXACT(C181,"OTHER"))),"INVALID - CANDIDATE TYPE",IF(NOT(OR(EXACT(D181,"YES"),EXACT(D181,"NO"),EXACT(D181,"UNCLEAR"))),"INVALID - BUYER TASK TOKEN",IF(NOT(OR(EXACT(E181,"SAME PRODUCT"),EXACT(E181,"SAME NEED - DIFFERENT PRODUCT"),EXACT(E181,"ADJACENT"),EXACT(E181,"NO MATCH"),EXACT(E181,"UNCLEAR"))),"INVALID - PRODUCT FIT TOKEN",IF(NOT(OR(EXACT(F181,"SELLER OF RECORD"),EXACT(F181,"MARKETPLACE"),EXACT(F181,"MANUFACTURER DIRECT"),EXACT(F181,"INFORMATION ONLY"),EXACT(F181,"SECONDARY MARKET"),EXACT(F181,"UNCLEAR"))),"INVALID - TRANSACTION TOKEN",IF(NOT(OR(EXACT(G181,"YES"),EXACT(G181,"NO"),EXACT(G181,"UNCLEAR"))),"INVALID - GEOGRAPHY TOKEN",IF(NOT(OR(EXACT(H181,"CURRENT"),EXACT(H181,"STALE"),EXACT(H181,"NOT CHECKED"))),"INVALID - FRESHNESS TOKEN",IF(NOT(OR(EXACT(I181,"COMPARABLE"),EXACT(I181,"NOT COMPARABLE"),EXACT(I181,"UNCLEAR"))),"INVALID - PRICE TOKEN",IF(NOT(OR(EXACT(J181,"COMPARABLE"),EXACT(J181,"NOT COMPARABLE"),EXACT(J181,"UNCLEAR"))),"INVALID - FULFILMENT TOKEN",IF(NOT(OR(EXACT(K181,"PURCHASE"),EXACT(K181,"DISCOVERY"),EXACT(K181,"RESEARCH"),EXACT(K181,"MIXED"),EXACT(K181,"UNCLEAR"))),"INVALID - DISCOVERY TOKEN",IF(COUNTIF($A$6:$A$205,A181)&gt;1,"INVALID - DUPLICATE ID","VALID")))))))))))</x:f>
      </x:c>
      <x:c r="P181" s="45" t="str">
        <x:f>IF(A181="","",IF(OR(B181="",C181="",D181="",E181="",F181="",G181="",H181="",I181="",J181="",K181="",L181="",M181=""),"EVIDENCE INSUFFICIENT - REQUIRED FIELD",IF(H181="STALE","EVIDENCE STALE - REFRESH",IF(H181="NOT CHECKED","EVIDENCE INSUFFICIENT - FRESHNESS",IF(OR(D181="UNCLEAR",E181="UNCLEAR",F181="UNCLEAR",G181="UNCLEAR",I181="UNCLEAR",J181="UNCLEAR",K181="UNCLEAR"),"EVIDENCE INSUFFICIENT - ROLE",IF(OR(AND(C181="PUBLISHER",F181&lt;&gt;"INFORMATION ONLY"),AND(C181="MARKETPLACE",F181&lt;&gt;"MARKETPLACE"),AND(C181="MANUFACTURER",NOT(OR(F181="MANUFACTURER DIRECT",F181="INFORMATION ONLY"))),AND(OR(C181="DIRECT SELLER",C181="RETAILER"),F181&lt;&gt;"SELLER OF RECORD"),AND(C181="SUBSTITUTE",NOT(OR(F181="SELLER OF RECORD",F181="SECONDARY MARKET")))),"EVIDENCE CONTRADICTION - TYPE / TRANSACTION","COMPLETE"))))))</x:f>
      </x:c>
      <x:c r="Q181" s="45" t="str">
        <x:f>IF(A181="","",IF(G181="NO","OUT OF SCOPE",IF(E181="NO MATCH","OUT OF SCOPE",IF(S181="UNRESOLVED","UNRESOLVED",IF(C181="MARKETPLACE","MARKETPLACE / INTERMEDIARY",IF(C181="PUBLISHER","PUBLISHER / INFORMATION COMPETITOR",IF(C181="MANUFACTURER",IF(S181="DIRECT PATH","DIRECT COMMERCIAL COMPETITOR",IF(S181="SUBSTITUTE PATH","INDIRECT / SUBSTITUTE COMPETITOR","MANUFACTURER / FIRST-PARTY REFERENCE")),IF(C181="SUBSTITUTE","INDIRECT / SUBSTITUTE COMPETITOR",IF(S181="DIRECT PATH","DIRECT COMMERCIAL COMPETITOR",IF(S181="SUBSTITUTE PATH","INDIRECT / SUBSTITUTE COMPETITOR",IF(AND(K181="RESEARCH",F181="INFORMATION ONLY"),"VISIBILITY-ONLY COMPETITOR","RETAIL / CHANNEL COMPETITOR")))))))))))</x:f>
      </x:c>
      <x:c r="R181" s="45" t="str">
        <x:f>IF(A181="","",IF(O181&lt;&gt;"VALID","NOT READY",IF(P181&lt;&gt;"COMPLETE","NOT READY",IF(Q181="UNRESOLVED","NOT READY","READY"))))</x:f>
      </x:c>
      <x:c r="S181" s="69" t="str">
        <x:f>IF(A181="","",IF(OR(P181&lt;&gt;"COMPLETE",O181&lt;&gt;"VALID"),"UNRESOLVED",IF(AND(D181="YES",E181="SAME PRODUCT",OR(F181="SELLER OF RECORD",F181="MANUFACTURER DIRECT")),"DIRECT PATH",IF(AND(D181="YES",E181="SAME NEED - DIFFERENT PRODUCT",OR(F181="SELLER OF RECORD",F181="SECONDARY MARKET",F181="MANUFACTURER DIRECT")),"SUBSTITUTE PATH","OTHER PATH"))))</x:f>
      </x:c>
    </x:row>
    <x:row r="182">
      <x:c r="A182" s="53"/>
      <x:c r="B182" s="53"/>
      <x:c r="C182" s="53"/>
      <x:c r="D182" s="53"/>
      <x:c r="E182" s="53"/>
      <x:c r="F182" s="53"/>
      <x:c r="G182" s="53"/>
      <x:c r="H182" s="53"/>
      <x:c r="I182" s="53"/>
      <x:c r="J182" s="53"/>
      <x:c r="K182" s="53"/>
      <x:c r="L182" s="53"/>
      <x:c r="M182" s="58"/>
      <x:c r="N182" s="53"/>
      <x:c r="O182" s="45" t="str">
        <x:f>IF(A182="","",IF(NOT(OR(EXACT(C182,"DIRECT SELLER"),EXACT(C182,"RETAILER"),EXACT(C182,"MARKETPLACE"),EXACT(C182,"MANUFACTURER"),EXACT(C182,"PUBLISHER"),EXACT(C182,"SUBSTITUTE"),EXACT(C182,"OTHER"))),"INVALID - CANDIDATE TYPE",IF(NOT(OR(EXACT(D182,"YES"),EXACT(D182,"NO"),EXACT(D182,"UNCLEAR"))),"INVALID - BUYER TASK TOKEN",IF(NOT(OR(EXACT(E182,"SAME PRODUCT"),EXACT(E182,"SAME NEED - DIFFERENT PRODUCT"),EXACT(E182,"ADJACENT"),EXACT(E182,"NO MATCH"),EXACT(E182,"UNCLEAR"))),"INVALID - PRODUCT FIT TOKEN",IF(NOT(OR(EXACT(F182,"SELLER OF RECORD"),EXACT(F182,"MARKETPLACE"),EXACT(F182,"MANUFACTURER DIRECT"),EXACT(F182,"INFORMATION ONLY"),EXACT(F182,"SECONDARY MARKET"),EXACT(F182,"UNCLEAR"))),"INVALID - TRANSACTION TOKEN",IF(NOT(OR(EXACT(G182,"YES"),EXACT(G182,"NO"),EXACT(G182,"UNCLEAR"))),"INVALID - GEOGRAPHY TOKEN",IF(NOT(OR(EXACT(H182,"CURRENT"),EXACT(H182,"STALE"),EXACT(H182,"NOT CHECKED"))),"INVALID - FRESHNESS TOKEN",IF(NOT(OR(EXACT(I182,"COMPARABLE"),EXACT(I182,"NOT COMPARABLE"),EXACT(I182,"UNCLEAR"))),"INVALID - PRICE TOKEN",IF(NOT(OR(EXACT(J182,"COMPARABLE"),EXACT(J182,"NOT COMPARABLE"),EXACT(J182,"UNCLEAR"))),"INVALID - FULFILMENT TOKEN",IF(NOT(OR(EXACT(K182,"PURCHASE"),EXACT(K182,"DISCOVERY"),EXACT(K182,"RESEARCH"),EXACT(K182,"MIXED"),EXACT(K182,"UNCLEAR"))),"INVALID - DISCOVERY TOKEN",IF(COUNTIF($A$6:$A$205,A182)&gt;1,"INVALID - DUPLICATE ID","VALID")))))))))))</x:f>
      </x:c>
      <x:c r="P182" s="45" t="str">
        <x:f>IF(A182="","",IF(OR(B182="",C182="",D182="",E182="",F182="",G182="",H182="",I182="",J182="",K182="",L182="",M182=""),"EVIDENCE INSUFFICIENT - REQUIRED FIELD",IF(H182="STALE","EVIDENCE STALE - REFRESH",IF(H182="NOT CHECKED","EVIDENCE INSUFFICIENT - FRESHNESS",IF(OR(D182="UNCLEAR",E182="UNCLEAR",F182="UNCLEAR",G182="UNCLEAR",I182="UNCLEAR",J182="UNCLEAR",K182="UNCLEAR"),"EVIDENCE INSUFFICIENT - ROLE",IF(OR(AND(C182="PUBLISHER",F182&lt;&gt;"INFORMATION ONLY"),AND(C182="MARKETPLACE",F182&lt;&gt;"MARKETPLACE"),AND(C182="MANUFACTURER",NOT(OR(F182="MANUFACTURER DIRECT",F182="INFORMATION ONLY"))),AND(OR(C182="DIRECT SELLER",C182="RETAILER"),F182&lt;&gt;"SELLER OF RECORD"),AND(C182="SUBSTITUTE",NOT(OR(F182="SELLER OF RECORD",F182="SECONDARY MARKET")))),"EVIDENCE CONTRADICTION - TYPE / TRANSACTION","COMPLETE"))))))</x:f>
      </x:c>
      <x:c r="Q182" s="45" t="str">
        <x:f>IF(A182="","",IF(G182="NO","OUT OF SCOPE",IF(E182="NO MATCH","OUT OF SCOPE",IF(S182="UNRESOLVED","UNRESOLVED",IF(C182="MARKETPLACE","MARKETPLACE / INTERMEDIARY",IF(C182="PUBLISHER","PUBLISHER / INFORMATION COMPETITOR",IF(C182="MANUFACTURER",IF(S182="DIRECT PATH","DIRECT COMMERCIAL COMPETITOR",IF(S182="SUBSTITUTE PATH","INDIRECT / SUBSTITUTE COMPETITOR","MANUFACTURER / FIRST-PARTY REFERENCE")),IF(C182="SUBSTITUTE","INDIRECT / SUBSTITUTE COMPETITOR",IF(S182="DIRECT PATH","DIRECT COMMERCIAL COMPETITOR",IF(S182="SUBSTITUTE PATH","INDIRECT / SUBSTITUTE COMPETITOR",IF(AND(K182="RESEARCH",F182="INFORMATION ONLY"),"VISIBILITY-ONLY COMPETITOR","RETAIL / CHANNEL COMPETITOR")))))))))))</x:f>
      </x:c>
      <x:c r="R182" s="45" t="str">
        <x:f>IF(A182="","",IF(O182&lt;&gt;"VALID","NOT READY",IF(P182&lt;&gt;"COMPLETE","NOT READY",IF(Q182="UNRESOLVED","NOT READY","READY"))))</x:f>
      </x:c>
      <x:c r="S182" s="69" t="str">
        <x:f>IF(A182="","",IF(OR(P182&lt;&gt;"COMPLETE",O182&lt;&gt;"VALID"),"UNRESOLVED",IF(AND(D182="YES",E182="SAME PRODUCT",OR(F182="SELLER OF RECORD",F182="MANUFACTURER DIRECT")),"DIRECT PATH",IF(AND(D182="YES",E182="SAME NEED - DIFFERENT PRODUCT",OR(F182="SELLER OF RECORD",F182="SECONDARY MARKET",F182="MANUFACTURER DIRECT")),"SUBSTITUTE PATH","OTHER PATH"))))</x:f>
      </x:c>
    </x:row>
    <x:row r="183">
      <x:c r="A183" s="53"/>
      <x:c r="B183" s="53"/>
      <x:c r="C183" s="53"/>
      <x:c r="D183" s="53"/>
      <x:c r="E183" s="53"/>
      <x:c r="F183" s="53"/>
      <x:c r="G183" s="53"/>
      <x:c r="H183" s="53"/>
      <x:c r="I183" s="53"/>
      <x:c r="J183" s="53"/>
      <x:c r="K183" s="53"/>
      <x:c r="L183" s="53"/>
      <x:c r="M183" s="58"/>
      <x:c r="N183" s="53"/>
      <x:c r="O183" s="45" t="str">
        <x:f>IF(A183="","",IF(NOT(OR(EXACT(C183,"DIRECT SELLER"),EXACT(C183,"RETAILER"),EXACT(C183,"MARKETPLACE"),EXACT(C183,"MANUFACTURER"),EXACT(C183,"PUBLISHER"),EXACT(C183,"SUBSTITUTE"),EXACT(C183,"OTHER"))),"INVALID - CANDIDATE TYPE",IF(NOT(OR(EXACT(D183,"YES"),EXACT(D183,"NO"),EXACT(D183,"UNCLEAR"))),"INVALID - BUYER TASK TOKEN",IF(NOT(OR(EXACT(E183,"SAME PRODUCT"),EXACT(E183,"SAME NEED - DIFFERENT PRODUCT"),EXACT(E183,"ADJACENT"),EXACT(E183,"NO MATCH"),EXACT(E183,"UNCLEAR"))),"INVALID - PRODUCT FIT TOKEN",IF(NOT(OR(EXACT(F183,"SELLER OF RECORD"),EXACT(F183,"MARKETPLACE"),EXACT(F183,"MANUFACTURER DIRECT"),EXACT(F183,"INFORMATION ONLY"),EXACT(F183,"SECONDARY MARKET"),EXACT(F183,"UNCLEAR"))),"INVALID - TRANSACTION TOKEN",IF(NOT(OR(EXACT(G183,"YES"),EXACT(G183,"NO"),EXACT(G183,"UNCLEAR"))),"INVALID - GEOGRAPHY TOKEN",IF(NOT(OR(EXACT(H183,"CURRENT"),EXACT(H183,"STALE"),EXACT(H183,"NOT CHECKED"))),"INVALID - FRESHNESS TOKEN",IF(NOT(OR(EXACT(I183,"COMPARABLE"),EXACT(I183,"NOT COMPARABLE"),EXACT(I183,"UNCLEAR"))),"INVALID - PRICE TOKEN",IF(NOT(OR(EXACT(J183,"COMPARABLE"),EXACT(J183,"NOT COMPARABLE"),EXACT(J183,"UNCLEAR"))),"INVALID - FULFILMENT TOKEN",IF(NOT(OR(EXACT(K183,"PURCHASE"),EXACT(K183,"DISCOVERY"),EXACT(K183,"RESEARCH"),EXACT(K183,"MIXED"),EXACT(K183,"UNCLEAR"))),"INVALID - DISCOVERY TOKEN",IF(COUNTIF($A$6:$A$205,A183)&gt;1,"INVALID - DUPLICATE ID","VALID")))))))))))</x:f>
      </x:c>
      <x:c r="P183" s="45" t="str">
        <x:f>IF(A183="","",IF(OR(B183="",C183="",D183="",E183="",F183="",G183="",H183="",I183="",J183="",K183="",L183="",M183=""),"EVIDENCE INSUFFICIENT - REQUIRED FIELD",IF(H183="STALE","EVIDENCE STALE - REFRESH",IF(H183="NOT CHECKED","EVIDENCE INSUFFICIENT - FRESHNESS",IF(OR(D183="UNCLEAR",E183="UNCLEAR",F183="UNCLEAR",G183="UNCLEAR",I183="UNCLEAR",J183="UNCLEAR",K183="UNCLEAR"),"EVIDENCE INSUFFICIENT - ROLE",IF(OR(AND(C183="PUBLISHER",F183&lt;&gt;"INFORMATION ONLY"),AND(C183="MARKETPLACE",F183&lt;&gt;"MARKETPLACE"),AND(C183="MANUFACTURER",NOT(OR(F183="MANUFACTURER DIRECT",F183="INFORMATION ONLY"))),AND(OR(C183="DIRECT SELLER",C183="RETAILER"),F183&lt;&gt;"SELLER OF RECORD"),AND(C183="SUBSTITUTE",NOT(OR(F183="SELLER OF RECORD",F183="SECONDARY MARKET")))),"EVIDENCE CONTRADICTION - TYPE / TRANSACTION","COMPLETE"))))))</x:f>
      </x:c>
      <x:c r="Q183" s="45" t="str">
        <x:f>IF(A183="","",IF(G183="NO","OUT OF SCOPE",IF(E183="NO MATCH","OUT OF SCOPE",IF(S183="UNRESOLVED","UNRESOLVED",IF(C183="MARKETPLACE","MARKETPLACE / INTERMEDIARY",IF(C183="PUBLISHER","PUBLISHER / INFORMATION COMPETITOR",IF(C183="MANUFACTURER",IF(S183="DIRECT PATH","DIRECT COMMERCIAL COMPETITOR",IF(S183="SUBSTITUTE PATH","INDIRECT / SUBSTITUTE COMPETITOR","MANUFACTURER / FIRST-PARTY REFERENCE")),IF(C183="SUBSTITUTE","INDIRECT / SUBSTITUTE COMPETITOR",IF(S183="DIRECT PATH","DIRECT COMMERCIAL COMPETITOR",IF(S183="SUBSTITUTE PATH","INDIRECT / SUBSTITUTE COMPETITOR",IF(AND(K183="RESEARCH",F183="INFORMATION ONLY"),"VISIBILITY-ONLY COMPETITOR","RETAIL / CHANNEL COMPETITOR")))))))))))</x:f>
      </x:c>
      <x:c r="R183" s="45" t="str">
        <x:f>IF(A183="","",IF(O183&lt;&gt;"VALID","NOT READY",IF(P183&lt;&gt;"COMPLETE","NOT READY",IF(Q183="UNRESOLVED","NOT READY","READY"))))</x:f>
      </x:c>
      <x:c r="S183" s="69" t="str">
        <x:f>IF(A183="","",IF(OR(P183&lt;&gt;"COMPLETE",O183&lt;&gt;"VALID"),"UNRESOLVED",IF(AND(D183="YES",E183="SAME PRODUCT",OR(F183="SELLER OF RECORD",F183="MANUFACTURER DIRECT")),"DIRECT PATH",IF(AND(D183="YES",E183="SAME NEED - DIFFERENT PRODUCT",OR(F183="SELLER OF RECORD",F183="SECONDARY MARKET",F183="MANUFACTURER DIRECT")),"SUBSTITUTE PATH","OTHER PATH"))))</x:f>
      </x:c>
    </x:row>
    <x:row r="184">
      <x:c r="A184" s="53"/>
      <x:c r="B184" s="53"/>
      <x:c r="C184" s="53"/>
      <x:c r="D184" s="53"/>
      <x:c r="E184" s="53"/>
      <x:c r="F184" s="53"/>
      <x:c r="G184" s="53"/>
      <x:c r="H184" s="53"/>
      <x:c r="I184" s="53"/>
      <x:c r="J184" s="53"/>
      <x:c r="K184" s="53"/>
      <x:c r="L184" s="53"/>
      <x:c r="M184" s="58"/>
      <x:c r="N184" s="53"/>
      <x:c r="O184" s="45" t="str">
        <x:f>IF(A184="","",IF(NOT(OR(EXACT(C184,"DIRECT SELLER"),EXACT(C184,"RETAILER"),EXACT(C184,"MARKETPLACE"),EXACT(C184,"MANUFACTURER"),EXACT(C184,"PUBLISHER"),EXACT(C184,"SUBSTITUTE"),EXACT(C184,"OTHER"))),"INVALID - CANDIDATE TYPE",IF(NOT(OR(EXACT(D184,"YES"),EXACT(D184,"NO"),EXACT(D184,"UNCLEAR"))),"INVALID - BUYER TASK TOKEN",IF(NOT(OR(EXACT(E184,"SAME PRODUCT"),EXACT(E184,"SAME NEED - DIFFERENT PRODUCT"),EXACT(E184,"ADJACENT"),EXACT(E184,"NO MATCH"),EXACT(E184,"UNCLEAR"))),"INVALID - PRODUCT FIT TOKEN",IF(NOT(OR(EXACT(F184,"SELLER OF RECORD"),EXACT(F184,"MARKETPLACE"),EXACT(F184,"MANUFACTURER DIRECT"),EXACT(F184,"INFORMATION ONLY"),EXACT(F184,"SECONDARY MARKET"),EXACT(F184,"UNCLEAR"))),"INVALID - TRANSACTION TOKEN",IF(NOT(OR(EXACT(G184,"YES"),EXACT(G184,"NO"),EXACT(G184,"UNCLEAR"))),"INVALID - GEOGRAPHY TOKEN",IF(NOT(OR(EXACT(H184,"CURRENT"),EXACT(H184,"STALE"),EXACT(H184,"NOT CHECKED"))),"INVALID - FRESHNESS TOKEN",IF(NOT(OR(EXACT(I184,"COMPARABLE"),EXACT(I184,"NOT COMPARABLE"),EXACT(I184,"UNCLEAR"))),"INVALID - PRICE TOKEN",IF(NOT(OR(EXACT(J184,"COMPARABLE"),EXACT(J184,"NOT COMPARABLE"),EXACT(J184,"UNCLEAR"))),"INVALID - FULFILMENT TOKEN",IF(NOT(OR(EXACT(K184,"PURCHASE"),EXACT(K184,"DISCOVERY"),EXACT(K184,"RESEARCH"),EXACT(K184,"MIXED"),EXACT(K184,"UNCLEAR"))),"INVALID - DISCOVERY TOKEN",IF(COUNTIF($A$6:$A$205,A184)&gt;1,"INVALID - DUPLICATE ID","VALID")))))))))))</x:f>
      </x:c>
      <x:c r="P184" s="45" t="str">
        <x:f>IF(A184="","",IF(OR(B184="",C184="",D184="",E184="",F184="",G184="",H184="",I184="",J184="",K184="",L184="",M184=""),"EVIDENCE INSUFFICIENT - REQUIRED FIELD",IF(H184="STALE","EVIDENCE STALE - REFRESH",IF(H184="NOT CHECKED","EVIDENCE INSUFFICIENT - FRESHNESS",IF(OR(D184="UNCLEAR",E184="UNCLEAR",F184="UNCLEAR",G184="UNCLEAR",I184="UNCLEAR",J184="UNCLEAR",K184="UNCLEAR"),"EVIDENCE INSUFFICIENT - ROLE",IF(OR(AND(C184="PUBLISHER",F184&lt;&gt;"INFORMATION ONLY"),AND(C184="MARKETPLACE",F184&lt;&gt;"MARKETPLACE"),AND(C184="MANUFACTURER",NOT(OR(F184="MANUFACTURER DIRECT",F184="INFORMATION ONLY"))),AND(OR(C184="DIRECT SELLER",C184="RETAILER"),F184&lt;&gt;"SELLER OF RECORD"),AND(C184="SUBSTITUTE",NOT(OR(F184="SELLER OF RECORD",F184="SECONDARY MARKET")))),"EVIDENCE CONTRADICTION - TYPE / TRANSACTION","COMPLETE"))))))</x:f>
      </x:c>
      <x:c r="Q184" s="45" t="str">
        <x:f>IF(A184="","",IF(G184="NO","OUT OF SCOPE",IF(E184="NO MATCH","OUT OF SCOPE",IF(S184="UNRESOLVED","UNRESOLVED",IF(C184="MARKETPLACE","MARKETPLACE / INTERMEDIARY",IF(C184="PUBLISHER","PUBLISHER / INFORMATION COMPETITOR",IF(C184="MANUFACTURER",IF(S184="DIRECT PATH","DIRECT COMMERCIAL COMPETITOR",IF(S184="SUBSTITUTE PATH","INDIRECT / SUBSTITUTE COMPETITOR","MANUFACTURER / FIRST-PARTY REFERENCE")),IF(C184="SUBSTITUTE","INDIRECT / SUBSTITUTE COMPETITOR",IF(S184="DIRECT PATH","DIRECT COMMERCIAL COMPETITOR",IF(S184="SUBSTITUTE PATH","INDIRECT / SUBSTITUTE COMPETITOR",IF(AND(K184="RESEARCH",F184="INFORMATION ONLY"),"VISIBILITY-ONLY COMPETITOR","RETAIL / CHANNEL COMPETITOR")))))))))))</x:f>
      </x:c>
      <x:c r="R184" s="45" t="str">
        <x:f>IF(A184="","",IF(O184&lt;&gt;"VALID","NOT READY",IF(P184&lt;&gt;"COMPLETE","NOT READY",IF(Q184="UNRESOLVED","NOT READY","READY"))))</x:f>
      </x:c>
      <x:c r="S184" s="69" t="str">
        <x:f>IF(A184="","",IF(OR(P184&lt;&gt;"COMPLETE",O184&lt;&gt;"VALID"),"UNRESOLVED",IF(AND(D184="YES",E184="SAME PRODUCT",OR(F184="SELLER OF RECORD",F184="MANUFACTURER DIRECT")),"DIRECT PATH",IF(AND(D184="YES",E184="SAME NEED - DIFFERENT PRODUCT",OR(F184="SELLER OF RECORD",F184="SECONDARY MARKET",F184="MANUFACTURER DIRECT")),"SUBSTITUTE PATH","OTHER PATH"))))</x:f>
      </x:c>
    </x:row>
    <x:row r="185">
      <x:c r="A185" s="53"/>
      <x:c r="B185" s="53"/>
      <x:c r="C185" s="53"/>
      <x:c r="D185" s="53"/>
      <x:c r="E185" s="53"/>
      <x:c r="F185" s="53"/>
      <x:c r="G185" s="53"/>
      <x:c r="H185" s="53"/>
      <x:c r="I185" s="53"/>
      <x:c r="J185" s="53"/>
      <x:c r="K185" s="53"/>
      <x:c r="L185" s="53"/>
      <x:c r="M185" s="58"/>
      <x:c r="N185" s="53"/>
      <x:c r="O185" s="45" t="str">
        <x:f>IF(A185="","",IF(NOT(OR(EXACT(C185,"DIRECT SELLER"),EXACT(C185,"RETAILER"),EXACT(C185,"MARKETPLACE"),EXACT(C185,"MANUFACTURER"),EXACT(C185,"PUBLISHER"),EXACT(C185,"SUBSTITUTE"),EXACT(C185,"OTHER"))),"INVALID - CANDIDATE TYPE",IF(NOT(OR(EXACT(D185,"YES"),EXACT(D185,"NO"),EXACT(D185,"UNCLEAR"))),"INVALID - BUYER TASK TOKEN",IF(NOT(OR(EXACT(E185,"SAME PRODUCT"),EXACT(E185,"SAME NEED - DIFFERENT PRODUCT"),EXACT(E185,"ADJACENT"),EXACT(E185,"NO MATCH"),EXACT(E185,"UNCLEAR"))),"INVALID - PRODUCT FIT TOKEN",IF(NOT(OR(EXACT(F185,"SELLER OF RECORD"),EXACT(F185,"MARKETPLACE"),EXACT(F185,"MANUFACTURER DIRECT"),EXACT(F185,"INFORMATION ONLY"),EXACT(F185,"SECONDARY MARKET"),EXACT(F185,"UNCLEAR"))),"INVALID - TRANSACTION TOKEN",IF(NOT(OR(EXACT(G185,"YES"),EXACT(G185,"NO"),EXACT(G185,"UNCLEAR"))),"INVALID - GEOGRAPHY TOKEN",IF(NOT(OR(EXACT(H185,"CURRENT"),EXACT(H185,"STALE"),EXACT(H185,"NOT CHECKED"))),"INVALID - FRESHNESS TOKEN",IF(NOT(OR(EXACT(I185,"COMPARABLE"),EXACT(I185,"NOT COMPARABLE"),EXACT(I185,"UNCLEAR"))),"INVALID - PRICE TOKEN",IF(NOT(OR(EXACT(J185,"COMPARABLE"),EXACT(J185,"NOT COMPARABLE"),EXACT(J185,"UNCLEAR"))),"INVALID - FULFILMENT TOKEN",IF(NOT(OR(EXACT(K185,"PURCHASE"),EXACT(K185,"DISCOVERY"),EXACT(K185,"RESEARCH"),EXACT(K185,"MIXED"),EXACT(K185,"UNCLEAR"))),"INVALID - DISCOVERY TOKEN",IF(COUNTIF($A$6:$A$205,A185)&gt;1,"INVALID - DUPLICATE ID","VALID")))))))))))</x:f>
      </x:c>
      <x:c r="P185" s="45" t="str">
        <x:f>IF(A185="","",IF(OR(B185="",C185="",D185="",E185="",F185="",G185="",H185="",I185="",J185="",K185="",L185="",M185=""),"EVIDENCE INSUFFICIENT - REQUIRED FIELD",IF(H185="STALE","EVIDENCE STALE - REFRESH",IF(H185="NOT CHECKED","EVIDENCE INSUFFICIENT - FRESHNESS",IF(OR(D185="UNCLEAR",E185="UNCLEAR",F185="UNCLEAR",G185="UNCLEAR",I185="UNCLEAR",J185="UNCLEAR",K185="UNCLEAR"),"EVIDENCE INSUFFICIENT - ROLE",IF(OR(AND(C185="PUBLISHER",F185&lt;&gt;"INFORMATION ONLY"),AND(C185="MARKETPLACE",F185&lt;&gt;"MARKETPLACE"),AND(C185="MANUFACTURER",NOT(OR(F185="MANUFACTURER DIRECT",F185="INFORMATION ONLY"))),AND(OR(C185="DIRECT SELLER",C185="RETAILER"),F185&lt;&gt;"SELLER OF RECORD"),AND(C185="SUBSTITUTE",NOT(OR(F185="SELLER OF RECORD",F185="SECONDARY MARKET")))),"EVIDENCE CONTRADICTION - TYPE / TRANSACTION","COMPLETE"))))))</x:f>
      </x:c>
      <x:c r="Q185" s="45" t="str">
        <x:f>IF(A185="","",IF(G185="NO","OUT OF SCOPE",IF(E185="NO MATCH","OUT OF SCOPE",IF(S185="UNRESOLVED","UNRESOLVED",IF(C185="MARKETPLACE","MARKETPLACE / INTERMEDIARY",IF(C185="PUBLISHER","PUBLISHER / INFORMATION COMPETITOR",IF(C185="MANUFACTURER",IF(S185="DIRECT PATH","DIRECT COMMERCIAL COMPETITOR",IF(S185="SUBSTITUTE PATH","INDIRECT / SUBSTITUTE COMPETITOR","MANUFACTURER / FIRST-PARTY REFERENCE")),IF(C185="SUBSTITUTE","INDIRECT / SUBSTITUTE COMPETITOR",IF(S185="DIRECT PATH","DIRECT COMMERCIAL COMPETITOR",IF(S185="SUBSTITUTE PATH","INDIRECT / SUBSTITUTE COMPETITOR",IF(AND(K185="RESEARCH",F185="INFORMATION ONLY"),"VISIBILITY-ONLY COMPETITOR","RETAIL / CHANNEL COMPETITOR")))))))))))</x:f>
      </x:c>
      <x:c r="R185" s="45" t="str">
        <x:f>IF(A185="","",IF(O185&lt;&gt;"VALID","NOT READY",IF(P185&lt;&gt;"COMPLETE","NOT READY",IF(Q185="UNRESOLVED","NOT READY","READY"))))</x:f>
      </x:c>
      <x:c r="S185" s="69" t="str">
        <x:f>IF(A185="","",IF(OR(P185&lt;&gt;"COMPLETE",O185&lt;&gt;"VALID"),"UNRESOLVED",IF(AND(D185="YES",E185="SAME PRODUCT",OR(F185="SELLER OF RECORD",F185="MANUFACTURER DIRECT")),"DIRECT PATH",IF(AND(D185="YES",E185="SAME NEED - DIFFERENT PRODUCT",OR(F185="SELLER OF RECORD",F185="SECONDARY MARKET",F185="MANUFACTURER DIRECT")),"SUBSTITUTE PATH","OTHER PATH"))))</x:f>
      </x:c>
    </x:row>
    <x:row r="186">
      <x:c r="A186" s="53"/>
      <x:c r="B186" s="53"/>
      <x:c r="C186" s="53"/>
      <x:c r="D186" s="53"/>
      <x:c r="E186" s="53"/>
      <x:c r="F186" s="53"/>
      <x:c r="G186" s="53"/>
      <x:c r="H186" s="53"/>
      <x:c r="I186" s="53"/>
      <x:c r="J186" s="53"/>
      <x:c r="K186" s="53"/>
      <x:c r="L186" s="53"/>
      <x:c r="M186" s="58"/>
      <x:c r="N186" s="53"/>
      <x:c r="O186" s="45" t="str">
        <x:f>IF(A186="","",IF(NOT(OR(EXACT(C186,"DIRECT SELLER"),EXACT(C186,"RETAILER"),EXACT(C186,"MARKETPLACE"),EXACT(C186,"MANUFACTURER"),EXACT(C186,"PUBLISHER"),EXACT(C186,"SUBSTITUTE"),EXACT(C186,"OTHER"))),"INVALID - CANDIDATE TYPE",IF(NOT(OR(EXACT(D186,"YES"),EXACT(D186,"NO"),EXACT(D186,"UNCLEAR"))),"INVALID - BUYER TASK TOKEN",IF(NOT(OR(EXACT(E186,"SAME PRODUCT"),EXACT(E186,"SAME NEED - DIFFERENT PRODUCT"),EXACT(E186,"ADJACENT"),EXACT(E186,"NO MATCH"),EXACT(E186,"UNCLEAR"))),"INVALID - PRODUCT FIT TOKEN",IF(NOT(OR(EXACT(F186,"SELLER OF RECORD"),EXACT(F186,"MARKETPLACE"),EXACT(F186,"MANUFACTURER DIRECT"),EXACT(F186,"INFORMATION ONLY"),EXACT(F186,"SECONDARY MARKET"),EXACT(F186,"UNCLEAR"))),"INVALID - TRANSACTION TOKEN",IF(NOT(OR(EXACT(G186,"YES"),EXACT(G186,"NO"),EXACT(G186,"UNCLEAR"))),"INVALID - GEOGRAPHY TOKEN",IF(NOT(OR(EXACT(H186,"CURRENT"),EXACT(H186,"STALE"),EXACT(H186,"NOT CHECKED"))),"INVALID - FRESHNESS TOKEN",IF(NOT(OR(EXACT(I186,"COMPARABLE"),EXACT(I186,"NOT COMPARABLE"),EXACT(I186,"UNCLEAR"))),"INVALID - PRICE TOKEN",IF(NOT(OR(EXACT(J186,"COMPARABLE"),EXACT(J186,"NOT COMPARABLE"),EXACT(J186,"UNCLEAR"))),"INVALID - FULFILMENT TOKEN",IF(NOT(OR(EXACT(K186,"PURCHASE"),EXACT(K186,"DISCOVERY"),EXACT(K186,"RESEARCH"),EXACT(K186,"MIXED"),EXACT(K186,"UNCLEAR"))),"INVALID - DISCOVERY TOKEN",IF(COUNTIF($A$6:$A$205,A186)&gt;1,"INVALID - DUPLICATE ID","VALID")))))))))))</x:f>
      </x:c>
      <x:c r="P186" s="45" t="str">
        <x:f>IF(A186="","",IF(OR(B186="",C186="",D186="",E186="",F186="",G186="",H186="",I186="",J186="",K186="",L186="",M186=""),"EVIDENCE INSUFFICIENT - REQUIRED FIELD",IF(H186="STALE","EVIDENCE STALE - REFRESH",IF(H186="NOT CHECKED","EVIDENCE INSUFFICIENT - FRESHNESS",IF(OR(D186="UNCLEAR",E186="UNCLEAR",F186="UNCLEAR",G186="UNCLEAR",I186="UNCLEAR",J186="UNCLEAR",K186="UNCLEAR"),"EVIDENCE INSUFFICIENT - ROLE",IF(OR(AND(C186="PUBLISHER",F186&lt;&gt;"INFORMATION ONLY"),AND(C186="MARKETPLACE",F186&lt;&gt;"MARKETPLACE"),AND(C186="MANUFACTURER",NOT(OR(F186="MANUFACTURER DIRECT",F186="INFORMATION ONLY"))),AND(OR(C186="DIRECT SELLER",C186="RETAILER"),F186&lt;&gt;"SELLER OF RECORD"),AND(C186="SUBSTITUTE",NOT(OR(F186="SELLER OF RECORD",F186="SECONDARY MARKET")))),"EVIDENCE CONTRADICTION - TYPE / TRANSACTION","COMPLETE"))))))</x:f>
      </x:c>
      <x:c r="Q186" s="45" t="str">
        <x:f>IF(A186="","",IF(G186="NO","OUT OF SCOPE",IF(E186="NO MATCH","OUT OF SCOPE",IF(S186="UNRESOLVED","UNRESOLVED",IF(C186="MARKETPLACE","MARKETPLACE / INTERMEDIARY",IF(C186="PUBLISHER","PUBLISHER / INFORMATION COMPETITOR",IF(C186="MANUFACTURER",IF(S186="DIRECT PATH","DIRECT COMMERCIAL COMPETITOR",IF(S186="SUBSTITUTE PATH","INDIRECT / SUBSTITUTE COMPETITOR","MANUFACTURER / FIRST-PARTY REFERENCE")),IF(C186="SUBSTITUTE","INDIRECT / SUBSTITUTE COMPETITOR",IF(S186="DIRECT PATH","DIRECT COMMERCIAL COMPETITOR",IF(S186="SUBSTITUTE PATH","INDIRECT / SUBSTITUTE COMPETITOR",IF(AND(K186="RESEARCH",F186="INFORMATION ONLY"),"VISIBILITY-ONLY COMPETITOR","RETAIL / CHANNEL COMPETITOR")))))))))))</x:f>
      </x:c>
      <x:c r="R186" s="45" t="str">
        <x:f>IF(A186="","",IF(O186&lt;&gt;"VALID","NOT READY",IF(P186&lt;&gt;"COMPLETE","NOT READY",IF(Q186="UNRESOLVED","NOT READY","READY"))))</x:f>
      </x:c>
      <x:c r="S186" s="69" t="str">
        <x:f>IF(A186="","",IF(OR(P186&lt;&gt;"COMPLETE",O186&lt;&gt;"VALID"),"UNRESOLVED",IF(AND(D186="YES",E186="SAME PRODUCT",OR(F186="SELLER OF RECORD",F186="MANUFACTURER DIRECT")),"DIRECT PATH",IF(AND(D186="YES",E186="SAME NEED - DIFFERENT PRODUCT",OR(F186="SELLER OF RECORD",F186="SECONDARY MARKET",F186="MANUFACTURER DIRECT")),"SUBSTITUTE PATH","OTHER PATH"))))</x:f>
      </x:c>
    </x:row>
    <x:row r="187">
      <x:c r="A187" s="53"/>
      <x:c r="B187" s="53"/>
      <x:c r="C187" s="53"/>
      <x:c r="D187" s="53"/>
      <x:c r="E187" s="53"/>
      <x:c r="F187" s="53"/>
      <x:c r="G187" s="53"/>
      <x:c r="H187" s="53"/>
      <x:c r="I187" s="53"/>
      <x:c r="J187" s="53"/>
      <x:c r="K187" s="53"/>
      <x:c r="L187" s="53"/>
      <x:c r="M187" s="58"/>
      <x:c r="N187" s="53"/>
      <x:c r="O187" s="45" t="str">
        <x:f>IF(A187="","",IF(NOT(OR(EXACT(C187,"DIRECT SELLER"),EXACT(C187,"RETAILER"),EXACT(C187,"MARKETPLACE"),EXACT(C187,"MANUFACTURER"),EXACT(C187,"PUBLISHER"),EXACT(C187,"SUBSTITUTE"),EXACT(C187,"OTHER"))),"INVALID - CANDIDATE TYPE",IF(NOT(OR(EXACT(D187,"YES"),EXACT(D187,"NO"),EXACT(D187,"UNCLEAR"))),"INVALID - BUYER TASK TOKEN",IF(NOT(OR(EXACT(E187,"SAME PRODUCT"),EXACT(E187,"SAME NEED - DIFFERENT PRODUCT"),EXACT(E187,"ADJACENT"),EXACT(E187,"NO MATCH"),EXACT(E187,"UNCLEAR"))),"INVALID - PRODUCT FIT TOKEN",IF(NOT(OR(EXACT(F187,"SELLER OF RECORD"),EXACT(F187,"MARKETPLACE"),EXACT(F187,"MANUFACTURER DIRECT"),EXACT(F187,"INFORMATION ONLY"),EXACT(F187,"SECONDARY MARKET"),EXACT(F187,"UNCLEAR"))),"INVALID - TRANSACTION TOKEN",IF(NOT(OR(EXACT(G187,"YES"),EXACT(G187,"NO"),EXACT(G187,"UNCLEAR"))),"INVALID - GEOGRAPHY TOKEN",IF(NOT(OR(EXACT(H187,"CURRENT"),EXACT(H187,"STALE"),EXACT(H187,"NOT CHECKED"))),"INVALID - FRESHNESS TOKEN",IF(NOT(OR(EXACT(I187,"COMPARABLE"),EXACT(I187,"NOT COMPARABLE"),EXACT(I187,"UNCLEAR"))),"INVALID - PRICE TOKEN",IF(NOT(OR(EXACT(J187,"COMPARABLE"),EXACT(J187,"NOT COMPARABLE"),EXACT(J187,"UNCLEAR"))),"INVALID - FULFILMENT TOKEN",IF(NOT(OR(EXACT(K187,"PURCHASE"),EXACT(K187,"DISCOVERY"),EXACT(K187,"RESEARCH"),EXACT(K187,"MIXED"),EXACT(K187,"UNCLEAR"))),"INVALID - DISCOVERY TOKEN",IF(COUNTIF($A$6:$A$205,A187)&gt;1,"INVALID - DUPLICATE ID","VALID")))))))))))</x:f>
      </x:c>
      <x:c r="P187" s="45" t="str">
        <x:f>IF(A187="","",IF(OR(B187="",C187="",D187="",E187="",F187="",G187="",H187="",I187="",J187="",K187="",L187="",M187=""),"EVIDENCE INSUFFICIENT - REQUIRED FIELD",IF(H187="STALE","EVIDENCE STALE - REFRESH",IF(H187="NOT CHECKED","EVIDENCE INSUFFICIENT - FRESHNESS",IF(OR(D187="UNCLEAR",E187="UNCLEAR",F187="UNCLEAR",G187="UNCLEAR",I187="UNCLEAR",J187="UNCLEAR",K187="UNCLEAR"),"EVIDENCE INSUFFICIENT - ROLE",IF(OR(AND(C187="PUBLISHER",F187&lt;&gt;"INFORMATION ONLY"),AND(C187="MARKETPLACE",F187&lt;&gt;"MARKETPLACE"),AND(C187="MANUFACTURER",NOT(OR(F187="MANUFACTURER DIRECT",F187="INFORMATION ONLY"))),AND(OR(C187="DIRECT SELLER",C187="RETAILER"),F187&lt;&gt;"SELLER OF RECORD"),AND(C187="SUBSTITUTE",NOT(OR(F187="SELLER OF RECORD",F187="SECONDARY MARKET")))),"EVIDENCE CONTRADICTION - TYPE / TRANSACTION","COMPLETE"))))))</x:f>
      </x:c>
      <x:c r="Q187" s="45" t="str">
        <x:f>IF(A187="","",IF(G187="NO","OUT OF SCOPE",IF(E187="NO MATCH","OUT OF SCOPE",IF(S187="UNRESOLVED","UNRESOLVED",IF(C187="MARKETPLACE","MARKETPLACE / INTERMEDIARY",IF(C187="PUBLISHER","PUBLISHER / INFORMATION COMPETITOR",IF(C187="MANUFACTURER",IF(S187="DIRECT PATH","DIRECT COMMERCIAL COMPETITOR",IF(S187="SUBSTITUTE PATH","INDIRECT / SUBSTITUTE COMPETITOR","MANUFACTURER / FIRST-PARTY REFERENCE")),IF(C187="SUBSTITUTE","INDIRECT / SUBSTITUTE COMPETITOR",IF(S187="DIRECT PATH","DIRECT COMMERCIAL COMPETITOR",IF(S187="SUBSTITUTE PATH","INDIRECT / SUBSTITUTE COMPETITOR",IF(AND(K187="RESEARCH",F187="INFORMATION ONLY"),"VISIBILITY-ONLY COMPETITOR","RETAIL / CHANNEL COMPETITOR")))))))))))</x:f>
      </x:c>
      <x:c r="R187" s="45" t="str">
        <x:f>IF(A187="","",IF(O187&lt;&gt;"VALID","NOT READY",IF(P187&lt;&gt;"COMPLETE","NOT READY",IF(Q187="UNRESOLVED","NOT READY","READY"))))</x:f>
      </x:c>
      <x:c r="S187" s="69" t="str">
        <x:f>IF(A187="","",IF(OR(P187&lt;&gt;"COMPLETE",O187&lt;&gt;"VALID"),"UNRESOLVED",IF(AND(D187="YES",E187="SAME PRODUCT",OR(F187="SELLER OF RECORD",F187="MANUFACTURER DIRECT")),"DIRECT PATH",IF(AND(D187="YES",E187="SAME NEED - DIFFERENT PRODUCT",OR(F187="SELLER OF RECORD",F187="SECONDARY MARKET",F187="MANUFACTURER DIRECT")),"SUBSTITUTE PATH","OTHER PATH"))))</x:f>
      </x:c>
    </x:row>
    <x:row r="188">
      <x:c r="A188" s="53"/>
      <x:c r="B188" s="53"/>
      <x:c r="C188" s="53"/>
      <x:c r="D188" s="53"/>
      <x:c r="E188" s="53"/>
      <x:c r="F188" s="53"/>
      <x:c r="G188" s="53"/>
      <x:c r="H188" s="53"/>
      <x:c r="I188" s="53"/>
      <x:c r="J188" s="53"/>
      <x:c r="K188" s="53"/>
      <x:c r="L188" s="53"/>
      <x:c r="M188" s="58"/>
      <x:c r="N188" s="53"/>
      <x:c r="O188" s="45" t="str">
        <x:f>IF(A188="","",IF(NOT(OR(EXACT(C188,"DIRECT SELLER"),EXACT(C188,"RETAILER"),EXACT(C188,"MARKETPLACE"),EXACT(C188,"MANUFACTURER"),EXACT(C188,"PUBLISHER"),EXACT(C188,"SUBSTITUTE"),EXACT(C188,"OTHER"))),"INVALID - CANDIDATE TYPE",IF(NOT(OR(EXACT(D188,"YES"),EXACT(D188,"NO"),EXACT(D188,"UNCLEAR"))),"INVALID - BUYER TASK TOKEN",IF(NOT(OR(EXACT(E188,"SAME PRODUCT"),EXACT(E188,"SAME NEED - DIFFERENT PRODUCT"),EXACT(E188,"ADJACENT"),EXACT(E188,"NO MATCH"),EXACT(E188,"UNCLEAR"))),"INVALID - PRODUCT FIT TOKEN",IF(NOT(OR(EXACT(F188,"SELLER OF RECORD"),EXACT(F188,"MARKETPLACE"),EXACT(F188,"MANUFACTURER DIRECT"),EXACT(F188,"INFORMATION ONLY"),EXACT(F188,"SECONDARY MARKET"),EXACT(F188,"UNCLEAR"))),"INVALID - TRANSACTION TOKEN",IF(NOT(OR(EXACT(G188,"YES"),EXACT(G188,"NO"),EXACT(G188,"UNCLEAR"))),"INVALID - GEOGRAPHY TOKEN",IF(NOT(OR(EXACT(H188,"CURRENT"),EXACT(H188,"STALE"),EXACT(H188,"NOT CHECKED"))),"INVALID - FRESHNESS TOKEN",IF(NOT(OR(EXACT(I188,"COMPARABLE"),EXACT(I188,"NOT COMPARABLE"),EXACT(I188,"UNCLEAR"))),"INVALID - PRICE TOKEN",IF(NOT(OR(EXACT(J188,"COMPARABLE"),EXACT(J188,"NOT COMPARABLE"),EXACT(J188,"UNCLEAR"))),"INVALID - FULFILMENT TOKEN",IF(NOT(OR(EXACT(K188,"PURCHASE"),EXACT(K188,"DISCOVERY"),EXACT(K188,"RESEARCH"),EXACT(K188,"MIXED"),EXACT(K188,"UNCLEAR"))),"INVALID - DISCOVERY TOKEN",IF(COUNTIF($A$6:$A$205,A188)&gt;1,"INVALID - DUPLICATE ID","VALID")))))))))))</x:f>
      </x:c>
      <x:c r="P188" s="45" t="str">
        <x:f>IF(A188="","",IF(OR(B188="",C188="",D188="",E188="",F188="",G188="",H188="",I188="",J188="",K188="",L188="",M188=""),"EVIDENCE INSUFFICIENT - REQUIRED FIELD",IF(H188="STALE","EVIDENCE STALE - REFRESH",IF(H188="NOT CHECKED","EVIDENCE INSUFFICIENT - FRESHNESS",IF(OR(D188="UNCLEAR",E188="UNCLEAR",F188="UNCLEAR",G188="UNCLEAR",I188="UNCLEAR",J188="UNCLEAR",K188="UNCLEAR"),"EVIDENCE INSUFFICIENT - ROLE",IF(OR(AND(C188="PUBLISHER",F188&lt;&gt;"INFORMATION ONLY"),AND(C188="MARKETPLACE",F188&lt;&gt;"MARKETPLACE"),AND(C188="MANUFACTURER",NOT(OR(F188="MANUFACTURER DIRECT",F188="INFORMATION ONLY"))),AND(OR(C188="DIRECT SELLER",C188="RETAILER"),F188&lt;&gt;"SELLER OF RECORD"),AND(C188="SUBSTITUTE",NOT(OR(F188="SELLER OF RECORD",F188="SECONDARY MARKET")))),"EVIDENCE CONTRADICTION - TYPE / TRANSACTION","COMPLETE"))))))</x:f>
      </x:c>
      <x:c r="Q188" s="45" t="str">
        <x:f>IF(A188="","",IF(G188="NO","OUT OF SCOPE",IF(E188="NO MATCH","OUT OF SCOPE",IF(S188="UNRESOLVED","UNRESOLVED",IF(C188="MARKETPLACE","MARKETPLACE / INTERMEDIARY",IF(C188="PUBLISHER","PUBLISHER / INFORMATION COMPETITOR",IF(C188="MANUFACTURER",IF(S188="DIRECT PATH","DIRECT COMMERCIAL COMPETITOR",IF(S188="SUBSTITUTE PATH","INDIRECT / SUBSTITUTE COMPETITOR","MANUFACTURER / FIRST-PARTY REFERENCE")),IF(C188="SUBSTITUTE","INDIRECT / SUBSTITUTE COMPETITOR",IF(S188="DIRECT PATH","DIRECT COMMERCIAL COMPETITOR",IF(S188="SUBSTITUTE PATH","INDIRECT / SUBSTITUTE COMPETITOR",IF(AND(K188="RESEARCH",F188="INFORMATION ONLY"),"VISIBILITY-ONLY COMPETITOR","RETAIL / CHANNEL COMPETITOR")))))))))))</x:f>
      </x:c>
      <x:c r="R188" s="45" t="str">
        <x:f>IF(A188="","",IF(O188&lt;&gt;"VALID","NOT READY",IF(P188&lt;&gt;"COMPLETE","NOT READY",IF(Q188="UNRESOLVED","NOT READY","READY"))))</x:f>
      </x:c>
      <x:c r="S188" s="69" t="str">
        <x:f>IF(A188="","",IF(OR(P188&lt;&gt;"COMPLETE",O188&lt;&gt;"VALID"),"UNRESOLVED",IF(AND(D188="YES",E188="SAME PRODUCT",OR(F188="SELLER OF RECORD",F188="MANUFACTURER DIRECT")),"DIRECT PATH",IF(AND(D188="YES",E188="SAME NEED - DIFFERENT PRODUCT",OR(F188="SELLER OF RECORD",F188="SECONDARY MARKET",F188="MANUFACTURER DIRECT")),"SUBSTITUTE PATH","OTHER PATH"))))</x:f>
      </x:c>
    </x:row>
    <x:row r="189">
      <x:c r="A189" s="53"/>
      <x:c r="B189" s="53"/>
      <x:c r="C189" s="53"/>
      <x:c r="D189" s="53"/>
      <x:c r="E189" s="53"/>
      <x:c r="F189" s="53"/>
      <x:c r="G189" s="53"/>
      <x:c r="H189" s="53"/>
      <x:c r="I189" s="53"/>
      <x:c r="J189" s="53"/>
      <x:c r="K189" s="53"/>
      <x:c r="L189" s="53"/>
      <x:c r="M189" s="58"/>
      <x:c r="N189" s="53"/>
      <x:c r="O189" s="45" t="str">
        <x:f>IF(A189="","",IF(NOT(OR(EXACT(C189,"DIRECT SELLER"),EXACT(C189,"RETAILER"),EXACT(C189,"MARKETPLACE"),EXACT(C189,"MANUFACTURER"),EXACT(C189,"PUBLISHER"),EXACT(C189,"SUBSTITUTE"),EXACT(C189,"OTHER"))),"INVALID - CANDIDATE TYPE",IF(NOT(OR(EXACT(D189,"YES"),EXACT(D189,"NO"),EXACT(D189,"UNCLEAR"))),"INVALID - BUYER TASK TOKEN",IF(NOT(OR(EXACT(E189,"SAME PRODUCT"),EXACT(E189,"SAME NEED - DIFFERENT PRODUCT"),EXACT(E189,"ADJACENT"),EXACT(E189,"NO MATCH"),EXACT(E189,"UNCLEAR"))),"INVALID - PRODUCT FIT TOKEN",IF(NOT(OR(EXACT(F189,"SELLER OF RECORD"),EXACT(F189,"MARKETPLACE"),EXACT(F189,"MANUFACTURER DIRECT"),EXACT(F189,"INFORMATION ONLY"),EXACT(F189,"SECONDARY MARKET"),EXACT(F189,"UNCLEAR"))),"INVALID - TRANSACTION TOKEN",IF(NOT(OR(EXACT(G189,"YES"),EXACT(G189,"NO"),EXACT(G189,"UNCLEAR"))),"INVALID - GEOGRAPHY TOKEN",IF(NOT(OR(EXACT(H189,"CURRENT"),EXACT(H189,"STALE"),EXACT(H189,"NOT CHECKED"))),"INVALID - FRESHNESS TOKEN",IF(NOT(OR(EXACT(I189,"COMPARABLE"),EXACT(I189,"NOT COMPARABLE"),EXACT(I189,"UNCLEAR"))),"INVALID - PRICE TOKEN",IF(NOT(OR(EXACT(J189,"COMPARABLE"),EXACT(J189,"NOT COMPARABLE"),EXACT(J189,"UNCLEAR"))),"INVALID - FULFILMENT TOKEN",IF(NOT(OR(EXACT(K189,"PURCHASE"),EXACT(K189,"DISCOVERY"),EXACT(K189,"RESEARCH"),EXACT(K189,"MIXED"),EXACT(K189,"UNCLEAR"))),"INVALID - DISCOVERY TOKEN",IF(COUNTIF($A$6:$A$205,A189)&gt;1,"INVALID - DUPLICATE ID","VALID")))))))))))</x:f>
      </x:c>
      <x:c r="P189" s="45" t="str">
        <x:f>IF(A189="","",IF(OR(B189="",C189="",D189="",E189="",F189="",G189="",H189="",I189="",J189="",K189="",L189="",M189=""),"EVIDENCE INSUFFICIENT - REQUIRED FIELD",IF(H189="STALE","EVIDENCE STALE - REFRESH",IF(H189="NOT CHECKED","EVIDENCE INSUFFICIENT - FRESHNESS",IF(OR(D189="UNCLEAR",E189="UNCLEAR",F189="UNCLEAR",G189="UNCLEAR",I189="UNCLEAR",J189="UNCLEAR",K189="UNCLEAR"),"EVIDENCE INSUFFICIENT - ROLE",IF(OR(AND(C189="PUBLISHER",F189&lt;&gt;"INFORMATION ONLY"),AND(C189="MARKETPLACE",F189&lt;&gt;"MARKETPLACE"),AND(C189="MANUFACTURER",NOT(OR(F189="MANUFACTURER DIRECT",F189="INFORMATION ONLY"))),AND(OR(C189="DIRECT SELLER",C189="RETAILER"),F189&lt;&gt;"SELLER OF RECORD"),AND(C189="SUBSTITUTE",NOT(OR(F189="SELLER OF RECORD",F189="SECONDARY MARKET")))),"EVIDENCE CONTRADICTION - TYPE / TRANSACTION","COMPLETE"))))))</x:f>
      </x:c>
      <x:c r="Q189" s="45" t="str">
        <x:f>IF(A189="","",IF(G189="NO","OUT OF SCOPE",IF(E189="NO MATCH","OUT OF SCOPE",IF(S189="UNRESOLVED","UNRESOLVED",IF(C189="MARKETPLACE","MARKETPLACE / INTERMEDIARY",IF(C189="PUBLISHER","PUBLISHER / INFORMATION COMPETITOR",IF(C189="MANUFACTURER",IF(S189="DIRECT PATH","DIRECT COMMERCIAL COMPETITOR",IF(S189="SUBSTITUTE PATH","INDIRECT / SUBSTITUTE COMPETITOR","MANUFACTURER / FIRST-PARTY REFERENCE")),IF(C189="SUBSTITUTE","INDIRECT / SUBSTITUTE COMPETITOR",IF(S189="DIRECT PATH","DIRECT COMMERCIAL COMPETITOR",IF(S189="SUBSTITUTE PATH","INDIRECT / SUBSTITUTE COMPETITOR",IF(AND(K189="RESEARCH",F189="INFORMATION ONLY"),"VISIBILITY-ONLY COMPETITOR","RETAIL / CHANNEL COMPETITOR")))))))))))</x:f>
      </x:c>
      <x:c r="R189" s="45" t="str">
        <x:f>IF(A189="","",IF(O189&lt;&gt;"VALID","NOT READY",IF(P189&lt;&gt;"COMPLETE","NOT READY",IF(Q189="UNRESOLVED","NOT READY","READY"))))</x:f>
      </x:c>
      <x:c r="S189" s="69" t="str">
        <x:f>IF(A189="","",IF(OR(P189&lt;&gt;"COMPLETE",O189&lt;&gt;"VALID"),"UNRESOLVED",IF(AND(D189="YES",E189="SAME PRODUCT",OR(F189="SELLER OF RECORD",F189="MANUFACTURER DIRECT")),"DIRECT PATH",IF(AND(D189="YES",E189="SAME NEED - DIFFERENT PRODUCT",OR(F189="SELLER OF RECORD",F189="SECONDARY MARKET",F189="MANUFACTURER DIRECT")),"SUBSTITUTE PATH","OTHER PATH"))))</x:f>
      </x:c>
    </x:row>
    <x:row r="190">
      <x:c r="A190" s="53"/>
      <x:c r="B190" s="53"/>
      <x:c r="C190" s="53"/>
      <x:c r="D190" s="53"/>
      <x:c r="E190" s="53"/>
      <x:c r="F190" s="53"/>
      <x:c r="G190" s="53"/>
      <x:c r="H190" s="53"/>
      <x:c r="I190" s="53"/>
      <x:c r="J190" s="53"/>
      <x:c r="K190" s="53"/>
      <x:c r="L190" s="53"/>
      <x:c r="M190" s="58"/>
      <x:c r="N190" s="53"/>
      <x:c r="O190" s="45" t="str">
        <x:f>IF(A190="","",IF(NOT(OR(EXACT(C190,"DIRECT SELLER"),EXACT(C190,"RETAILER"),EXACT(C190,"MARKETPLACE"),EXACT(C190,"MANUFACTURER"),EXACT(C190,"PUBLISHER"),EXACT(C190,"SUBSTITUTE"),EXACT(C190,"OTHER"))),"INVALID - CANDIDATE TYPE",IF(NOT(OR(EXACT(D190,"YES"),EXACT(D190,"NO"),EXACT(D190,"UNCLEAR"))),"INVALID - BUYER TASK TOKEN",IF(NOT(OR(EXACT(E190,"SAME PRODUCT"),EXACT(E190,"SAME NEED - DIFFERENT PRODUCT"),EXACT(E190,"ADJACENT"),EXACT(E190,"NO MATCH"),EXACT(E190,"UNCLEAR"))),"INVALID - PRODUCT FIT TOKEN",IF(NOT(OR(EXACT(F190,"SELLER OF RECORD"),EXACT(F190,"MARKETPLACE"),EXACT(F190,"MANUFACTURER DIRECT"),EXACT(F190,"INFORMATION ONLY"),EXACT(F190,"SECONDARY MARKET"),EXACT(F190,"UNCLEAR"))),"INVALID - TRANSACTION TOKEN",IF(NOT(OR(EXACT(G190,"YES"),EXACT(G190,"NO"),EXACT(G190,"UNCLEAR"))),"INVALID - GEOGRAPHY TOKEN",IF(NOT(OR(EXACT(H190,"CURRENT"),EXACT(H190,"STALE"),EXACT(H190,"NOT CHECKED"))),"INVALID - FRESHNESS TOKEN",IF(NOT(OR(EXACT(I190,"COMPARABLE"),EXACT(I190,"NOT COMPARABLE"),EXACT(I190,"UNCLEAR"))),"INVALID - PRICE TOKEN",IF(NOT(OR(EXACT(J190,"COMPARABLE"),EXACT(J190,"NOT COMPARABLE"),EXACT(J190,"UNCLEAR"))),"INVALID - FULFILMENT TOKEN",IF(NOT(OR(EXACT(K190,"PURCHASE"),EXACT(K190,"DISCOVERY"),EXACT(K190,"RESEARCH"),EXACT(K190,"MIXED"),EXACT(K190,"UNCLEAR"))),"INVALID - DISCOVERY TOKEN",IF(COUNTIF($A$6:$A$205,A190)&gt;1,"INVALID - DUPLICATE ID","VALID")))))))))))</x:f>
      </x:c>
      <x:c r="P190" s="45" t="str">
        <x:f>IF(A190="","",IF(OR(B190="",C190="",D190="",E190="",F190="",G190="",H190="",I190="",J190="",K190="",L190="",M190=""),"EVIDENCE INSUFFICIENT - REQUIRED FIELD",IF(H190="STALE","EVIDENCE STALE - REFRESH",IF(H190="NOT CHECKED","EVIDENCE INSUFFICIENT - FRESHNESS",IF(OR(D190="UNCLEAR",E190="UNCLEAR",F190="UNCLEAR",G190="UNCLEAR",I190="UNCLEAR",J190="UNCLEAR",K190="UNCLEAR"),"EVIDENCE INSUFFICIENT - ROLE",IF(OR(AND(C190="PUBLISHER",F190&lt;&gt;"INFORMATION ONLY"),AND(C190="MARKETPLACE",F190&lt;&gt;"MARKETPLACE"),AND(C190="MANUFACTURER",NOT(OR(F190="MANUFACTURER DIRECT",F190="INFORMATION ONLY"))),AND(OR(C190="DIRECT SELLER",C190="RETAILER"),F190&lt;&gt;"SELLER OF RECORD"),AND(C190="SUBSTITUTE",NOT(OR(F190="SELLER OF RECORD",F190="SECONDARY MARKET")))),"EVIDENCE CONTRADICTION - TYPE / TRANSACTION","COMPLETE"))))))</x:f>
      </x:c>
      <x:c r="Q190" s="45" t="str">
        <x:f>IF(A190="","",IF(G190="NO","OUT OF SCOPE",IF(E190="NO MATCH","OUT OF SCOPE",IF(S190="UNRESOLVED","UNRESOLVED",IF(C190="MARKETPLACE","MARKETPLACE / INTERMEDIARY",IF(C190="PUBLISHER","PUBLISHER / INFORMATION COMPETITOR",IF(C190="MANUFACTURER",IF(S190="DIRECT PATH","DIRECT COMMERCIAL COMPETITOR",IF(S190="SUBSTITUTE PATH","INDIRECT / SUBSTITUTE COMPETITOR","MANUFACTURER / FIRST-PARTY REFERENCE")),IF(C190="SUBSTITUTE","INDIRECT / SUBSTITUTE COMPETITOR",IF(S190="DIRECT PATH","DIRECT COMMERCIAL COMPETITOR",IF(S190="SUBSTITUTE PATH","INDIRECT / SUBSTITUTE COMPETITOR",IF(AND(K190="RESEARCH",F190="INFORMATION ONLY"),"VISIBILITY-ONLY COMPETITOR","RETAIL / CHANNEL COMPETITOR")))))))))))</x:f>
      </x:c>
      <x:c r="R190" s="45" t="str">
        <x:f>IF(A190="","",IF(O190&lt;&gt;"VALID","NOT READY",IF(P190&lt;&gt;"COMPLETE","NOT READY",IF(Q190="UNRESOLVED","NOT READY","READY"))))</x:f>
      </x:c>
      <x:c r="S190" s="69" t="str">
        <x:f>IF(A190="","",IF(OR(P190&lt;&gt;"COMPLETE",O190&lt;&gt;"VALID"),"UNRESOLVED",IF(AND(D190="YES",E190="SAME PRODUCT",OR(F190="SELLER OF RECORD",F190="MANUFACTURER DIRECT")),"DIRECT PATH",IF(AND(D190="YES",E190="SAME NEED - DIFFERENT PRODUCT",OR(F190="SELLER OF RECORD",F190="SECONDARY MARKET",F190="MANUFACTURER DIRECT")),"SUBSTITUTE PATH","OTHER PATH"))))</x:f>
      </x:c>
    </x:row>
    <x:row r="191">
      <x:c r="A191" s="53"/>
      <x:c r="B191" s="53"/>
      <x:c r="C191" s="53"/>
      <x:c r="D191" s="53"/>
      <x:c r="E191" s="53"/>
      <x:c r="F191" s="53"/>
      <x:c r="G191" s="53"/>
      <x:c r="H191" s="53"/>
      <x:c r="I191" s="53"/>
      <x:c r="J191" s="53"/>
      <x:c r="K191" s="53"/>
      <x:c r="L191" s="53"/>
      <x:c r="M191" s="58"/>
      <x:c r="N191" s="53"/>
      <x:c r="O191" s="45" t="str">
        <x:f>IF(A191="","",IF(NOT(OR(EXACT(C191,"DIRECT SELLER"),EXACT(C191,"RETAILER"),EXACT(C191,"MARKETPLACE"),EXACT(C191,"MANUFACTURER"),EXACT(C191,"PUBLISHER"),EXACT(C191,"SUBSTITUTE"),EXACT(C191,"OTHER"))),"INVALID - CANDIDATE TYPE",IF(NOT(OR(EXACT(D191,"YES"),EXACT(D191,"NO"),EXACT(D191,"UNCLEAR"))),"INVALID - BUYER TASK TOKEN",IF(NOT(OR(EXACT(E191,"SAME PRODUCT"),EXACT(E191,"SAME NEED - DIFFERENT PRODUCT"),EXACT(E191,"ADJACENT"),EXACT(E191,"NO MATCH"),EXACT(E191,"UNCLEAR"))),"INVALID - PRODUCT FIT TOKEN",IF(NOT(OR(EXACT(F191,"SELLER OF RECORD"),EXACT(F191,"MARKETPLACE"),EXACT(F191,"MANUFACTURER DIRECT"),EXACT(F191,"INFORMATION ONLY"),EXACT(F191,"SECONDARY MARKET"),EXACT(F191,"UNCLEAR"))),"INVALID - TRANSACTION TOKEN",IF(NOT(OR(EXACT(G191,"YES"),EXACT(G191,"NO"),EXACT(G191,"UNCLEAR"))),"INVALID - GEOGRAPHY TOKEN",IF(NOT(OR(EXACT(H191,"CURRENT"),EXACT(H191,"STALE"),EXACT(H191,"NOT CHECKED"))),"INVALID - FRESHNESS TOKEN",IF(NOT(OR(EXACT(I191,"COMPARABLE"),EXACT(I191,"NOT COMPARABLE"),EXACT(I191,"UNCLEAR"))),"INVALID - PRICE TOKEN",IF(NOT(OR(EXACT(J191,"COMPARABLE"),EXACT(J191,"NOT COMPARABLE"),EXACT(J191,"UNCLEAR"))),"INVALID - FULFILMENT TOKEN",IF(NOT(OR(EXACT(K191,"PURCHASE"),EXACT(K191,"DISCOVERY"),EXACT(K191,"RESEARCH"),EXACT(K191,"MIXED"),EXACT(K191,"UNCLEAR"))),"INVALID - DISCOVERY TOKEN",IF(COUNTIF($A$6:$A$205,A191)&gt;1,"INVALID - DUPLICATE ID","VALID")))))))))))</x:f>
      </x:c>
      <x:c r="P191" s="45" t="str">
        <x:f>IF(A191="","",IF(OR(B191="",C191="",D191="",E191="",F191="",G191="",H191="",I191="",J191="",K191="",L191="",M191=""),"EVIDENCE INSUFFICIENT - REQUIRED FIELD",IF(H191="STALE","EVIDENCE STALE - REFRESH",IF(H191="NOT CHECKED","EVIDENCE INSUFFICIENT - FRESHNESS",IF(OR(D191="UNCLEAR",E191="UNCLEAR",F191="UNCLEAR",G191="UNCLEAR",I191="UNCLEAR",J191="UNCLEAR",K191="UNCLEAR"),"EVIDENCE INSUFFICIENT - ROLE",IF(OR(AND(C191="PUBLISHER",F191&lt;&gt;"INFORMATION ONLY"),AND(C191="MARKETPLACE",F191&lt;&gt;"MARKETPLACE"),AND(C191="MANUFACTURER",NOT(OR(F191="MANUFACTURER DIRECT",F191="INFORMATION ONLY"))),AND(OR(C191="DIRECT SELLER",C191="RETAILER"),F191&lt;&gt;"SELLER OF RECORD"),AND(C191="SUBSTITUTE",NOT(OR(F191="SELLER OF RECORD",F191="SECONDARY MARKET")))),"EVIDENCE CONTRADICTION - TYPE / TRANSACTION","COMPLETE"))))))</x:f>
      </x:c>
      <x:c r="Q191" s="45" t="str">
        <x:f>IF(A191="","",IF(G191="NO","OUT OF SCOPE",IF(E191="NO MATCH","OUT OF SCOPE",IF(S191="UNRESOLVED","UNRESOLVED",IF(C191="MARKETPLACE","MARKETPLACE / INTERMEDIARY",IF(C191="PUBLISHER","PUBLISHER / INFORMATION COMPETITOR",IF(C191="MANUFACTURER",IF(S191="DIRECT PATH","DIRECT COMMERCIAL COMPETITOR",IF(S191="SUBSTITUTE PATH","INDIRECT / SUBSTITUTE COMPETITOR","MANUFACTURER / FIRST-PARTY REFERENCE")),IF(C191="SUBSTITUTE","INDIRECT / SUBSTITUTE COMPETITOR",IF(S191="DIRECT PATH","DIRECT COMMERCIAL COMPETITOR",IF(S191="SUBSTITUTE PATH","INDIRECT / SUBSTITUTE COMPETITOR",IF(AND(K191="RESEARCH",F191="INFORMATION ONLY"),"VISIBILITY-ONLY COMPETITOR","RETAIL / CHANNEL COMPETITOR")))))))))))</x:f>
      </x:c>
      <x:c r="R191" s="45" t="str">
        <x:f>IF(A191="","",IF(O191&lt;&gt;"VALID","NOT READY",IF(P191&lt;&gt;"COMPLETE","NOT READY",IF(Q191="UNRESOLVED","NOT READY","READY"))))</x:f>
      </x:c>
      <x:c r="S191" s="69" t="str">
        <x:f>IF(A191="","",IF(OR(P191&lt;&gt;"COMPLETE",O191&lt;&gt;"VALID"),"UNRESOLVED",IF(AND(D191="YES",E191="SAME PRODUCT",OR(F191="SELLER OF RECORD",F191="MANUFACTURER DIRECT")),"DIRECT PATH",IF(AND(D191="YES",E191="SAME NEED - DIFFERENT PRODUCT",OR(F191="SELLER OF RECORD",F191="SECONDARY MARKET",F191="MANUFACTURER DIRECT")),"SUBSTITUTE PATH","OTHER PATH"))))</x:f>
      </x:c>
    </x:row>
    <x:row r="192">
      <x:c r="A192" s="53"/>
      <x:c r="B192" s="53"/>
      <x:c r="C192" s="53"/>
      <x:c r="D192" s="53"/>
      <x:c r="E192" s="53"/>
      <x:c r="F192" s="53"/>
      <x:c r="G192" s="53"/>
      <x:c r="H192" s="53"/>
      <x:c r="I192" s="53"/>
      <x:c r="J192" s="53"/>
      <x:c r="K192" s="53"/>
      <x:c r="L192" s="53"/>
      <x:c r="M192" s="58"/>
      <x:c r="N192" s="53"/>
      <x:c r="O192" s="45" t="str">
        <x:f>IF(A192="","",IF(NOT(OR(EXACT(C192,"DIRECT SELLER"),EXACT(C192,"RETAILER"),EXACT(C192,"MARKETPLACE"),EXACT(C192,"MANUFACTURER"),EXACT(C192,"PUBLISHER"),EXACT(C192,"SUBSTITUTE"),EXACT(C192,"OTHER"))),"INVALID - CANDIDATE TYPE",IF(NOT(OR(EXACT(D192,"YES"),EXACT(D192,"NO"),EXACT(D192,"UNCLEAR"))),"INVALID - BUYER TASK TOKEN",IF(NOT(OR(EXACT(E192,"SAME PRODUCT"),EXACT(E192,"SAME NEED - DIFFERENT PRODUCT"),EXACT(E192,"ADJACENT"),EXACT(E192,"NO MATCH"),EXACT(E192,"UNCLEAR"))),"INVALID - PRODUCT FIT TOKEN",IF(NOT(OR(EXACT(F192,"SELLER OF RECORD"),EXACT(F192,"MARKETPLACE"),EXACT(F192,"MANUFACTURER DIRECT"),EXACT(F192,"INFORMATION ONLY"),EXACT(F192,"SECONDARY MARKET"),EXACT(F192,"UNCLEAR"))),"INVALID - TRANSACTION TOKEN",IF(NOT(OR(EXACT(G192,"YES"),EXACT(G192,"NO"),EXACT(G192,"UNCLEAR"))),"INVALID - GEOGRAPHY TOKEN",IF(NOT(OR(EXACT(H192,"CURRENT"),EXACT(H192,"STALE"),EXACT(H192,"NOT CHECKED"))),"INVALID - FRESHNESS TOKEN",IF(NOT(OR(EXACT(I192,"COMPARABLE"),EXACT(I192,"NOT COMPARABLE"),EXACT(I192,"UNCLEAR"))),"INVALID - PRICE TOKEN",IF(NOT(OR(EXACT(J192,"COMPARABLE"),EXACT(J192,"NOT COMPARABLE"),EXACT(J192,"UNCLEAR"))),"INVALID - FULFILMENT TOKEN",IF(NOT(OR(EXACT(K192,"PURCHASE"),EXACT(K192,"DISCOVERY"),EXACT(K192,"RESEARCH"),EXACT(K192,"MIXED"),EXACT(K192,"UNCLEAR"))),"INVALID - DISCOVERY TOKEN",IF(COUNTIF($A$6:$A$205,A192)&gt;1,"INVALID - DUPLICATE ID","VALID")))))))))))</x:f>
      </x:c>
      <x:c r="P192" s="45" t="str">
        <x:f>IF(A192="","",IF(OR(B192="",C192="",D192="",E192="",F192="",G192="",H192="",I192="",J192="",K192="",L192="",M192=""),"EVIDENCE INSUFFICIENT - REQUIRED FIELD",IF(H192="STALE","EVIDENCE STALE - REFRESH",IF(H192="NOT CHECKED","EVIDENCE INSUFFICIENT - FRESHNESS",IF(OR(D192="UNCLEAR",E192="UNCLEAR",F192="UNCLEAR",G192="UNCLEAR",I192="UNCLEAR",J192="UNCLEAR",K192="UNCLEAR"),"EVIDENCE INSUFFICIENT - ROLE",IF(OR(AND(C192="PUBLISHER",F192&lt;&gt;"INFORMATION ONLY"),AND(C192="MARKETPLACE",F192&lt;&gt;"MARKETPLACE"),AND(C192="MANUFACTURER",NOT(OR(F192="MANUFACTURER DIRECT",F192="INFORMATION ONLY"))),AND(OR(C192="DIRECT SELLER",C192="RETAILER"),F192&lt;&gt;"SELLER OF RECORD"),AND(C192="SUBSTITUTE",NOT(OR(F192="SELLER OF RECORD",F192="SECONDARY MARKET")))),"EVIDENCE CONTRADICTION - TYPE / TRANSACTION","COMPLETE"))))))</x:f>
      </x:c>
      <x:c r="Q192" s="45" t="str">
        <x:f>IF(A192="","",IF(G192="NO","OUT OF SCOPE",IF(E192="NO MATCH","OUT OF SCOPE",IF(S192="UNRESOLVED","UNRESOLVED",IF(C192="MARKETPLACE","MARKETPLACE / INTERMEDIARY",IF(C192="PUBLISHER","PUBLISHER / INFORMATION COMPETITOR",IF(C192="MANUFACTURER",IF(S192="DIRECT PATH","DIRECT COMMERCIAL COMPETITOR",IF(S192="SUBSTITUTE PATH","INDIRECT / SUBSTITUTE COMPETITOR","MANUFACTURER / FIRST-PARTY REFERENCE")),IF(C192="SUBSTITUTE","INDIRECT / SUBSTITUTE COMPETITOR",IF(S192="DIRECT PATH","DIRECT COMMERCIAL COMPETITOR",IF(S192="SUBSTITUTE PATH","INDIRECT / SUBSTITUTE COMPETITOR",IF(AND(K192="RESEARCH",F192="INFORMATION ONLY"),"VISIBILITY-ONLY COMPETITOR","RETAIL / CHANNEL COMPETITOR")))))))))))</x:f>
      </x:c>
      <x:c r="R192" s="45" t="str">
        <x:f>IF(A192="","",IF(O192&lt;&gt;"VALID","NOT READY",IF(P192&lt;&gt;"COMPLETE","NOT READY",IF(Q192="UNRESOLVED","NOT READY","READY"))))</x:f>
      </x:c>
      <x:c r="S192" s="69" t="str">
        <x:f>IF(A192="","",IF(OR(P192&lt;&gt;"COMPLETE",O192&lt;&gt;"VALID"),"UNRESOLVED",IF(AND(D192="YES",E192="SAME PRODUCT",OR(F192="SELLER OF RECORD",F192="MANUFACTURER DIRECT")),"DIRECT PATH",IF(AND(D192="YES",E192="SAME NEED - DIFFERENT PRODUCT",OR(F192="SELLER OF RECORD",F192="SECONDARY MARKET",F192="MANUFACTURER DIRECT")),"SUBSTITUTE PATH","OTHER PATH"))))</x:f>
      </x:c>
    </x:row>
    <x:row r="193">
      <x:c r="A193" s="53"/>
      <x:c r="B193" s="53"/>
      <x:c r="C193" s="53"/>
      <x:c r="D193" s="53"/>
      <x:c r="E193" s="53"/>
      <x:c r="F193" s="53"/>
      <x:c r="G193" s="53"/>
      <x:c r="H193" s="53"/>
      <x:c r="I193" s="53"/>
      <x:c r="J193" s="53"/>
      <x:c r="K193" s="53"/>
      <x:c r="L193" s="53"/>
      <x:c r="M193" s="58"/>
      <x:c r="N193" s="53"/>
      <x:c r="O193" s="45" t="str">
        <x:f>IF(A193="","",IF(NOT(OR(EXACT(C193,"DIRECT SELLER"),EXACT(C193,"RETAILER"),EXACT(C193,"MARKETPLACE"),EXACT(C193,"MANUFACTURER"),EXACT(C193,"PUBLISHER"),EXACT(C193,"SUBSTITUTE"),EXACT(C193,"OTHER"))),"INVALID - CANDIDATE TYPE",IF(NOT(OR(EXACT(D193,"YES"),EXACT(D193,"NO"),EXACT(D193,"UNCLEAR"))),"INVALID - BUYER TASK TOKEN",IF(NOT(OR(EXACT(E193,"SAME PRODUCT"),EXACT(E193,"SAME NEED - DIFFERENT PRODUCT"),EXACT(E193,"ADJACENT"),EXACT(E193,"NO MATCH"),EXACT(E193,"UNCLEAR"))),"INVALID - PRODUCT FIT TOKEN",IF(NOT(OR(EXACT(F193,"SELLER OF RECORD"),EXACT(F193,"MARKETPLACE"),EXACT(F193,"MANUFACTURER DIRECT"),EXACT(F193,"INFORMATION ONLY"),EXACT(F193,"SECONDARY MARKET"),EXACT(F193,"UNCLEAR"))),"INVALID - TRANSACTION TOKEN",IF(NOT(OR(EXACT(G193,"YES"),EXACT(G193,"NO"),EXACT(G193,"UNCLEAR"))),"INVALID - GEOGRAPHY TOKEN",IF(NOT(OR(EXACT(H193,"CURRENT"),EXACT(H193,"STALE"),EXACT(H193,"NOT CHECKED"))),"INVALID - FRESHNESS TOKEN",IF(NOT(OR(EXACT(I193,"COMPARABLE"),EXACT(I193,"NOT COMPARABLE"),EXACT(I193,"UNCLEAR"))),"INVALID - PRICE TOKEN",IF(NOT(OR(EXACT(J193,"COMPARABLE"),EXACT(J193,"NOT COMPARABLE"),EXACT(J193,"UNCLEAR"))),"INVALID - FULFILMENT TOKEN",IF(NOT(OR(EXACT(K193,"PURCHASE"),EXACT(K193,"DISCOVERY"),EXACT(K193,"RESEARCH"),EXACT(K193,"MIXED"),EXACT(K193,"UNCLEAR"))),"INVALID - DISCOVERY TOKEN",IF(COUNTIF($A$6:$A$205,A193)&gt;1,"INVALID - DUPLICATE ID","VALID")))))))))))</x:f>
      </x:c>
      <x:c r="P193" s="45" t="str">
        <x:f>IF(A193="","",IF(OR(B193="",C193="",D193="",E193="",F193="",G193="",H193="",I193="",J193="",K193="",L193="",M193=""),"EVIDENCE INSUFFICIENT - REQUIRED FIELD",IF(H193="STALE","EVIDENCE STALE - REFRESH",IF(H193="NOT CHECKED","EVIDENCE INSUFFICIENT - FRESHNESS",IF(OR(D193="UNCLEAR",E193="UNCLEAR",F193="UNCLEAR",G193="UNCLEAR",I193="UNCLEAR",J193="UNCLEAR",K193="UNCLEAR"),"EVIDENCE INSUFFICIENT - ROLE",IF(OR(AND(C193="PUBLISHER",F193&lt;&gt;"INFORMATION ONLY"),AND(C193="MARKETPLACE",F193&lt;&gt;"MARKETPLACE"),AND(C193="MANUFACTURER",NOT(OR(F193="MANUFACTURER DIRECT",F193="INFORMATION ONLY"))),AND(OR(C193="DIRECT SELLER",C193="RETAILER"),F193&lt;&gt;"SELLER OF RECORD"),AND(C193="SUBSTITUTE",NOT(OR(F193="SELLER OF RECORD",F193="SECONDARY MARKET")))),"EVIDENCE CONTRADICTION - TYPE / TRANSACTION","COMPLETE"))))))</x:f>
      </x:c>
      <x:c r="Q193" s="45" t="str">
        <x:f>IF(A193="","",IF(G193="NO","OUT OF SCOPE",IF(E193="NO MATCH","OUT OF SCOPE",IF(S193="UNRESOLVED","UNRESOLVED",IF(C193="MARKETPLACE","MARKETPLACE / INTERMEDIARY",IF(C193="PUBLISHER","PUBLISHER / INFORMATION COMPETITOR",IF(C193="MANUFACTURER",IF(S193="DIRECT PATH","DIRECT COMMERCIAL COMPETITOR",IF(S193="SUBSTITUTE PATH","INDIRECT / SUBSTITUTE COMPETITOR","MANUFACTURER / FIRST-PARTY REFERENCE")),IF(C193="SUBSTITUTE","INDIRECT / SUBSTITUTE COMPETITOR",IF(S193="DIRECT PATH","DIRECT COMMERCIAL COMPETITOR",IF(S193="SUBSTITUTE PATH","INDIRECT / SUBSTITUTE COMPETITOR",IF(AND(K193="RESEARCH",F193="INFORMATION ONLY"),"VISIBILITY-ONLY COMPETITOR","RETAIL / CHANNEL COMPETITOR")))))))))))</x:f>
      </x:c>
      <x:c r="R193" s="45" t="str">
        <x:f>IF(A193="","",IF(O193&lt;&gt;"VALID","NOT READY",IF(P193&lt;&gt;"COMPLETE","NOT READY",IF(Q193="UNRESOLVED","NOT READY","READY"))))</x:f>
      </x:c>
      <x:c r="S193" s="69" t="str">
        <x:f>IF(A193="","",IF(OR(P193&lt;&gt;"COMPLETE",O193&lt;&gt;"VALID"),"UNRESOLVED",IF(AND(D193="YES",E193="SAME PRODUCT",OR(F193="SELLER OF RECORD",F193="MANUFACTURER DIRECT")),"DIRECT PATH",IF(AND(D193="YES",E193="SAME NEED - DIFFERENT PRODUCT",OR(F193="SELLER OF RECORD",F193="SECONDARY MARKET",F193="MANUFACTURER DIRECT")),"SUBSTITUTE PATH","OTHER PATH"))))</x:f>
      </x:c>
    </x:row>
    <x:row r="194">
      <x:c r="A194" s="53"/>
      <x:c r="B194" s="53"/>
      <x:c r="C194" s="53"/>
      <x:c r="D194" s="53"/>
      <x:c r="E194" s="53"/>
      <x:c r="F194" s="53"/>
      <x:c r="G194" s="53"/>
      <x:c r="H194" s="53"/>
      <x:c r="I194" s="53"/>
      <x:c r="J194" s="53"/>
      <x:c r="K194" s="53"/>
      <x:c r="L194" s="53"/>
      <x:c r="M194" s="58"/>
      <x:c r="N194" s="53"/>
      <x:c r="O194" s="45" t="str">
        <x:f>IF(A194="","",IF(NOT(OR(EXACT(C194,"DIRECT SELLER"),EXACT(C194,"RETAILER"),EXACT(C194,"MARKETPLACE"),EXACT(C194,"MANUFACTURER"),EXACT(C194,"PUBLISHER"),EXACT(C194,"SUBSTITUTE"),EXACT(C194,"OTHER"))),"INVALID - CANDIDATE TYPE",IF(NOT(OR(EXACT(D194,"YES"),EXACT(D194,"NO"),EXACT(D194,"UNCLEAR"))),"INVALID - BUYER TASK TOKEN",IF(NOT(OR(EXACT(E194,"SAME PRODUCT"),EXACT(E194,"SAME NEED - DIFFERENT PRODUCT"),EXACT(E194,"ADJACENT"),EXACT(E194,"NO MATCH"),EXACT(E194,"UNCLEAR"))),"INVALID - PRODUCT FIT TOKEN",IF(NOT(OR(EXACT(F194,"SELLER OF RECORD"),EXACT(F194,"MARKETPLACE"),EXACT(F194,"MANUFACTURER DIRECT"),EXACT(F194,"INFORMATION ONLY"),EXACT(F194,"SECONDARY MARKET"),EXACT(F194,"UNCLEAR"))),"INVALID - TRANSACTION TOKEN",IF(NOT(OR(EXACT(G194,"YES"),EXACT(G194,"NO"),EXACT(G194,"UNCLEAR"))),"INVALID - GEOGRAPHY TOKEN",IF(NOT(OR(EXACT(H194,"CURRENT"),EXACT(H194,"STALE"),EXACT(H194,"NOT CHECKED"))),"INVALID - FRESHNESS TOKEN",IF(NOT(OR(EXACT(I194,"COMPARABLE"),EXACT(I194,"NOT COMPARABLE"),EXACT(I194,"UNCLEAR"))),"INVALID - PRICE TOKEN",IF(NOT(OR(EXACT(J194,"COMPARABLE"),EXACT(J194,"NOT COMPARABLE"),EXACT(J194,"UNCLEAR"))),"INVALID - FULFILMENT TOKEN",IF(NOT(OR(EXACT(K194,"PURCHASE"),EXACT(K194,"DISCOVERY"),EXACT(K194,"RESEARCH"),EXACT(K194,"MIXED"),EXACT(K194,"UNCLEAR"))),"INVALID - DISCOVERY TOKEN",IF(COUNTIF($A$6:$A$205,A194)&gt;1,"INVALID - DUPLICATE ID","VALID")))))))))))</x:f>
      </x:c>
      <x:c r="P194" s="45" t="str">
        <x:f>IF(A194="","",IF(OR(B194="",C194="",D194="",E194="",F194="",G194="",H194="",I194="",J194="",K194="",L194="",M194=""),"EVIDENCE INSUFFICIENT - REQUIRED FIELD",IF(H194="STALE","EVIDENCE STALE - REFRESH",IF(H194="NOT CHECKED","EVIDENCE INSUFFICIENT - FRESHNESS",IF(OR(D194="UNCLEAR",E194="UNCLEAR",F194="UNCLEAR",G194="UNCLEAR",I194="UNCLEAR",J194="UNCLEAR",K194="UNCLEAR"),"EVIDENCE INSUFFICIENT - ROLE",IF(OR(AND(C194="PUBLISHER",F194&lt;&gt;"INFORMATION ONLY"),AND(C194="MARKETPLACE",F194&lt;&gt;"MARKETPLACE"),AND(C194="MANUFACTURER",NOT(OR(F194="MANUFACTURER DIRECT",F194="INFORMATION ONLY"))),AND(OR(C194="DIRECT SELLER",C194="RETAILER"),F194&lt;&gt;"SELLER OF RECORD"),AND(C194="SUBSTITUTE",NOT(OR(F194="SELLER OF RECORD",F194="SECONDARY MARKET")))),"EVIDENCE CONTRADICTION - TYPE / TRANSACTION","COMPLETE"))))))</x:f>
      </x:c>
      <x:c r="Q194" s="45" t="str">
        <x:f>IF(A194="","",IF(G194="NO","OUT OF SCOPE",IF(E194="NO MATCH","OUT OF SCOPE",IF(S194="UNRESOLVED","UNRESOLVED",IF(C194="MARKETPLACE","MARKETPLACE / INTERMEDIARY",IF(C194="PUBLISHER","PUBLISHER / INFORMATION COMPETITOR",IF(C194="MANUFACTURER",IF(S194="DIRECT PATH","DIRECT COMMERCIAL COMPETITOR",IF(S194="SUBSTITUTE PATH","INDIRECT / SUBSTITUTE COMPETITOR","MANUFACTURER / FIRST-PARTY REFERENCE")),IF(C194="SUBSTITUTE","INDIRECT / SUBSTITUTE COMPETITOR",IF(S194="DIRECT PATH","DIRECT COMMERCIAL COMPETITOR",IF(S194="SUBSTITUTE PATH","INDIRECT / SUBSTITUTE COMPETITOR",IF(AND(K194="RESEARCH",F194="INFORMATION ONLY"),"VISIBILITY-ONLY COMPETITOR","RETAIL / CHANNEL COMPETITOR")))))))))))</x:f>
      </x:c>
      <x:c r="R194" s="45" t="str">
        <x:f>IF(A194="","",IF(O194&lt;&gt;"VALID","NOT READY",IF(P194&lt;&gt;"COMPLETE","NOT READY",IF(Q194="UNRESOLVED","NOT READY","READY"))))</x:f>
      </x:c>
      <x:c r="S194" s="69" t="str">
        <x:f>IF(A194="","",IF(OR(P194&lt;&gt;"COMPLETE",O194&lt;&gt;"VALID"),"UNRESOLVED",IF(AND(D194="YES",E194="SAME PRODUCT",OR(F194="SELLER OF RECORD",F194="MANUFACTURER DIRECT")),"DIRECT PATH",IF(AND(D194="YES",E194="SAME NEED - DIFFERENT PRODUCT",OR(F194="SELLER OF RECORD",F194="SECONDARY MARKET",F194="MANUFACTURER DIRECT")),"SUBSTITUTE PATH","OTHER PATH"))))</x:f>
      </x:c>
    </x:row>
    <x:row r="195">
      <x:c r="A195" s="53"/>
      <x:c r="B195" s="53"/>
      <x:c r="C195" s="53"/>
      <x:c r="D195" s="53"/>
      <x:c r="E195" s="53"/>
      <x:c r="F195" s="53"/>
      <x:c r="G195" s="53"/>
      <x:c r="H195" s="53"/>
      <x:c r="I195" s="53"/>
      <x:c r="J195" s="53"/>
      <x:c r="K195" s="53"/>
      <x:c r="L195" s="53"/>
      <x:c r="M195" s="58"/>
      <x:c r="N195" s="53"/>
      <x:c r="O195" s="45" t="str">
        <x:f>IF(A195="","",IF(NOT(OR(EXACT(C195,"DIRECT SELLER"),EXACT(C195,"RETAILER"),EXACT(C195,"MARKETPLACE"),EXACT(C195,"MANUFACTURER"),EXACT(C195,"PUBLISHER"),EXACT(C195,"SUBSTITUTE"),EXACT(C195,"OTHER"))),"INVALID - CANDIDATE TYPE",IF(NOT(OR(EXACT(D195,"YES"),EXACT(D195,"NO"),EXACT(D195,"UNCLEAR"))),"INVALID - BUYER TASK TOKEN",IF(NOT(OR(EXACT(E195,"SAME PRODUCT"),EXACT(E195,"SAME NEED - DIFFERENT PRODUCT"),EXACT(E195,"ADJACENT"),EXACT(E195,"NO MATCH"),EXACT(E195,"UNCLEAR"))),"INVALID - PRODUCT FIT TOKEN",IF(NOT(OR(EXACT(F195,"SELLER OF RECORD"),EXACT(F195,"MARKETPLACE"),EXACT(F195,"MANUFACTURER DIRECT"),EXACT(F195,"INFORMATION ONLY"),EXACT(F195,"SECONDARY MARKET"),EXACT(F195,"UNCLEAR"))),"INVALID - TRANSACTION TOKEN",IF(NOT(OR(EXACT(G195,"YES"),EXACT(G195,"NO"),EXACT(G195,"UNCLEAR"))),"INVALID - GEOGRAPHY TOKEN",IF(NOT(OR(EXACT(H195,"CURRENT"),EXACT(H195,"STALE"),EXACT(H195,"NOT CHECKED"))),"INVALID - FRESHNESS TOKEN",IF(NOT(OR(EXACT(I195,"COMPARABLE"),EXACT(I195,"NOT COMPARABLE"),EXACT(I195,"UNCLEAR"))),"INVALID - PRICE TOKEN",IF(NOT(OR(EXACT(J195,"COMPARABLE"),EXACT(J195,"NOT COMPARABLE"),EXACT(J195,"UNCLEAR"))),"INVALID - FULFILMENT TOKEN",IF(NOT(OR(EXACT(K195,"PURCHASE"),EXACT(K195,"DISCOVERY"),EXACT(K195,"RESEARCH"),EXACT(K195,"MIXED"),EXACT(K195,"UNCLEAR"))),"INVALID - DISCOVERY TOKEN",IF(COUNTIF($A$6:$A$205,A195)&gt;1,"INVALID - DUPLICATE ID","VALID")))))))))))</x:f>
      </x:c>
      <x:c r="P195" s="45" t="str">
        <x:f>IF(A195="","",IF(OR(B195="",C195="",D195="",E195="",F195="",G195="",H195="",I195="",J195="",K195="",L195="",M195=""),"EVIDENCE INSUFFICIENT - REQUIRED FIELD",IF(H195="STALE","EVIDENCE STALE - REFRESH",IF(H195="NOT CHECKED","EVIDENCE INSUFFICIENT - FRESHNESS",IF(OR(D195="UNCLEAR",E195="UNCLEAR",F195="UNCLEAR",G195="UNCLEAR",I195="UNCLEAR",J195="UNCLEAR",K195="UNCLEAR"),"EVIDENCE INSUFFICIENT - ROLE",IF(OR(AND(C195="PUBLISHER",F195&lt;&gt;"INFORMATION ONLY"),AND(C195="MARKETPLACE",F195&lt;&gt;"MARKETPLACE"),AND(C195="MANUFACTURER",NOT(OR(F195="MANUFACTURER DIRECT",F195="INFORMATION ONLY"))),AND(OR(C195="DIRECT SELLER",C195="RETAILER"),F195&lt;&gt;"SELLER OF RECORD"),AND(C195="SUBSTITUTE",NOT(OR(F195="SELLER OF RECORD",F195="SECONDARY MARKET")))),"EVIDENCE CONTRADICTION - TYPE / TRANSACTION","COMPLETE"))))))</x:f>
      </x:c>
      <x:c r="Q195" s="45" t="str">
        <x:f>IF(A195="","",IF(G195="NO","OUT OF SCOPE",IF(E195="NO MATCH","OUT OF SCOPE",IF(S195="UNRESOLVED","UNRESOLVED",IF(C195="MARKETPLACE","MARKETPLACE / INTERMEDIARY",IF(C195="PUBLISHER","PUBLISHER / INFORMATION COMPETITOR",IF(C195="MANUFACTURER",IF(S195="DIRECT PATH","DIRECT COMMERCIAL COMPETITOR",IF(S195="SUBSTITUTE PATH","INDIRECT / SUBSTITUTE COMPETITOR","MANUFACTURER / FIRST-PARTY REFERENCE")),IF(C195="SUBSTITUTE","INDIRECT / SUBSTITUTE COMPETITOR",IF(S195="DIRECT PATH","DIRECT COMMERCIAL COMPETITOR",IF(S195="SUBSTITUTE PATH","INDIRECT / SUBSTITUTE COMPETITOR",IF(AND(K195="RESEARCH",F195="INFORMATION ONLY"),"VISIBILITY-ONLY COMPETITOR","RETAIL / CHANNEL COMPETITOR")))))))))))</x:f>
      </x:c>
      <x:c r="R195" s="45" t="str">
        <x:f>IF(A195="","",IF(O195&lt;&gt;"VALID","NOT READY",IF(P195&lt;&gt;"COMPLETE","NOT READY",IF(Q195="UNRESOLVED","NOT READY","READY"))))</x:f>
      </x:c>
      <x:c r="S195" s="69" t="str">
        <x:f>IF(A195="","",IF(OR(P195&lt;&gt;"COMPLETE",O195&lt;&gt;"VALID"),"UNRESOLVED",IF(AND(D195="YES",E195="SAME PRODUCT",OR(F195="SELLER OF RECORD",F195="MANUFACTURER DIRECT")),"DIRECT PATH",IF(AND(D195="YES",E195="SAME NEED - DIFFERENT PRODUCT",OR(F195="SELLER OF RECORD",F195="SECONDARY MARKET",F195="MANUFACTURER DIRECT")),"SUBSTITUTE PATH","OTHER PATH"))))</x:f>
      </x:c>
    </x:row>
    <x:row r="196">
      <x:c r="A196" s="53"/>
      <x:c r="B196" s="53"/>
      <x:c r="C196" s="53"/>
      <x:c r="D196" s="53"/>
      <x:c r="E196" s="53"/>
      <x:c r="F196" s="53"/>
      <x:c r="G196" s="53"/>
      <x:c r="H196" s="53"/>
      <x:c r="I196" s="53"/>
      <x:c r="J196" s="53"/>
      <x:c r="K196" s="53"/>
      <x:c r="L196" s="53"/>
      <x:c r="M196" s="58"/>
      <x:c r="N196" s="53"/>
      <x:c r="O196" s="45" t="str">
        <x:f>IF(A196="","",IF(NOT(OR(EXACT(C196,"DIRECT SELLER"),EXACT(C196,"RETAILER"),EXACT(C196,"MARKETPLACE"),EXACT(C196,"MANUFACTURER"),EXACT(C196,"PUBLISHER"),EXACT(C196,"SUBSTITUTE"),EXACT(C196,"OTHER"))),"INVALID - CANDIDATE TYPE",IF(NOT(OR(EXACT(D196,"YES"),EXACT(D196,"NO"),EXACT(D196,"UNCLEAR"))),"INVALID - BUYER TASK TOKEN",IF(NOT(OR(EXACT(E196,"SAME PRODUCT"),EXACT(E196,"SAME NEED - DIFFERENT PRODUCT"),EXACT(E196,"ADJACENT"),EXACT(E196,"NO MATCH"),EXACT(E196,"UNCLEAR"))),"INVALID - PRODUCT FIT TOKEN",IF(NOT(OR(EXACT(F196,"SELLER OF RECORD"),EXACT(F196,"MARKETPLACE"),EXACT(F196,"MANUFACTURER DIRECT"),EXACT(F196,"INFORMATION ONLY"),EXACT(F196,"SECONDARY MARKET"),EXACT(F196,"UNCLEAR"))),"INVALID - TRANSACTION TOKEN",IF(NOT(OR(EXACT(G196,"YES"),EXACT(G196,"NO"),EXACT(G196,"UNCLEAR"))),"INVALID - GEOGRAPHY TOKEN",IF(NOT(OR(EXACT(H196,"CURRENT"),EXACT(H196,"STALE"),EXACT(H196,"NOT CHECKED"))),"INVALID - FRESHNESS TOKEN",IF(NOT(OR(EXACT(I196,"COMPARABLE"),EXACT(I196,"NOT COMPARABLE"),EXACT(I196,"UNCLEAR"))),"INVALID - PRICE TOKEN",IF(NOT(OR(EXACT(J196,"COMPARABLE"),EXACT(J196,"NOT COMPARABLE"),EXACT(J196,"UNCLEAR"))),"INVALID - FULFILMENT TOKEN",IF(NOT(OR(EXACT(K196,"PURCHASE"),EXACT(K196,"DISCOVERY"),EXACT(K196,"RESEARCH"),EXACT(K196,"MIXED"),EXACT(K196,"UNCLEAR"))),"INVALID - DISCOVERY TOKEN",IF(COUNTIF($A$6:$A$205,A196)&gt;1,"INVALID - DUPLICATE ID","VALID")))))))))))</x:f>
      </x:c>
      <x:c r="P196" s="45" t="str">
        <x:f>IF(A196="","",IF(OR(B196="",C196="",D196="",E196="",F196="",G196="",H196="",I196="",J196="",K196="",L196="",M196=""),"EVIDENCE INSUFFICIENT - REQUIRED FIELD",IF(H196="STALE","EVIDENCE STALE - REFRESH",IF(H196="NOT CHECKED","EVIDENCE INSUFFICIENT - FRESHNESS",IF(OR(D196="UNCLEAR",E196="UNCLEAR",F196="UNCLEAR",G196="UNCLEAR",I196="UNCLEAR",J196="UNCLEAR",K196="UNCLEAR"),"EVIDENCE INSUFFICIENT - ROLE",IF(OR(AND(C196="PUBLISHER",F196&lt;&gt;"INFORMATION ONLY"),AND(C196="MARKETPLACE",F196&lt;&gt;"MARKETPLACE"),AND(C196="MANUFACTURER",NOT(OR(F196="MANUFACTURER DIRECT",F196="INFORMATION ONLY"))),AND(OR(C196="DIRECT SELLER",C196="RETAILER"),F196&lt;&gt;"SELLER OF RECORD"),AND(C196="SUBSTITUTE",NOT(OR(F196="SELLER OF RECORD",F196="SECONDARY MARKET")))),"EVIDENCE CONTRADICTION - TYPE / TRANSACTION","COMPLETE"))))))</x:f>
      </x:c>
      <x:c r="Q196" s="45" t="str">
        <x:f>IF(A196="","",IF(G196="NO","OUT OF SCOPE",IF(E196="NO MATCH","OUT OF SCOPE",IF(S196="UNRESOLVED","UNRESOLVED",IF(C196="MARKETPLACE","MARKETPLACE / INTERMEDIARY",IF(C196="PUBLISHER","PUBLISHER / INFORMATION COMPETITOR",IF(C196="MANUFACTURER",IF(S196="DIRECT PATH","DIRECT COMMERCIAL COMPETITOR",IF(S196="SUBSTITUTE PATH","INDIRECT / SUBSTITUTE COMPETITOR","MANUFACTURER / FIRST-PARTY REFERENCE")),IF(C196="SUBSTITUTE","INDIRECT / SUBSTITUTE COMPETITOR",IF(S196="DIRECT PATH","DIRECT COMMERCIAL COMPETITOR",IF(S196="SUBSTITUTE PATH","INDIRECT / SUBSTITUTE COMPETITOR",IF(AND(K196="RESEARCH",F196="INFORMATION ONLY"),"VISIBILITY-ONLY COMPETITOR","RETAIL / CHANNEL COMPETITOR")))))))))))</x:f>
      </x:c>
      <x:c r="R196" s="45" t="str">
        <x:f>IF(A196="","",IF(O196&lt;&gt;"VALID","NOT READY",IF(P196&lt;&gt;"COMPLETE","NOT READY",IF(Q196="UNRESOLVED","NOT READY","READY"))))</x:f>
      </x:c>
      <x:c r="S196" s="69" t="str">
        <x:f>IF(A196="","",IF(OR(P196&lt;&gt;"COMPLETE",O196&lt;&gt;"VALID"),"UNRESOLVED",IF(AND(D196="YES",E196="SAME PRODUCT",OR(F196="SELLER OF RECORD",F196="MANUFACTURER DIRECT")),"DIRECT PATH",IF(AND(D196="YES",E196="SAME NEED - DIFFERENT PRODUCT",OR(F196="SELLER OF RECORD",F196="SECONDARY MARKET",F196="MANUFACTURER DIRECT")),"SUBSTITUTE PATH","OTHER PATH"))))</x:f>
      </x:c>
    </x:row>
    <x:row r="197">
      <x:c r="A197" s="53"/>
      <x:c r="B197" s="53"/>
      <x:c r="C197" s="53"/>
      <x:c r="D197" s="53"/>
      <x:c r="E197" s="53"/>
      <x:c r="F197" s="53"/>
      <x:c r="G197" s="53"/>
      <x:c r="H197" s="53"/>
      <x:c r="I197" s="53"/>
      <x:c r="J197" s="53"/>
      <x:c r="K197" s="53"/>
      <x:c r="L197" s="53"/>
      <x:c r="M197" s="58"/>
      <x:c r="N197" s="53"/>
      <x:c r="O197" s="45" t="str">
        <x:f>IF(A197="","",IF(NOT(OR(EXACT(C197,"DIRECT SELLER"),EXACT(C197,"RETAILER"),EXACT(C197,"MARKETPLACE"),EXACT(C197,"MANUFACTURER"),EXACT(C197,"PUBLISHER"),EXACT(C197,"SUBSTITUTE"),EXACT(C197,"OTHER"))),"INVALID - CANDIDATE TYPE",IF(NOT(OR(EXACT(D197,"YES"),EXACT(D197,"NO"),EXACT(D197,"UNCLEAR"))),"INVALID - BUYER TASK TOKEN",IF(NOT(OR(EXACT(E197,"SAME PRODUCT"),EXACT(E197,"SAME NEED - DIFFERENT PRODUCT"),EXACT(E197,"ADJACENT"),EXACT(E197,"NO MATCH"),EXACT(E197,"UNCLEAR"))),"INVALID - PRODUCT FIT TOKEN",IF(NOT(OR(EXACT(F197,"SELLER OF RECORD"),EXACT(F197,"MARKETPLACE"),EXACT(F197,"MANUFACTURER DIRECT"),EXACT(F197,"INFORMATION ONLY"),EXACT(F197,"SECONDARY MARKET"),EXACT(F197,"UNCLEAR"))),"INVALID - TRANSACTION TOKEN",IF(NOT(OR(EXACT(G197,"YES"),EXACT(G197,"NO"),EXACT(G197,"UNCLEAR"))),"INVALID - GEOGRAPHY TOKEN",IF(NOT(OR(EXACT(H197,"CURRENT"),EXACT(H197,"STALE"),EXACT(H197,"NOT CHECKED"))),"INVALID - FRESHNESS TOKEN",IF(NOT(OR(EXACT(I197,"COMPARABLE"),EXACT(I197,"NOT COMPARABLE"),EXACT(I197,"UNCLEAR"))),"INVALID - PRICE TOKEN",IF(NOT(OR(EXACT(J197,"COMPARABLE"),EXACT(J197,"NOT COMPARABLE"),EXACT(J197,"UNCLEAR"))),"INVALID - FULFILMENT TOKEN",IF(NOT(OR(EXACT(K197,"PURCHASE"),EXACT(K197,"DISCOVERY"),EXACT(K197,"RESEARCH"),EXACT(K197,"MIXED"),EXACT(K197,"UNCLEAR"))),"INVALID - DISCOVERY TOKEN",IF(COUNTIF($A$6:$A$205,A197)&gt;1,"INVALID - DUPLICATE ID","VALID")))))))))))</x:f>
      </x:c>
      <x:c r="P197" s="45" t="str">
        <x:f>IF(A197="","",IF(OR(B197="",C197="",D197="",E197="",F197="",G197="",H197="",I197="",J197="",K197="",L197="",M197=""),"EVIDENCE INSUFFICIENT - REQUIRED FIELD",IF(H197="STALE","EVIDENCE STALE - REFRESH",IF(H197="NOT CHECKED","EVIDENCE INSUFFICIENT - FRESHNESS",IF(OR(D197="UNCLEAR",E197="UNCLEAR",F197="UNCLEAR",G197="UNCLEAR",I197="UNCLEAR",J197="UNCLEAR",K197="UNCLEAR"),"EVIDENCE INSUFFICIENT - ROLE",IF(OR(AND(C197="PUBLISHER",F197&lt;&gt;"INFORMATION ONLY"),AND(C197="MARKETPLACE",F197&lt;&gt;"MARKETPLACE"),AND(C197="MANUFACTURER",NOT(OR(F197="MANUFACTURER DIRECT",F197="INFORMATION ONLY"))),AND(OR(C197="DIRECT SELLER",C197="RETAILER"),F197&lt;&gt;"SELLER OF RECORD"),AND(C197="SUBSTITUTE",NOT(OR(F197="SELLER OF RECORD",F197="SECONDARY MARKET")))),"EVIDENCE CONTRADICTION - TYPE / TRANSACTION","COMPLETE"))))))</x:f>
      </x:c>
      <x:c r="Q197" s="45" t="str">
        <x:f>IF(A197="","",IF(G197="NO","OUT OF SCOPE",IF(E197="NO MATCH","OUT OF SCOPE",IF(S197="UNRESOLVED","UNRESOLVED",IF(C197="MARKETPLACE","MARKETPLACE / INTERMEDIARY",IF(C197="PUBLISHER","PUBLISHER / INFORMATION COMPETITOR",IF(C197="MANUFACTURER",IF(S197="DIRECT PATH","DIRECT COMMERCIAL COMPETITOR",IF(S197="SUBSTITUTE PATH","INDIRECT / SUBSTITUTE COMPETITOR","MANUFACTURER / FIRST-PARTY REFERENCE")),IF(C197="SUBSTITUTE","INDIRECT / SUBSTITUTE COMPETITOR",IF(S197="DIRECT PATH","DIRECT COMMERCIAL COMPETITOR",IF(S197="SUBSTITUTE PATH","INDIRECT / SUBSTITUTE COMPETITOR",IF(AND(K197="RESEARCH",F197="INFORMATION ONLY"),"VISIBILITY-ONLY COMPETITOR","RETAIL / CHANNEL COMPETITOR")))))))))))</x:f>
      </x:c>
      <x:c r="R197" s="45" t="str">
        <x:f>IF(A197="","",IF(O197&lt;&gt;"VALID","NOT READY",IF(P197&lt;&gt;"COMPLETE","NOT READY",IF(Q197="UNRESOLVED","NOT READY","READY"))))</x:f>
      </x:c>
      <x:c r="S197" s="69" t="str">
        <x:f>IF(A197="","",IF(OR(P197&lt;&gt;"COMPLETE",O197&lt;&gt;"VALID"),"UNRESOLVED",IF(AND(D197="YES",E197="SAME PRODUCT",OR(F197="SELLER OF RECORD",F197="MANUFACTURER DIRECT")),"DIRECT PATH",IF(AND(D197="YES",E197="SAME NEED - DIFFERENT PRODUCT",OR(F197="SELLER OF RECORD",F197="SECONDARY MARKET",F197="MANUFACTURER DIRECT")),"SUBSTITUTE PATH","OTHER PATH"))))</x:f>
      </x:c>
    </x:row>
    <x:row r="198">
      <x:c r="A198" s="53"/>
      <x:c r="B198" s="53"/>
      <x:c r="C198" s="53"/>
      <x:c r="D198" s="53"/>
      <x:c r="E198" s="53"/>
      <x:c r="F198" s="53"/>
      <x:c r="G198" s="53"/>
      <x:c r="H198" s="53"/>
      <x:c r="I198" s="53"/>
      <x:c r="J198" s="53"/>
      <x:c r="K198" s="53"/>
      <x:c r="L198" s="53"/>
      <x:c r="M198" s="58"/>
      <x:c r="N198" s="53"/>
      <x:c r="O198" s="45" t="str">
        <x:f>IF(A198="","",IF(NOT(OR(EXACT(C198,"DIRECT SELLER"),EXACT(C198,"RETAILER"),EXACT(C198,"MARKETPLACE"),EXACT(C198,"MANUFACTURER"),EXACT(C198,"PUBLISHER"),EXACT(C198,"SUBSTITUTE"),EXACT(C198,"OTHER"))),"INVALID - CANDIDATE TYPE",IF(NOT(OR(EXACT(D198,"YES"),EXACT(D198,"NO"),EXACT(D198,"UNCLEAR"))),"INVALID - BUYER TASK TOKEN",IF(NOT(OR(EXACT(E198,"SAME PRODUCT"),EXACT(E198,"SAME NEED - DIFFERENT PRODUCT"),EXACT(E198,"ADJACENT"),EXACT(E198,"NO MATCH"),EXACT(E198,"UNCLEAR"))),"INVALID - PRODUCT FIT TOKEN",IF(NOT(OR(EXACT(F198,"SELLER OF RECORD"),EXACT(F198,"MARKETPLACE"),EXACT(F198,"MANUFACTURER DIRECT"),EXACT(F198,"INFORMATION ONLY"),EXACT(F198,"SECONDARY MARKET"),EXACT(F198,"UNCLEAR"))),"INVALID - TRANSACTION TOKEN",IF(NOT(OR(EXACT(G198,"YES"),EXACT(G198,"NO"),EXACT(G198,"UNCLEAR"))),"INVALID - GEOGRAPHY TOKEN",IF(NOT(OR(EXACT(H198,"CURRENT"),EXACT(H198,"STALE"),EXACT(H198,"NOT CHECKED"))),"INVALID - FRESHNESS TOKEN",IF(NOT(OR(EXACT(I198,"COMPARABLE"),EXACT(I198,"NOT COMPARABLE"),EXACT(I198,"UNCLEAR"))),"INVALID - PRICE TOKEN",IF(NOT(OR(EXACT(J198,"COMPARABLE"),EXACT(J198,"NOT COMPARABLE"),EXACT(J198,"UNCLEAR"))),"INVALID - FULFILMENT TOKEN",IF(NOT(OR(EXACT(K198,"PURCHASE"),EXACT(K198,"DISCOVERY"),EXACT(K198,"RESEARCH"),EXACT(K198,"MIXED"),EXACT(K198,"UNCLEAR"))),"INVALID - DISCOVERY TOKEN",IF(COUNTIF($A$6:$A$205,A198)&gt;1,"INVALID - DUPLICATE ID","VALID")))))))))))</x:f>
      </x:c>
      <x:c r="P198" s="45" t="str">
        <x:f>IF(A198="","",IF(OR(B198="",C198="",D198="",E198="",F198="",G198="",H198="",I198="",J198="",K198="",L198="",M198=""),"EVIDENCE INSUFFICIENT - REQUIRED FIELD",IF(H198="STALE","EVIDENCE STALE - REFRESH",IF(H198="NOT CHECKED","EVIDENCE INSUFFICIENT - FRESHNESS",IF(OR(D198="UNCLEAR",E198="UNCLEAR",F198="UNCLEAR",G198="UNCLEAR",I198="UNCLEAR",J198="UNCLEAR",K198="UNCLEAR"),"EVIDENCE INSUFFICIENT - ROLE",IF(OR(AND(C198="PUBLISHER",F198&lt;&gt;"INFORMATION ONLY"),AND(C198="MARKETPLACE",F198&lt;&gt;"MARKETPLACE"),AND(C198="MANUFACTURER",NOT(OR(F198="MANUFACTURER DIRECT",F198="INFORMATION ONLY"))),AND(OR(C198="DIRECT SELLER",C198="RETAILER"),F198&lt;&gt;"SELLER OF RECORD"),AND(C198="SUBSTITUTE",NOT(OR(F198="SELLER OF RECORD",F198="SECONDARY MARKET")))),"EVIDENCE CONTRADICTION - TYPE / TRANSACTION","COMPLETE"))))))</x:f>
      </x:c>
      <x:c r="Q198" s="45" t="str">
        <x:f>IF(A198="","",IF(G198="NO","OUT OF SCOPE",IF(E198="NO MATCH","OUT OF SCOPE",IF(S198="UNRESOLVED","UNRESOLVED",IF(C198="MARKETPLACE","MARKETPLACE / INTERMEDIARY",IF(C198="PUBLISHER","PUBLISHER / INFORMATION COMPETITOR",IF(C198="MANUFACTURER",IF(S198="DIRECT PATH","DIRECT COMMERCIAL COMPETITOR",IF(S198="SUBSTITUTE PATH","INDIRECT / SUBSTITUTE COMPETITOR","MANUFACTURER / FIRST-PARTY REFERENCE")),IF(C198="SUBSTITUTE","INDIRECT / SUBSTITUTE COMPETITOR",IF(S198="DIRECT PATH","DIRECT COMMERCIAL COMPETITOR",IF(S198="SUBSTITUTE PATH","INDIRECT / SUBSTITUTE COMPETITOR",IF(AND(K198="RESEARCH",F198="INFORMATION ONLY"),"VISIBILITY-ONLY COMPETITOR","RETAIL / CHANNEL COMPETITOR")))))))))))</x:f>
      </x:c>
      <x:c r="R198" s="45" t="str">
        <x:f>IF(A198="","",IF(O198&lt;&gt;"VALID","NOT READY",IF(P198&lt;&gt;"COMPLETE","NOT READY",IF(Q198="UNRESOLVED","NOT READY","READY"))))</x:f>
      </x:c>
      <x:c r="S198" s="69" t="str">
        <x:f>IF(A198="","",IF(OR(P198&lt;&gt;"COMPLETE",O198&lt;&gt;"VALID"),"UNRESOLVED",IF(AND(D198="YES",E198="SAME PRODUCT",OR(F198="SELLER OF RECORD",F198="MANUFACTURER DIRECT")),"DIRECT PATH",IF(AND(D198="YES",E198="SAME NEED - DIFFERENT PRODUCT",OR(F198="SELLER OF RECORD",F198="SECONDARY MARKET",F198="MANUFACTURER DIRECT")),"SUBSTITUTE PATH","OTHER PATH"))))</x:f>
      </x:c>
    </x:row>
    <x:row r="199">
      <x:c r="A199" s="53"/>
      <x:c r="B199" s="53"/>
      <x:c r="C199" s="53"/>
      <x:c r="D199" s="53"/>
      <x:c r="E199" s="53"/>
      <x:c r="F199" s="53"/>
      <x:c r="G199" s="53"/>
      <x:c r="H199" s="53"/>
      <x:c r="I199" s="53"/>
      <x:c r="J199" s="53"/>
      <x:c r="K199" s="53"/>
      <x:c r="L199" s="53"/>
      <x:c r="M199" s="58"/>
      <x:c r="N199" s="53"/>
      <x:c r="O199" s="45" t="str">
        <x:f>IF(A199="","",IF(NOT(OR(EXACT(C199,"DIRECT SELLER"),EXACT(C199,"RETAILER"),EXACT(C199,"MARKETPLACE"),EXACT(C199,"MANUFACTURER"),EXACT(C199,"PUBLISHER"),EXACT(C199,"SUBSTITUTE"),EXACT(C199,"OTHER"))),"INVALID - CANDIDATE TYPE",IF(NOT(OR(EXACT(D199,"YES"),EXACT(D199,"NO"),EXACT(D199,"UNCLEAR"))),"INVALID - BUYER TASK TOKEN",IF(NOT(OR(EXACT(E199,"SAME PRODUCT"),EXACT(E199,"SAME NEED - DIFFERENT PRODUCT"),EXACT(E199,"ADJACENT"),EXACT(E199,"NO MATCH"),EXACT(E199,"UNCLEAR"))),"INVALID - PRODUCT FIT TOKEN",IF(NOT(OR(EXACT(F199,"SELLER OF RECORD"),EXACT(F199,"MARKETPLACE"),EXACT(F199,"MANUFACTURER DIRECT"),EXACT(F199,"INFORMATION ONLY"),EXACT(F199,"SECONDARY MARKET"),EXACT(F199,"UNCLEAR"))),"INVALID - TRANSACTION TOKEN",IF(NOT(OR(EXACT(G199,"YES"),EXACT(G199,"NO"),EXACT(G199,"UNCLEAR"))),"INVALID - GEOGRAPHY TOKEN",IF(NOT(OR(EXACT(H199,"CURRENT"),EXACT(H199,"STALE"),EXACT(H199,"NOT CHECKED"))),"INVALID - FRESHNESS TOKEN",IF(NOT(OR(EXACT(I199,"COMPARABLE"),EXACT(I199,"NOT COMPARABLE"),EXACT(I199,"UNCLEAR"))),"INVALID - PRICE TOKEN",IF(NOT(OR(EXACT(J199,"COMPARABLE"),EXACT(J199,"NOT COMPARABLE"),EXACT(J199,"UNCLEAR"))),"INVALID - FULFILMENT TOKEN",IF(NOT(OR(EXACT(K199,"PURCHASE"),EXACT(K199,"DISCOVERY"),EXACT(K199,"RESEARCH"),EXACT(K199,"MIXED"),EXACT(K199,"UNCLEAR"))),"INVALID - DISCOVERY TOKEN",IF(COUNTIF($A$6:$A$205,A199)&gt;1,"INVALID - DUPLICATE ID","VALID")))))))))))</x:f>
      </x:c>
      <x:c r="P199" s="45" t="str">
        <x:f>IF(A199="","",IF(OR(B199="",C199="",D199="",E199="",F199="",G199="",H199="",I199="",J199="",K199="",L199="",M199=""),"EVIDENCE INSUFFICIENT - REQUIRED FIELD",IF(H199="STALE","EVIDENCE STALE - REFRESH",IF(H199="NOT CHECKED","EVIDENCE INSUFFICIENT - FRESHNESS",IF(OR(D199="UNCLEAR",E199="UNCLEAR",F199="UNCLEAR",G199="UNCLEAR",I199="UNCLEAR",J199="UNCLEAR",K199="UNCLEAR"),"EVIDENCE INSUFFICIENT - ROLE",IF(OR(AND(C199="PUBLISHER",F199&lt;&gt;"INFORMATION ONLY"),AND(C199="MARKETPLACE",F199&lt;&gt;"MARKETPLACE"),AND(C199="MANUFACTURER",NOT(OR(F199="MANUFACTURER DIRECT",F199="INFORMATION ONLY"))),AND(OR(C199="DIRECT SELLER",C199="RETAILER"),F199&lt;&gt;"SELLER OF RECORD"),AND(C199="SUBSTITUTE",NOT(OR(F199="SELLER OF RECORD",F199="SECONDARY MARKET")))),"EVIDENCE CONTRADICTION - TYPE / TRANSACTION","COMPLETE"))))))</x:f>
      </x:c>
      <x:c r="Q199" s="45" t="str">
        <x:f>IF(A199="","",IF(G199="NO","OUT OF SCOPE",IF(E199="NO MATCH","OUT OF SCOPE",IF(S199="UNRESOLVED","UNRESOLVED",IF(C199="MARKETPLACE","MARKETPLACE / INTERMEDIARY",IF(C199="PUBLISHER","PUBLISHER / INFORMATION COMPETITOR",IF(C199="MANUFACTURER",IF(S199="DIRECT PATH","DIRECT COMMERCIAL COMPETITOR",IF(S199="SUBSTITUTE PATH","INDIRECT / SUBSTITUTE COMPETITOR","MANUFACTURER / FIRST-PARTY REFERENCE")),IF(C199="SUBSTITUTE","INDIRECT / SUBSTITUTE COMPETITOR",IF(S199="DIRECT PATH","DIRECT COMMERCIAL COMPETITOR",IF(S199="SUBSTITUTE PATH","INDIRECT / SUBSTITUTE COMPETITOR",IF(AND(K199="RESEARCH",F199="INFORMATION ONLY"),"VISIBILITY-ONLY COMPETITOR","RETAIL / CHANNEL COMPETITOR")))))))))))</x:f>
      </x:c>
      <x:c r="R199" s="45" t="str">
        <x:f>IF(A199="","",IF(O199&lt;&gt;"VALID","NOT READY",IF(P199&lt;&gt;"COMPLETE","NOT READY",IF(Q199="UNRESOLVED","NOT READY","READY"))))</x:f>
      </x:c>
      <x:c r="S199" s="69" t="str">
        <x:f>IF(A199="","",IF(OR(P199&lt;&gt;"COMPLETE",O199&lt;&gt;"VALID"),"UNRESOLVED",IF(AND(D199="YES",E199="SAME PRODUCT",OR(F199="SELLER OF RECORD",F199="MANUFACTURER DIRECT")),"DIRECT PATH",IF(AND(D199="YES",E199="SAME NEED - DIFFERENT PRODUCT",OR(F199="SELLER OF RECORD",F199="SECONDARY MARKET",F199="MANUFACTURER DIRECT")),"SUBSTITUTE PATH","OTHER PATH"))))</x:f>
      </x:c>
    </x:row>
    <x:row r="200">
      <x:c r="A200" s="53"/>
      <x:c r="B200" s="53"/>
      <x:c r="C200" s="53"/>
      <x:c r="D200" s="53"/>
      <x:c r="E200" s="53"/>
      <x:c r="F200" s="53"/>
      <x:c r="G200" s="53"/>
      <x:c r="H200" s="53"/>
      <x:c r="I200" s="53"/>
      <x:c r="J200" s="53"/>
      <x:c r="K200" s="53"/>
      <x:c r="L200" s="53"/>
      <x:c r="M200" s="58"/>
      <x:c r="N200" s="53"/>
      <x:c r="O200" s="45" t="str">
        <x:f>IF(A200="","",IF(NOT(OR(EXACT(C200,"DIRECT SELLER"),EXACT(C200,"RETAILER"),EXACT(C200,"MARKETPLACE"),EXACT(C200,"MANUFACTURER"),EXACT(C200,"PUBLISHER"),EXACT(C200,"SUBSTITUTE"),EXACT(C200,"OTHER"))),"INVALID - CANDIDATE TYPE",IF(NOT(OR(EXACT(D200,"YES"),EXACT(D200,"NO"),EXACT(D200,"UNCLEAR"))),"INVALID - BUYER TASK TOKEN",IF(NOT(OR(EXACT(E200,"SAME PRODUCT"),EXACT(E200,"SAME NEED - DIFFERENT PRODUCT"),EXACT(E200,"ADJACENT"),EXACT(E200,"NO MATCH"),EXACT(E200,"UNCLEAR"))),"INVALID - PRODUCT FIT TOKEN",IF(NOT(OR(EXACT(F200,"SELLER OF RECORD"),EXACT(F200,"MARKETPLACE"),EXACT(F200,"MANUFACTURER DIRECT"),EXACT(F200,"INFORMATION ONLY"),EXACT(F200,"SECONDARY MARKET"),EXACT(F200,"UNCLEAR"))),"INVALID - TRANSACTION TOKEN",IF(NOT(OR(EXACT(G200,"YES"),EXACT(G200,"NO"),EXACT(G200,"UNCLEAR"))),"INVALID - GEOGRAPHY TOKEN",IF(NOT(OR(EXACT(H200,"CURRENT"),EXACT(H200,"STALE"),EXACT(H200,"NOT CHECKED"))),"INVALID - FRESHNESS TOKEN",IF(NOT(OR(EXACT(I200,"COMPARABLE"),EXACT(I200,"NOT COMPARABLE"),EXACT(I200,"UNCLEAR"))),"INVALID - PRICE TOKEN",IF(NOT(OR(EXACT(J200,"COMPARABLE"),EXACT(J200,"NOT COMPARABLE"),EXACT(J200,"UNCLEAR"))),"INVALID - FULFILMENT TOKEN",IF(NOT(OR(EXACT(K200,"PURCHASE"),EXACT(K200,"DISCOVERY"),EXACT(K200,"RESEARCH"),EXACT(K200,"MIXED"),EXACT(K200,"UNCLEAR"))),"INVALID - DISCOVERY TOKEN",IF(COUNTIF($A$6:$A$205,A200)&gt;1,"INVALID - DUPLICATE ID","VALID")))))))))))</x:f>
      </x:c>
      <x:c r="P200" s="45" t="str">
        <x:f>IF(A200="","",IF(OR(B200="",C200="",D200="",E200="",F200="",G200="",H200="",I200="",J200="",K200="",L200="",M200=""),"EVIDENCE INSUFFICIENT - REQUIRED FIELD",IF(H200="STALE","EVIDENCE STALE - REFRESH",IF(H200="NOT CHECKED","EVIDENCE INSUFFICIENT - FRESHNESS",IF(OR(D200="UNCLEAR",E200="UNCLEAR",F200="UNCLEAR",G200="UNCLEAR",I200="UNCLEAR",J200="UNCLEAR",K200="UNCLEAR"),"EVIDENCE INSUFFICIENT - ROLE",IF(OR(AND(C200="PUBLISHER",F200&lt;&gt;"INFORMATION ONLY"),AND(C200="MARKETPLACE",F200&lt;&gt;"MARKETPLACE"),AND(C200="MANUFACTURER",NOT(OR(F200="MANUFACTURER DIRECT",F200="INFORMATION ONLY"))),AND(OR(C200="DIRECT SELLER",C200="RETAILER"),F200&lt;&gt;"SELLER OF RECORD"),AND(C200="SUBSTITUTE",NOT(OR(F200="SELLER OF RECORD",F200="SECONDARY MARKET")))),"EVIDENCE CONTRADICTION - TYPE / TRANSACTION","COMPLETE"))))))</x:f>
      </x:c>
      <x:c r="Q200" s="45" t="str">
        <x:f>IF(A200="","",IF(G200="NO","OUT OF SCOPE",IF(E200="NO MATCH","OUT OF SCOPE",IF(S200="UNRESOLVED","UNRESOLVED",IF(C200="MARKETPLACE","MARKETPLACE / INTERMEDIARY",IF(C200="PUBLISHER","PUBLISHER / INFORMATION COMPETITOR",IF(C200="MANUFACTURER",IF(S200="DIRECT PATH","DIRECT COMMERCIAL COMPETITOR",IF(S200="SUBSTITUTE PATH","INDIRECT / SUBSTITUTE COMPETITOR","MANUFACTURER / FIRST-PARTY REFERENCE")),IF(C200="SUBSTITUTE","INDIRECT / SUBSTITUTE COMPETITOR",IF(S200="DIRECT PATH","DIRECT COMMERCIAL COMPETITOR",IF(S200="SUBSTITUTE PATH","INDIRECT / SUBSTITUTE COMPETITOR",IF(AND(K200="RESEARCH",F200="INFORMATION ONLY"),"VISIBILITY-ONLY COMPETITOR","RETAIL / CHANNEL COMPETITOR")))))))))))</x:f>
      </x:c>
      <x:c r="R200" s="45" t="str">
        <x:f>IF(A200="","",IF(O200&lt;&gt;"VALID","NOT READY",IF(P200&lt;&gt;"COMPLETE","NOT READY",IF(Q200="UNRESOLVED","NOT READY","READY"))))</x:f>
      </x:c>
      <x:c r="S200" s="69" t="str">
        <x:f>IF(A200="","",IF(OR(P200&lt;&gt;"COMPLETE",O200&lt;&gt;"VALID"),"UNRESOLVED",IF(AND(D200="YES",E200="SAME PRODUCT",OR(F200="SELLER OF RECORD",F200="MANUFACTURER DIRECT")),"DIRECT PATH",IF(AND(D200="YES",E200="SAME NEED - DIFFERENT PRODUCT",OR(F200="SELLER OF RECORD",F200="SECONDARY MARKET",F200="MANUFACTURER DIRECT")),"SUBSTITUTE PATH","OTHER PATH"))))</x:f>
      </x:c>
    </x:row>
    <x:row r="201">
      <x:c r="A201" s="53"/>
      <x:c r="B201" s="53"/>
      <x:c r="C201" s="53"/>
      <x:c r="D201" s="53"/>
      <x:c r="E201" s="53"/>
      <x:c r="F201" s="53"/>
      <x:c r="G201" s="53"/>
      <x:c r="H201" s="53"/>
      <x:c r="I201" s="53"/>
      <x:c r="J201" s="53"/>
      <x:c r="K201" s="53"/>
      <x:c r="L201" s="53"/>
      <x:c r="M201" s="58"/>
      <x:c r="N201" s="53"/>
      <x:c r="O201" s="45" t="str">
        <x:f>IF(A201="","",IF(NOT(OR(EXACT(C201,"DIRECT SELLER"),EXACT(C201,"RETAILER"),EXACT(C201,"MARKETPLACE"),EXACT(C201,"MANUFACTURER"),EXACT(C201,"PUBLISHER"),EXACT(C201,"SUBSTITUTE"),EXACT(C201,"OTHER"))),"INVALID - CANDIDATE TYPE",IF(NOT(OR(EXACT(D201,"YES"),EXACT(D201,"NO"),EXACT(D201,"UNCLEAR"))),"INVALID - BUYER TASK TOKEN",IF(NOT(OR(EXACT(E201,"SAME PRODUCT"),EXACT(E201,"SAME NEED - DIFFERENT PRODUCT"),EXACT(E201,"ADJACENT"),EXACT(E201,"NO MATCH"),EXACT(E201,"UNCLEAR"))),"INVALID - PRODUCT FIT TOKEN",IF(NOT(OR(EXACT(F201,"SELLER OF RECORD"),EXACT(F201,"MARKETPLACE"),EXACT(F201,"MANUFACTURER DIRECT"),EXACT(F201,"INFORMATION ONLY"),EXACT(F201,"SECONDARY MARKET"),EXACT(F201,"UNCLEAR"))),"INVALID - TRANSACTION TOKEN",IF(NOT(OR(EXACT(G201,"YES"),EXACT(G201,"NO"),EXACT(G201,"UNCLEAR"))),"INVALID - GEOGRAPHY TOKEN",IF(NOT(OR(EXACT(H201,"CURRENT"),EXACT(H201,"STALE"),EXACT(H201,"NOT CHECKED"))),"INVALID - FRESHNESS TOKEN",IF(NOT(OR(EXACT(I201,"COMPARABLE"),EXACT(I201,"NOT COMPARABLE"),EXACT(I201,"UNCLEAR"))),"INVALID - PRICE TOKEN",IF(NOT(OR(EXACT(J201,"COMPARABLE"),EXACT(J201,"NOT COMPARABLE"),EXACT(J201,"UNCLEAR"))),"INVALID - FULFILMENT TOKEN",IF(NOT(OR(EXACT(K201,"PURCHASE"),EXACT(K201,"DISCOVERY"),EXACT(K201,"RESEARCH"),EXACT(K201,"MIXED"),EXACT(K201,"UNCLEAR"))),"INVALID - DISCOVERY TOKEN",IF(COUNTIF($A$6:$A$205,A201)&gt;1,"INVALID - DUPLICATE ID","VALID")))))))))))</x:f>
      </x:c>
      <x:c r="P201" s="45" t="str">
        <x:f>IF(A201="","",IF(OR(B201="",C201="",D201="",E201="",F201="",G201="",H201="",I201="",J201="",K201="",L201="",M201=""),"EVIDENCE INSUFFICIENT - REQUIRED FIELD",IF(H201="STALE","EVIDENCE STALE - REFRESH",IF(H201="NOT CHECKED","EVIDENCE INSUFFICIENT - FRESHNESS",IF(OR(D201="UNCLEAR",E201="UNCLEAR",F201="UNCLEAR",G201="UNCLEAR",I201="UNCLEAR",J201="UNCLEAR",K201="UNCLEAR"),"EVIDENCE INSUFFICIENT - ROLE",IF(OR(AND(C201="PUBLISHER",F201&lt;&gt;"INFORMATION ONLY"),AND(C201="MARKETPLACE",F201&lt;&gt;"MARKETPLACE"),AND(C201="MANUFACTURER",NOT(OR(F201="MANUFACTURER DIRECT",F201="INFORMATION ONLY"))),AND(OR(C201="DIRECT SELLER",C201="RETAILER"),F201&lt;&gt;"SELLER OF RECORD"),AND(C201="SUBSTITUTE",NOT(OR(F201="SELLER OF RECORD",F201="SECONDARY MARKET")))),"EVIDENCE CONTRADICTION - TYPE / TRANSACTION","COMPLETE"))))))</x:f>
      </x:c>
      <x:c r="Q201" s="45" t="str">
        <x:f>IF(A201="","",IF(G201="NO","OUT OF SCOPE",IF(E201="NO MATCH","OUT OF SCOPE",IF(S201="UNRESOLVED","UNRESOLVED",IF(C201="MARKETPLACE","MARKETPLACE / INTERMEDIARY",IF(C201="PUBLISHER","PUBLISHER / INFORMATION COMPETITOR",IF(C201="MANUFACTURER",IF(S201="DIRECT PATH","DIRECT COMMERCIAL COMPETITOR",IF(S201="SUBSTITUTE PATH","INDIRECT / SUBSTITUTE COMPETITOR","MANUFACTURER / FIRST-PARTY REFERENCE")),IF(C201="SUBSTITUTE","INDIRECT / SUBSTITUTE COMPETITOR",IF(S201="DIRECT PATH","DIRECT COMMERCIAL COMPETITOR",IF(S201="SUBSTITUTE PATH","INDIRECT / SUBSTITUTE COMPETITOR",IF(AND(K201="RESEARCH",F201="INFORMATION ONLY"),"VISIBILITY-ONLY COMPETITOR","RETAIL / CHANNEL COMPETITOR")))))))))))</x:f>
      </x:c>
      <x:c r="R201" s="45" t="str">
        <x:f>IF(A201="","",IF(O201&lt;&gt;"VALID","NOT READY",IF(P201&lt;&gt;"COMPLETE","NOT READY",IF(Q201="UNRESOLVED","NOT READY","READY"))))</x:f>
      </x:c>
      <x:c r="S201" s="69" t="str">
        <x:f>IF(A201="","",IF(OR(P201&lt;&gt;"COMPLETE",O201&lt;&gt;"VALID"),"UNRESOLVED",IF(AND(D201="YES",E201="SAME PRODUCT",OR(F201="SELLER OF RECORD",F201="MANUFACTURER DIRECT")),"DIRECT PATH",IF(AND(D201="YES",E201="SAME NEED - DIFFERENT PRODUCT",OR(F201="SELLER OF RECORD",F201="SECONDARY MARKET",F201="MANUFACTURER DIRECT")),"SUBSTITUTE PATH","OTHER PATH"))))</x:f>
      </x:c>
    </x:row>
    <x:row r="202">
      <x:c r="A202" s="53"/>
      <x:c r="B202" s="53"/>
      <x:c r="C202" s="53"/>
      <x:c r="D202" s="53"/>
      <x:c r="E202" s="53"/>
      <x:c r="F202" s="53"/>
      <x:c r="G202" s="53"/>
      <x:c r="H202" s="53"/>
      <x:c r="I202" s="53"/>
      <x:c r="J202" s="53"/>
      <x:c r="K202" s="53"/>
      <x:c r="L202" s="53"/>
      <x:c r="M202" s="58"/>
      <x:c r="N202" s="53"/>
      <x:c r="O202" s="45" t="str">
        <x:f>IF(A202="","",IF(NOT(OR(EXACT(C202,"DIRECT SELLER"),EXACT(C202,"RETAILER"),EXACT(C202,"MARKETPLACE"),EXACT(C202,"MANUFACTURER"),EXACT(C202,"PUBLISHER"),EXACT(C202,"SUBSTITUTE"),EXACT(C202,"OTHER"))),"INVALID - CANDIDATE TYPE",IF(NOT(OR(EXACT(D202,"YES"),EXACT(D202,"NO"),EXACT(D202,"UNCLEAR"))),"INVALID - BUYER TASK TOKEN",IF(NOT(OR(EXACT(E202,"SAME PRODUCT"),EXACT(E202,"SAME NEED - DIFFERENT PRODUCT"),EXACT(E202,"ADJACENT"),EXACT(E202,"NO MATCH"),EXACT(E202,"UNCLEAR"))),"INVALID - PRODUCT FIT TOKEN",IF(NOT(OR(EXACT(F202,"SELLER OF RECORD"),EXACT(F202,"MARKETPLACE"),EXACT(F202,"MANUFACTURER DIRECT"),EXACT(F202,"INFORMATION ONLY"),EXACT(F202,"SECONDARY MARKET"),EXACT(F202,"UNCLEAR"))),"INVALID - TRANSACTION TOKEN",IF(NOT(OR(EXACT(G202,"YES"),EXACT(G202,"NO"),EXACT(G202,"UNCLEAR"))),"INVALID - GEOGRAPHY TOKEN",IF(NOT(OR(EXACT(H202,"CURRENT"),EXACT(H202,"STALE"),EXACT(H202,"NOT CHECKED"))),"INVALID - FRESHNESS TOKEN",IF(NOT(OR(EXACT(I202,"COMPARABLE"),EXACT(I202,"NOT COMPARABLE"),EXACT(I202,"UNCLEAR"))),"INVALID - PRICE TOKEN",IF(NOT(OR(EXACT(J202,"COMPARABLE"),EXACT(J202,"NOT COMPARABLE"),EXACT(J202,"UNCLEAR"))),"INVALID - FULFILMENT TOKEN",IF(NOT(OR(EXACT(K202,"PURCHASE"),EXACT(K202,"DISCOVERY"),EXACT(K202,"RESEARCH"),EXACT(K202,"MIXED"),EXACT(K202,"UNCLEAR"))),"INVALID - DISCOVERY TOKEN",IF(COUNTIF($A$6:$A$205,A202)&gt;1,"INVALID - DUPLICATE ID","VALID")))))))))))</x:f>
      </x:c>
      <x:c r="P202" s="45" t="str">
        <x:f>IF(A202="","",IF(OR(B202="",C202="",D202="",E202="",F202="",G202="",H202="",I202="",J202="",K202="",L202="",M202=""),"EVIDENCE INSUFFICIENT - REQUIRED FIELD",IF(H202="STALE","EVIDENCE STALE - REFRESH",IF(H202="NOT CHECKED","EVIDENCE INSUFFICIENT - FRESHNESS",IF(OR(D202="UNCLEAR",E202="UNCLEAR",F202="UNCLEAR",G202="UNCLEAR",I202="UNCLEAR",J202="UNCLEAR",K202="UNCLEAR"),"EVIDENCE INSUFFICIENT - ROLE",IF(OR(AND(C202="PUBLISHER",F202&lt;&gt;"INFORMATION ONLY"),AND(C202="MARKETPLACE",F202&lt;&gt;"MARKETPLACE"),AND(C202="MANUFACTURER",NOT(OR(F202="MANUFACTURER DIRECT",F202="INFORMATION ONLY"))),AND(OR(C202="DIRECT SELLER",C202="RETAILER"),F202&lt;&gt;"SELLER OF RECORD"),AND(C202="SUBSTITUTE",NOT(OR(F202="SELLER OF RECORD",F202="SECONDARY MARKET")))),"EVIDENCE CONTRADICTION - TYPE / TRANSACTION","COMPLETE"))))))</x:f>
      </x:c>
      <x:c r="Q202" s="45" t="str">
        <x:f>IF(A202="","",IF(G202="NO","OUT OF SCOPE",IF(E202="NO MATCH","OUT OF SCOPE",IF(S202="UNRESOLVED","UNRESOLVED",IF(C202="MARKETPLACE","MARKETPLACE / INTERMEDIARY",IF(C202="PUBLISHER","PUBLISHER / INFORMATION COMPETITOR",IF(C202="MANUFACTURER",IF(S202="DIRECT PATH","DIRECT COMMERCIAL COMPETITOR",IF(S202="SUBSTITUTE PATH","INDIRECT / SUBSTITUTE COMPETITOR","MANUFACTURER / FIRST-PARTY REFERENCE")),IF(C202="SUBSTITUTE","INDIRECT / SUBSTITUTE COMPETITOR",IF(S202="DIRECT PATH","DIRECT COMMERCIAL COMPETITOR",IF(S202="SUBSTITUTE PATH","INDIRECT / SUBSTITUTE COMPETITOR",IF(AND(K202="RESEARCH",F202="INFORMATION ONLY"),"VISIBILITY-ONLY COMPETITOR","RETAIL / CHANNEL COMPETITOR")))))))))))</x:f>
      </x:c>
      <x:c r="R202" s="45" t="str">
        <x:f>IF(A202="","",IF(O202&lt;&gt;"VALID","NOT READY",IF(P202&lt;&gt;"COMPLETE","NOT READY",IF(Q202="UNRESOLVED","NOT READY","READY"))))</x:f>
      </x:c>
      <x:c r="S202" s="69" t="str">
        <x:f>IF(A202="","",IF(OR(P202&lt;&gt;"COMPLETE",O202&lt;&gt;"VALID"),"UNRESOLVED",IF(AND(D202="YES",E202="SAME PRODUCT",OR(F202="SELLER OF RECORD",F202="MANUFACTURER DIRECT")),"DIRECT PATH",IF(AND(D202="YES",E202="SAME NEED - DIFFERENT PRODUCT",OR(F202="SELLER OF RECORD",F202="SECONDARY MARKET",F202="MANUFACTURER DIRECT")),"SUBSTITUTE PATH","OTHER PATH"))))</x:f>
      </x:c>
    </x:row>
    <x:row r="203">
      <x:c r="A203" s="53"/>
      <x:c r="B203" s="53"/>
      <x:c r="C203" s="53"/>
      <x:c r="D203" s="53"/>
      <x:c r="E203" s="53"/>
      <x:c r="F203" s="53"/>
      <x:c r="G203" s="53"/>
      <x:c r="H203" s="53"/>
      <x:c r="I203" s="53"/>
      <x:c r="J203" s="53"/>
      <x:c r="K203" s="53"/>
      <x:c r="L203" s="53"/>
      <x:c r="M203" s="58"/>
      <x:c r="N203" s="53"/>
      <x:c r="O203" s="45" t="str">
        <x:f>IF(A203="","",IF(NOT(OR(EXACT(C203,"DIRECT SELLER"),EXACT(C203,"RETAILER"),EXACT(C203,"MARKETPLACE"),EXACT(C203,"MANUFACTURER"),EXACT(C203,"PUBLISHER"),EXACT(C203,"SUBSTITUTE"),EXACT(C203,"OTHER"))),"INVALID - CANDIDATE TYPE",IF(NOT(OR(EXACT(D203,"YES"),EXACT(D203,"NO"),EXACT(D203,"UNCLEAR"))),"INVALID - BUYER TASK TOKEN",IF(NOT(OR(EXACT(E203,"SAME PRODUCT"),EXACT(E203,"SAME NEED - DIFFERENT PRODUCT"),EXACT(E203,"ADJACENT"),EXACT(E203,"NO MATCH"),EXACT(E203,"UNCLEAR"))),"INVALID - PRODUCT FIT TOKEN",IF(NOT(OR(EXACT(F203,"SELLER OF RECORD"),EXACT(F203,"MARKETPLACE"),EXACT(F203,"MANUFACTURER DIRECT"),EXACT(F203,"INFORMATION ONLY"),EXACT(F203,"SECONDARY MARKET"),EXACT(F203,"UNCLEAR"))),"INVALID - TRANSACTION TOKEN",IF(NOT(OR(EXACT(G203,"YES"),EXACT(G203,"NO"),EXACT(G203,"UNCLEAR"))),"INVALID - GEOGRAPHY TOKEN",IF(NOT(OR(EXACT(H203,"CURRENT"),EXACT(H203,"STALE"),EXACT(H203,"NOT CHECKED"))),"INVALID - FRESHNESS TOKEN",IF(NOT(OR(EXACT(I203,"COMPARABLE"),EXACT(I203,"NOT COMPARABLE"),EXACT(I203,"UNCLEAR"))),"INVALID - PRICE TOKEN",IF(NOT(OR(EXACT(J203,"COMPARABLE"),EXACT(J203,"NOT COMPARABLE"),EXACT(J203,"UNCLEAR"))),"INVALID - FULFILMENT TOKEN",IF(NOT(OR(EXACT(K203,"PURCHASE"),EXACT(K203,"DISCOVERY"),EXACT(K203,"RESEARCH"),EXACT(K203,"MIXED"),EXACT(K203,"UNCLEAR"))),"INVALID - DISCOVERY TOKEN",IF(COUNTIF($A$6:$A$205,A203)&gt;1,"INVALID - DUPLICATE ID","VALID")))))))))))</x:f>
      </x:c>
      <x:c r="P203" s="45" t="str">
        <x:f>IF(A203="","",IF(OR(B203="",C203="",D203="",E203="",F203="",G203="",H203="",I203="",J203="",K203="",L203="",M203=""),"EVIDENCE INSUFFICIENT - REQUIRED FIELD",IF(H203="STALE","EVIDENCE STALE - REFRESH",IF(H203="NOT CHECKED","EVIDENCE INSUFFICIENT - FRESHNESS",IF(OR(D203="UNCLEAR",E203="UNCLEAR",F203="UNCLEAR",G203="UNCLEAR",I203="UNCLEAR",J203="UNCLEAR",K203="UNCLEAR"),"EVIDENCE INSUFFICIENT - ROLE",IF(OR(AND(C203="PUBLISHER",F203&lt;&gt;"INFORMATION ONLY"),AND(C203="MARKETPLACE",F203&lt;&gt;"MARKETPLACE"),AND(C203="MANUFACTURER",NOT(OR(F203="MANUFACTURER DIRECT",F203="INFORMATION ONLY"))),AND(OR(C203="DIRECT SELLER",C203="RETAILER"),F203&lt;&gt;"SELLER OF RECORD"),AND(C203="SUBSTITUTE",NOT(OR(F203="SELLER OF RECORD",F203="SECONDARY MARKET")))),"EVIDENCE CONTRADICTION - TYPE / TRANSACTION","COMPLETE"))))))</x:f>
      </x:c>
      <x:c r="Q203" s="45" t="str">
        <x:f>IF(A203="","",IF(G203="NO","OUT OF SCOPE",IF(E203="NO MATCH","OUT OF SCOPE",IF(S203="UNRESOLVED","UNRESOLVED",IF(C203="MARKETPLACE","MARKETPLACE / INTERMEDIARY",IF(C203="PUBLISHER","PUBLISHER / INFORMATION COMPETITOR",IF(C203="MANUFACTURER",IF(S203="DIRECT PATH","DIRECT COMMERCIAL COMPETITOR",IF(S203="SUBSTITUTE PATH","INDIRECT / SUBSTITUTE COMPETITOR","MANUFACTURER / FIRST-PARTY REFERENCE")),IF(C203="SUBSTITUTE","INDIRECT / SUBSTITUTE COMPETITOR",IF(S203="DIRECT PATH","DIRECT COMMERCIAL COMPETITOR",IF(S203="SUBSTITUTE PATH","INDIRECT / SUBSTITUTE COMPETITOR",IF(AND(K203="RESEARCH",F203="INFORMATION ONLY"),"VISIBILITY-ONLY COMPETITOR","RETAIL / CHANNEL COMPETITOR")))))))))))</x:f>
      </x:c>
      <x:c r="R203" s="45" t="str">
        <x:f>IF(A203="","",IF(O203&lt;&gt;"VALID","NOT READY",IF(P203&lt;&gt;"COMPLETE","NOT READY",IF(Q203="UNRESOLVED","NOT READY","READY"))))</x:f>
      </x:c>
      <x:c r="S203" s="69" t="str">
        <x:f>IF(A203="","",IF(OR(P203&lt;&gt;"COMPLETE",O203&lt;&gt;"VALID"),"UNRESOLVED",IF(AND(D203="YES",E203="SAME PRODUCT",OR(F203="SELLER OF RECORD",F203="MANUFACTURER DIRECT")),"DIRECT PATH",IF(AND(D203="YES",E203="SAME NEED - DIFFERENT PRODUCT",OR(F203="SELLER OF RECORD",F203="SECONDARY MARKET",F203="MANUFACTURER DIRECT")),"SUBSTITUTE PATH","OTHER PATH"))))</x:f>
      </x:c>
    </x:row>
    <x:row r="204">
      <x:c r="A204" s="53"/>
      <x:c r="B204" s="53"/>
      <x:c r="C204" s="53"/>
      <x:c r="D204" s="53"/>
      <x:c r="E204" s="53"/>
      <x:c r="F204" s="53"/>
      <x:c r="G204" s="53"/>
      <x:c r="H204" s="53"/>
      <x:c r="I204" s="53"/>
      <x:c r="J204" s="53"/>
      <x:c r="K204" s="53"/>
      <x:c r="L204" s="53"/>
      <x:c r="M204" s="58"/>
      <x:c r="N204" s="53"/>
      <x:c r="O204" s="45" t="str">
        <x:f>IF(A204="","",IF(NOT(OR(EXACT(C204,"DIRECT SELLER"),EXACT(C204,"RETAILER"),EXACT(C204,"MARKETPLACE"),EXACT(C204,"MANUFACTURER"),EXACT(C204,"PUBLISHER"),EXACT(C204,"SUBSTITUTE"),EXACT(C204,"OTHER"))),"INVALID - CANDIDATE TYPE",IF(NOT(OR(EXACT(D204,"YES"),EXACT(D204,"NO"),EXACT(D204,"UNCLEAR"))),"INVALID - BUYER TASK TOKEN",IF(NOT(OR(EXACT(E204,"SAME PRODUCT"),EXACT(E204,"SAME NEED - DIFFERENT PRODUCT"),EXACT(E204,"ADJACENT"),EXACT(E204,"NO MATCH"),EXACT(E204,"UNCLEAR"))),"INVALID - PRODUCT FIT TOKEN",IF(NOT(OR(EXACT(F204,"SELLER OF RECORD"),EXACT(F204,"MARKETPLACE"),EXACT(F204,"MANUFACTURER DIRECT"),EXACT(F204,"INFORMATION ONLY"),EXACT(F204,"SECONDARY MARKET"),EXACT(F204,"UNCLEAR"))),"INVALID - TRANSACTION TOKEN",IF(NOT(OR(EXACT(G204,"YES"),EXACT(G204,"NO"),EXACT(G204,"UNCLEAR"))),"INVALID - GEOGRAPHY TOKEN",IF(NOT(OR(EXACT(H204,"CURRENT"),EXACT(H204,"STALE"),EXACT(H204,"NOT CHECKED"))),"INVALID - FRESHNESS TOKEN",IF(NOT(OR(EXACT(I204,"COMPARABLE"),EXACT(I204,"NOT COMPARABLE"),EXACT(I204,"UNCLEAR"))),"INVALID - PRICE TOKEN",IF(NOT(OR(EXACT(J204,"COMPARABLE"),EXACT(J204,"NOT COMPARABLE"),EXACT(J204,"UNCLEAR"))),"INVALID - FULFILMENT TOKEN",IF(NOT(OR(EXACT(K204,"PURCHASE"),EXACT(K204,"DISCOVERY"),EXACT(K204,"RESEARCH"),EXACT(K204,"MIXED"),EXACT(K204,"UNCLEAR"))),"INVALID - DISCOVERY TOKEN",IF(COUNTIF($A$6:$A$205,A204)&gt;1,"INVALID - DUPLICATE ID","VALID")))))))))))</x:f>
      </x:c>
      <x:c r="P204" s="45" t="str">
        <x:f>IF(A204="","",IF(OR(B204="",C204="",D204="",E204="",F204="",G204="",H204="",I204="",J204="",K204="",L204="",M204=""),"EVIDENCE INSUFFICIENT - REQUIRED FIELD",IF(H204="STALE","EVIDENCE STALE - REFRESH",IF(H204="NOT CHECKED","EVIDENCE INSUFFICIENT - FRESHNESS",IF(OR(D204="UNCLEAR",E204="UNCLEAR",F204="UNCLEAR",G204="UNCLEAR",I204="UNCLEAR",J204="UNCLEAR",K204="UNCLEAR"),"EVIDENCE INSUFFICIENT - ROLE",IF(OR(AND(C204="PUBLISHER",F204&lt;&gt;"INFORMATION ONLY"),AND(C204="MARKETPLACE",F204&lt;&gt;"MARKETPLACE"),AND(C204="MANUFACTURER",NOT(OR(F204="MANUFACTURER DIRECT",F204="INFORMATION ONLY"))),AND(OR(C204="DIRECT SELLER",C204="RETAILER"),F204&lt;&gt;"SELLER OF RECORD"),AND(C204="SUBSTITUTE",NOT(OR(F204="SELLER OF RECORD",F204="SECONDARY MARKET")))),"EVIDENCE CONTRADICTION - TYPE / TRANSACTION","COMPLETE"))))))</x:f>
      </x:c>
      <x:c r="Q204" s="45" t="str">
        <x:f>IF(A204="","",IF(G204="NO","OUT OF SCOPE",IF(E204="NO MATCH","OUT OF SCOPE",IF(S204="UNRESOLVED","UNRESOLVED",IF(C204="MARKETPLACE","MARKETPLACE / INTERMEDIARY",IF(C204="PUBLISHER","PUBLISHER / INFORMATION COMPETITOR",IF(C204="MANUFACTURER",IF(S204="DIRECT PATH","DIRECT COMMERCIAL COMPETITOR",IF(S204="SUBSTITUTE PATH","INDIRECT / SUBSTITUTE COMPETITOR","MANUFACTURER / FIRST-PARTY REFERENCE")),IF(C204="SUBSTITUTE","INDIRECT / SUBSTITUTE COMPETITOR",IF(S204="DIRECT PATH","DIRECT COMMERCIAL COMPETITOR",IF(S204="SUBSTITUTE PATH","INDIRECT / SUBSTITUTE COMPETITOR",IF(AND(K204="RESEARCH",F204="INFORMATION ONLY"),"VISIBILITY-ONLY COMPETITOR","RETAIL / CHANNEL COMPETITOR")))))))))))</x:f>
      </x:c>
      <x:c r="R204" s="45" t="str">
        <x:f>IF(A204="","",IF(O204&lt;&gt;"VALID","NOT READY",IF(P204&lt;&gt;"COMPLETE","NOT READY",IF(Q204="UNRESOLVED","NOT READY","READY"))))</x:f>
      </x:c>
      <x:c r="S204" s="69" t="str">
        <x:f>IF(A204="","",IF(OR(P204&lt;&gt;"COMPLETE",O204&lt;&gt;"VALID"),"UNRESOLVED",IF(AND(D204="YES",E204="SAME PRODUCT",OR(F204="SELLER OF RECORD",F204="MANUFACTURER DIRECT")),"DIRECT PATH",IF(AND(D204="YES",E204="SAME NEED - DIFFERENT PRODUCT",OR(F204="SELLER OF RECORD",F204="SECONDARY MARKET",F204="MANUFACTURER DIRECT")),"SUBSTITUTE PATH","OTHER PATH"))))</x:f>
      </x:c>
    </x:row>
    <x:row r="205">
      <x:c r="A205" s="53"/>
      <x:c r="B205" s="53"/>
      <x:c r="C205" s="53"/>
      <x:c r="D205" s="53"/>
      <x:c r="E205" s="53"/>
      <x:c r="F205" s="53"/>
      <x:c r="G205" s="53"/>
      <x:c r="H205" s="53"/>
      <x:c r="I205" s="53"/>
      <x:c r="J205" s="53"/>
      <x:c r="K205" s="53"/>
      <x:c r="L205" s="53"/>
      <x:c r="M205" s="58"/>
      <x:c r="N205" s="53"/>
      <x:c r="O205" s="45" t="str">
        <x:f>IF(A205="","",IF(NOT(OR(EXACT(C205,"DIRECT SELLER"),EXACT(C205,"RETAILER"),EXACT(C205,"MARKETPLACE"),EXACT(C205,"MANUFACTURER"),EXACT(C205,"PUBLISHER"),EXACT(C205,"SUBSTITUTE"),EXACT(C205,"OTHER"))),"INVALID - CANDIDATE TYPE",IF(NOT(OR(EXACT(D205,"YES"),EXACT(D205,"NO"),EXACT(D205,"UNCLEAR"))),"INVALID - BUYER TASK TOKEN",IF(NOT(OR(EXACT(E205,"SAME PRODUCT"),EXACT(E205,"SAME NEED - DIFFERENT PRODUCT"),EXACT(E205,"ADJACENT"),EXACT(E205,"NO MATCH"),EXACT(E205,"UNCLEAR"))),"INVALID - PRODUCT FIT TOKEN",IF(NOT(OR(EXACT(F205,"SELLER OF RECORD"),EXACT(F205,"MARKETPLACE"),EXACT(F205,"MANUFACTURER DIRECT"),EXACT(F205,"INFORMATION ONLY"),EXACT(F205,"SECONDARY MARKET"),EXACT(F205,"UNCLEAR"))),"INVALID - TRANSACTION TOKEN",IF(NOT(OR(EXACT(G205,"YES"),EXACT(G205,"NO"),EXACT(G205,"UNCLEAR"))),"INVALID - GEOGRAPHY TOKEN",IF(NOT(OR(EXACT(H205,"CURRENT"),EXACT(H205,"STALE"),EXACT(H205,"NOT CHECKED"))),"INVALID - FRESHNESS TOKEN",IF(NOT(OR(EXACT(I205,"COMPARABLE"),EXACT(I205,"NOT COMPARABLE"),EXACT(I205,"UNCLEAR"))),"INVALID - PRICE TOKEN",IF(NOT(OR(EXACT(J205,"COMPARABLE"),EXACT(J205,"NOT COMPARABLE"),EXACT(J205,"UNCLEAR"))),"INVALID - FULFILMENT TOKEN",IF(NOT(OR(EXACT(K205,"PURCHASE"),EXACT(K205,"DISCOVERY"),EXACT(K205,"RESEARCH"),EXACT(K205,"MIXED"),EXACT(K205,"UNCLEAR"))),"INVALID - DISCOVERY TOKEN",IF(COUNTIF($A$6:$A$205,A205)&gt;1,"INVALID - DUPLICATE ID","VALID")))))))))))</x:f>
      </x:c>
      <x:c r="P205" s="45" t="str">
        <x:f>IF(A205="","",IF(OR(B205="",C205="",D205="",E205="",F205="",G205="",H205="",I205="",J205="",K205="",L205="",M205=""),"EVIDENCE INSUFFICIENT - REQUIRED FIELD",IF(H205="STALE","EVIDENCE STALE - REFRESH",IF(H205="NOT CHECKED","EVIDENCE INSUFFICIENT - FRESHNESS",IF(OR(D205="UNCLEAR",E205="UNCLEAR",F205="UNCLEAR",G205="UNCLEAR",I205="UNCLEAR",J205="UNCLEAR",K205="UNCLEAR"),"EVIDENCE INSUFFICIENT - ROLE",IF(OR(AND(C205="PUBLISHER",F205&lt;&gt;"INFORMATION ONLY"),AND(C205="MARKETPLACE",F205&lt;&gt;"MARKETPLACE"),AND(C205="MANUFACTURER",NOT(OR(F205="MANUFACTURER DIRECT",F205="INFORMATION ONLY"))),AND(OR(C205="DIRECT SELLER",C205="RETAILER"),F205&lt;&gt;"SELLER OF RECORD"),AND(C205="SUBSTITUTE",NOT(OR(F205="SELLER OF RECORD",F205="SECONDARY MARKET")))),"EVIDENCE CONTRADICTION - TYPE / TRANSACTION","COMPLETE"))))))</x:f>
      </x:c>
      <x:c r="Q205" s="45" t="str">
        <x:f>IF(A205="","",IF(G205="NO","OUT OF SCOPE",IF(E205="NO MATCH","OUT OF SCOPE",IF(S205="UNRESOLVED","UNRESOLVED",IF(C205="MARKETPLACE","MARKETPLACE / INTERMEDIARY",IF(C205="PUBLISHER","PUBLISHER / INFORMATION COMPETITOR",IF(C205="MANUFACTURER",IF(S205="DIRECT PATH","DIRECT COMMERCIAL COMPETITOR",IF(S205="SUBSTITUTE PATH","INDIRECT / SUBSTITUTE COMPETITOR","MANUFACTURER / FIRST-PARTY REFERENCE")),IF(C205="SUBSTITUTE","INDIRECT / SUBSTITUTE COMPETITOR",IF(S205="DIRECT PATH","DIRECT COMMERCIAL COMPETITOR",IF(S205="SUBSTITUTE PATH","INDIRECT / SUBSTITUTE COMPETITOR",IF(AND(K205="RESEARCH",F205="INFORMATION ONLY"),"VISIBILITY-ONLY COMPETITOR","RETAIL / CHANNEL COMPETITOR")))))))))))</x:f>
      </x:c>
      <x:c r="R205" s="45" t="str">
        <x:f>IF(A205="","",IF(O205&lt;&gt;"VALID","NOT READY",IF(P205&lt;&gt;"COMPLETE","NOT READY",IF(Q205="UNRESOLVED","NOT READY","READY"))))</x:f>
      </x:c>
      <x:c r="S205" s="69" t="str">
        <x:f>IF(A205="","",IF(OR(P205&lt;&gt;"COMPLETE",O205&lt;&gt;"VALID"),"UNRESOLVED",IF(AND(D205="YES",E205="SAME PRODUCT",OR(F205="SELLER OF RECORD",F205="MANUFACTURER DIRECT")),"DIRECT PATH",IF(AND(D205="YES",E205="SAME NEED - DIFFERENT PRODUCT",OR(F205="SELLER OF RECORD",F205="SECONDARY MARKET",F205="MANUFACTURER DIRECT")),"SUBSTITUTE PATH","OTHER PATH"))))</x:f>
      </x:c>
    </x:row>
  </x:sheetData>
  <x:mergeCells>
    <x:mergeCell ref="A1:R1"/>
    <x:mergeCell ref="A2:R2"/>
  </x:mergeCells>
  <x:conditionalFormatting sqref="R6:R205">
    <x:cfRule type="expression" dxfId="0" priority="1">
      <x:formula>R6="READY"</x:formula>
    </x:cfRule>
    <x:cfRule type="expression" dxfId="1" priority="2">
      <x:formula>R6="NOT READY"</x:formula>
    </x:cfRule>
  </x:conditionalFormatting>
  <x:dataValidations count="8">
    <x:dataValidation type="list" sqref="C6:C205">
      <x:formula1>"DIRECT SELLER,RETAILER,MARKETPLACE,MANUFACTURER,PUBLISHER,SUBSTITUTE,OTHER"</x:formula1>
    </x:dataValidation>
    <x:dataValidation type="list" sqref="D6:D205">
      <x:formula1>"YES,NO,UNCLEAR"</x:formula1>
    </x:dataValidation>
    <x:dataValidation type="list" sqref="E6:E205">
      <x:formula1>"SAME PRODUCT,SAME NEED - DIFFERENT PRODUCT,ADJACENT,NO MATCH,UNCLEAR"</x:formula1>
    </x:dataValidation>
    <x:dataValidation type="list" sqref="F6:F205">
      <x:formula1>"SELLER OF RECORD,MARKETPLACE,MANUFACTURER DIRECT,INFORMATION ONLY,SECONDARY MARKET,UNCLEAR"</x:formula1>
    </x:dataValidation>
    <x:dataValidation type="list" sqref="G6:G205">
      <x:formula1>"YES,NO,UNCLEAR"</x:formula1>
    </x:dataValidation>
    <x:dataValidation type="list" sqref="H6:H205">
      <x:formula1>"CURRENT,STALE,NOT CHECKED"</x:formula1>
    </x:dataValidation>
    <x:dataValidation type="list" sqref="I6:J205">
      <x:formula1>"COMPARABLE,NOT COMPARABLE,UNCLEAR"</x:formula1>
    </x:dataValidation>
    <x:dataValidation type="list" sqref="K6:K205">
      <x:formula1>"PURCHASE,DISCOVERY,RESEARCH,MIXED,UNCLEAR"</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5" hidden="0" customWidth="1"/>
    <x:col min="2" max="2" width="15" hidden="0" customWidth="1"/>
    <x:col min="3" max="3" width="25" hidden="0" customWidth="1"/>
    <x:col min="4" max="4" width="24" hidden="0" customWidth="1"/>
    <x:col min="5" max="5" width="24" hidden="0" customWidth="1"/>
    <x:col min="6" max="6" width="18" hidden="0" customWidth="1"/>
    <x:col min="7" max="7" width="22" hidden="0" customWidth="1"/>
    <x:col min="8" max="8" width="22" hidden="0" customWidth="1"/>
    <x:col min="9" max="9" width="22" hidden="0" customWidth="1"/>
    <x:col min="10" max="10" width="22" hidden="0" customWidth="1"/>
    <x:col min="11" max="11" width="22" hidden="0" customWidth="1"/>
    <x:col min="12" max="12" width="18" hidden="0" customWidth="1"/>
    <x:col min="13" max="13" width="36" hidden="0" customWidth="1"/>
    <x:col min="14" max="14" width="14" hidden="0" customWidth="1"/>
    <x:col min="15" max="15" width="28" hidden="0" customWidth="1"/>
    <x:col min="16" max="16" width="30" hidden="0" customWidth="1"/>
    <x:col min="17" max="17" width="30" hidden="0" customWidth="1"/>
    <x:col min="18" max="18" width="22" hidden="0" customWidth="1"/>
    <x:col min="19" max="19" width="16" hidden="0" customWidth="1"/>
    <x:col min="20" max="20" width="24" hidden="0" customWidth="1"/>
    <x:col min="21" max="21" width="34" hidden="0" customWidth="1"/>
  </x:cols>
  <x:sheetData>
    <x:row r="1">
      <x:c r="A1" s="17" t="str">
        <x:v>OPERATING_COMPARE - compare the offer the buyer actually receives</x:v>
      </x:c>
      <x:c r="B1" s="17"/>
      <x:c r="C1" s="17"/>
      <x:c r="D1" s="17"/>
      <x:c r="E1" s="17"/>
      <x:c r="F1" s="17"/>
      <x:c r="G1" s="17"/>
      <x:c r="H1" s="17"/>
      <x:c r="I1" s="17"/>
      <x:c r="J1" s="17"/>
      <x:c r="K1" s="17"/>
      <x:c r="L1" s="17"/>
      <x:c r="M1" s="17"/>
      <x:c r="N1" s="17"/>
      <x:c r="O1" s="17"/>
      <x:c r="P1" s="17"/>
      <x:c r="Q1" s="17"/>
      <x:c r="R1" s="17"/>
      <x:c r="S1" s="17"/>
    </x:row>
    <x:row r="2">
      <x:c r="A2" s="25" t="str">
        <x:v>Do not compare an entire marketplace domain with a specialist retailer. Compare the relevant product/offer unit: identity, pack or bundle, landed price, availability, fulfilment, returns, warranty, assortment role and transaction ownership.</x:v>
      </x:c>
      <x:c r="B2" s="25"/>
      <x:c r="C2" s="25"/>
      <x:c r="D2" s="25"/>
      <x:c r="E2" s="25"/>
      <x:c r="F2" s="25"/>
      <x:c r="G2" s="25"/>
      <x:c r="H2" s="25"/>
      <x:c r="I2" s="25"/>
      <x:c r="J2" s="25"/>
      <x:c r="K2" s="25"/>
      <x:c r="L2" s="25"/>
      <x:c r="M2" s="25"/>
      <x:c r="N2" s="25"/>
      <x:c r="O2" s="25"/>
      <x:c r="P2" s="25"/>
      <x:c r="Q2" s="25"/>
      <x:c r="R2" s="25"/>
      <x:c r="S2" s="25"/>
    </x:row>
    <x:row r="5">
      <x:c r="A5" s="6" t="str">
        <x:v>Compare ID</x:v>
      </x:c>
      <x:c r="B5" s="6" t="str">
        <x:v>Candidate ID</x:v>
      </x:c>
      <x:c r="C5" s="6" t="str">
        <x:v>Product / GTIN / SKU parity</x:v>
      </x:c>
      <x:c r="D5" s="6" t="str">
        <x:v>Pack / bundle comparability</x:v>
      </x:c>
      <x:c r="E5" s="6" t="str">
        <x:v>Landed price comparability</x:v>
      </x:c>
      <x:c r="F5" s="6" t="str">
        <x:v>Availability</x:v>
      </x:c>
      <x:c r="G5" s="6" t="str">
        <x:v>Shipping / fulfilment</x:v>
      </x:c>
      <x:c r="H5" s="6" t="str">
        <x:v>Returns</x:v>
      </x:c>
      <x:c r="I5" s="6" t="str">
        <x:v>Warranty / service</x:v>
      </x:c>
      <x:c r="J5" s="6" t="str">
        <x:v>Assortment depth</x:v>
      </x:c>
      <x:c r="K5" s="6" t="str">
        <x:v>Transaction owner comparable?</x:v>
      </x:c>
      <x:c r="L5" s="6" t="str">
        <x:v>Evidence freshness</x:v>
      </x:c>
      <x:c r="M5" s="6" t="str">
        <x:v>Evidence locator</x:v>
      </x:c>
      <x:c r="N5" s="6" t="str">
        <x:v>Observed date</x:v>
      </x:c>
      <x:c r="O5" s="6" t="str">
        <x:v>Notes</x:v>
      </x:c>
      <x:c r="P5" s="6" t="str">
        <x:v>Token validity</x:v>
      </x:c>
      <x:c r="Q5" s="6" t="str">
        <x:v>Evidence completeness</x:v>
      </x:c>
      <x:c r="R5" s="6" t="str">
        <x:v>Operating state</x:v>
      </x:c>
      <x:c r="S5" s="6" t="str">
        <x:v>Record readiness</x:v>
      </x:c>
      <x:c r="T5" s="65" t="str">
        <x:v>Candidate reference</x:v>
      </x:c>
      <x:c r="U5" s="65" t="str">
        <x:v>Linked candidate role</x:v>
      </x:c>
    </x:row>
    <x:row r="6">
      <x:c r="A6" s="53"/>
      <x:c r="B6" s="53"/>
      <x:c r="C6" s="53"/>
      <x:c r="D6" s="53"/>
      <x:c r="E6" s="53"/>
      <x:c r="F6" s="53"/>
      <x:c r="G6" s="53"/>
      <x:c r="H6" s="53"/>
      <x:c r="I6" s="53"/>
      <x:c r="J6" s="53"/>
      <x:c r="K6" s="53"/>
      <x:c r="L6" s="53"/>
      <x:c r="M6" s="53"/>
      <x:c r="N6" s="58"/>
      <x:c r="O6" s="53"/>
      <x:c r="P6" s="45" t="str">
        <x:f>IF(A6="","",IF(NOT(OR(EXACT(C6,"SAME"),EXACT(C6,"DIFFERENT"),EXACT(C6,"UNKNOWN"),EXACT(C6,"NOT APPLICABLE"))),"INVALID - PARITY TOKEN",IF(NOT(OR(EXACT(D6,"COMPARABLE"),EXACT(D6,"PARTIAL"),EXACT(D6,"NOT COMPARABLE"),EXACT(D6,"UNKNOWN"),EXACT(D6,"NOT APPLICABLE"))),"INVALID - PACK TOKEN",IF(NOT(OR(EXACT(E6,"COMPARABLE"),EXACT(E6,"PARTIAL"),EXACT(E6,"NOT COMPARABLE"),EXACT(E6,"UNKNOWN"),EXACT(E6,"NOT APPLICABLE"))),"INVALID - PRICE TOKEN",IF(NOT(OR(EXACT(F6,"IN STOCK"),EXACT(F6,"OUT OF STOCK"),EXACT(F6,"MIXED"),EXACT(F6,"UNKNOWN"),EXACT(F6,"NOT APPLICABLE"))),"INVALID - STOCK TOKEN",IF(NOT(OR(EXACT(G6,"COMPARABLE"),EXACT(G6,"PARTIAL"),EXACT(G6,"NOT COMPARABLE"),EXACT(G6,"UNKNOWN"),EXACT(G6,"NOT APPLICABLE"))),"INVALID - SHIPPING TOKEN",IF(NOT(OR(EXACT(H6,"COMPARABLE"),EXACT(H6,"PARTIAL"),EXACT(H6,"NOT COMPARABLE"),EXACT(H6,"UNKNOWN"),EXACT(H6,"NOT APPLICABLE"))),"INVALID - RETURNS TOKEN",IF(NOT(OR(EXACT(I6,"COMPARABLE"),EXACT(I6,"PARTIAL"),EXACT(I6,"NOT COMPARABLE"),EXACT(I6,"UNKNOWN"),EXACT(I6,"NOT APPLICABLE"))),"INVALID - WARRANTY TOKEN",IF(NOT(OR(EXACT(J6,"COMPARABLE"),EXACT(J6,"PARTIAL"),EXACT(J6,"NOT COMPARABLE"),EXACT(J6,"UNKNOWN"),EXACT(J6,"NOT APPLICABLE"))),"INVALID - ASSORTMENT TOKEN",IF(NOT(OR(EXACT(K6,"COMPARABLE"),EXACT(K6,"PARTIAL"),EXACT(K6,"NOT COMPARABLE"),EXACT(K6,"UNKNOWN"),EXACT(K6,"NOT APPLICABLE"))),"INVALID - TRANSACTION OWNER TOKEN",IF(NOT(OR(EXACT(L6,"CURRENT"),EXACT(L6,"STALE"),EXACT(L6,"NOT CHECKED"))),"INVALID - FRESHNESS TOKEN",IF(COUNTIF($A$6:$A$205,A6)&gt;1,"INVALID - DUPLICATE ID","VALID"))))))))))))</x:f>
      </x:c>
      <x:c r="Q6" s="45" t="str">
        <x:f>IF(A6="","",IF(OR(B6="",C6="",D6="",E6="",F6="",G6="",H6="",I6="",J6="",K6="",L6="",M6="",N6=""),"EVIDENCE INSUFFICIENT - REQUIRED FIELD",IF(L6="STALE","EVIDENCE STALE - REFRESH",IF(L6="NOT CHECKED","EVIDENCE INSUFFICIENT - FRESHNESS",IF(OR(C6="UNKNOWN",D6="UNKNOWN",E6="UNKNOWN",F6="UNKNOWN",G6="UNKNOWN",H6="UNKNOWN",I6="UNKNOWN",J6="UNKNOWN",K6="UNKNOWN"),"EVIDENCE INSUFFICIENT - COMPARABILITY","COMPLETE")))))</x:f>
      </x:c>
      <x:c r="R6" s="45" t="str">
        <x:f>IF(A6="","",IF(OR(P6&lt;&gt;"VALID",Q6&lt;&gt;"COMPLETE",T6&lt;&gt;"LINKED - READY"),"EVIDENCE INSUFFICIENT",IF(OR(C6="DIFFERENT",E6="NOT COMPARABLE",G6="NOT COMPARABLE",K6="NOT COMPARABLE"),"NOT COMPARABLE",IF(AND(C6="SAME",D6="COMPARABLE",E6="COMPARABLE",OR(F6="IN STOCK",F6="MIXED"),G6="COMPARABLE",H6="COMPARABLE",I6="COMPARABLE",J6="COMPARABLE",K6="COMPARABLE"),"COMPARABLE","PARTIAL"))))</x:f>
      </x:c>
      <x:c r="S6" s="45" t="str">
        <x:f>IF(A6="","",IF(P6&lt;&gt;"VALID","NOT READY",IF(Q6&lt;&gt;"COMPLETE","NOT READY",IF(T6&lt;&gt;"LINKED - READY","NOT READY",IF(R6="EVIDENCE INSUFFICIENT","NOT READY","READY")))))</x:f>
      </x:c>
      <x:c r="T6" s="69" t="str">
        <x:f>IF(A6="","",IF(COUNTIF(CANDIDATES!$A$6:$A$205,B6)&lt;&gt;1,"INVALID - CANDIDATE ID",IF(COUNTIFS(CANDIDATES!$A$6:$A$205,B6,CANDIDATES!$R$6:$R$205,"READY")&lt;&gt;1,"CANDIDATE NOT READY","LINKED - READY")))</x:f>
      </x:c>
      <x:c r="U6" s="69" t="str">
        <x:f>IF(T6="LINKED - READY",INDEX(CANDIDATES!$Q$6:$Q$205,MATCH(B6,CANDIDATES!$A$6:$A$205,0)),"")</x:f>
      </x:c>
    </x:row>
    <x:row r="7">
      <x:c r="A7" s="53"/>
      <x:c r="B7" s="53"/>
      <x:c r="C7" s="53"/>
      <x:c r="D7" s="53"/>
      <x:c r="E7" s="53"/>
      <x:c r="F7" s="53"/>
      <x:c r="G7" s="53"/>
      <x:c r="H7" s="53"/>
      <x:c r="I7" s="53"/>
      <x:c r="J7" s="53"/>
      <x:c r="K7" s="53"/>
      <x:c r="L7" s="53"/>
      <x:c r="M7" s="53"/>
      <x:c r="N7" s="58"/>
      <x:c r="O7" s="53"/>
      <x:c r="P7" s="45" t="str">
        <x:f>IF(A7="","",IF(NOT(OR(EXACT(C7,"SAME"),EXACT(C7,"DIFFERENT"),EXACT(C7,"UNKNOWN"),EXACT(C7,"NOT APPLICABLE"))),"INVALID - PARITY TOKEN",IF(NOT(OR(EXACT(D7,"COMPARABLE"),EXACT(D7,"PARTIAL"),EXACT(D7,"NOT COMPARABLE"),EXACT(D7,"UNKNOWN"),EXACT(D7,"NOT APPLICABLE"))),"INVALID - PACK TOKEN",IF(NOT(OR(EXACT(E7,"COMPARABLE"),EXACT(E7,"PARTIAL"),EXACT(E7,"NOT COMPARABLE"),EXACT(E7,"UNKNOWN"),EXACT(E7,"NOT APPLICABLE"))),"INVALID - PRICE TOKEN",IF(NOT(OR(EXACT(F7,"IN STOCK"),EXACT(F7,"OUT OF STOCK"),EXACT(F7,"MIXED"),EXACT(F7,"UNKNOWN"),EXACT(F7,"NOT APPLICABLE"))),"INVALID - STOCK TOKEN",IF(NOT(OR(EXACT(G7,"COMPARABLE"),EXACT(G7,"PARTIAL"),EXACT(G7,"NOT COMPARABLE"),EXACT(G7,"UNKNOWN"),EXACT(G7,"NOT APPLICABLE"))),"INVALID - SHIPPING TOKEN",IF(NOT(OR(EXACT(H7,"COMPARABLE"),EXACT(H7,"PARTIAL"),EXACT(H7,"NOT COMPARABLE"),EXACT(H7,"UNKNOWN"),EXACT(H7,"NOT APPLICABLE"))),"INVALID - RETURNS TOKEN",IF(NOT(OR(EXACT(I7,"COMPARABLE"),EXACT(I7,"PARTIAL"),EXACT(I7,"NOT COMPARABLE"),EXACT(I7,"UNKNOWN"),EXACT(I7,"NOT APPLICABLE"))),"INVALID - WARRANTY TOKEN",IF(NOT(OR(EXACT(J7,"COMPARABLE"),EXACT(J7,"PARTIAL"),EXACT(J7,"NOT COMPARABLE"),EXACT(J7,"UNKNOWN"),EXACT(J7,"NOT APPLICABLE"))),"INVALID - ASSORTMENT TOKEN",IF(NOT(OR(EXACT(K7,"COMPARABLE"),EXACT(K7,"PARTIAL"),EXACT(K7,"NOT COMPARABLE"),EXACT(K7,"UNKNOWN"),EXACT(K7,"NOT APPLICABLE"))),"INVALID - TRANSACTION OWNER TOKEN",IF(NOT(OR(EXACT(L7,"CURRENT"),EXACT(L7,"STALE"),EXACT(L7,"NOT CHECKED"))),"INVALID - FRESHNESS TOKEN",IF(COUNTIF($A$6:$A$205,A7)&gt;1,"INVALID - DUPLICATE ID","VALID"))))))))))))</x:f>
      </x:c>
      <x:c r="Q7" s="45" t="str">
        <x:f>IF(A7="","",IF(OR(B7="",C7="",D7="",E7="",F7="",G7="",H7="",I7="",J7="",K7="",L7="",M7="",N7=""),"EVIDENCE INSUFFICIENT - REQUIRED FIELD",IF(L7="STALE","EVIDENCE STALE - REFRESH",IF(L7="NOT CHECKED","EVIDENCE INSUFFICIENT - FRESHNESS",IF(OR(C7="UNKNOWN",D7="UNKNOWN",E7="UNKNOWN",F7="UNKNOWN",G7="UNKNOWN",H7="UNKNOWN",I7="UNKNOWN",J7="UNKNOWN",K7="UNKNOWN"),"EVIDENCE INSUFFICIENT - COMPARABILITY","COMPLETE")))))</x:f>
      </x:c>
      <x:c r="R7" s="45" t="str">
        <x:f>IF(A7="","",IF(OR(P7&lt;&gt;"VALID",Q7&lt;&gt;"COMPLETE",T7&lt;&gt;"LINKED - READY"),"EVIDENCE INSUFFICIENT",IF(OR(C7="DIFFERENT",E7="NOT COMPARABLE",G7="NOT COMPARABLE",K7="NOT COMPARABLE"),"NOT COMPARABLE",IF(AND(C7="SAME",D7="COMPARABLE",E7="COMPARABLE",OR(F7="IN STOCK",F7="MIXED"),G7="COMPARABLE",H7="COMPARABLE",I7="COMPARABLE",J7="COMPARABLE",K7="COMPARABLE"),"COMPARABLE","PARTIAL"))))</x:f>
      </x:c>
      <x:c r="S7" s="45" t="str">
        <x:f>IF(A7="","",IF(P7&lt;&gt;"VALID","NOT READY",IF(Q7&lt;&gt;"COMPLETE","NOT READY",IF(T7&lt;&gt;"LINKED - READY","NOT READY",IF(R7="EVIDENCE INSUFFICIENT","NOT READY","READY")))))</x:f>
      </x:c>
      <x:c r="T7" s="69" t="str">
        <x:f>IF(A7="","",IF(COUNTIF(CANDIDATES!$A$6:$A$205,B7)&lt;&gt;1,"INVALID - CANDIDATE ID",IF(COUNTIFS(CANDIDATES!$A$6:$A$205,B7,CANDIDATES!$R$6:$R$205,"READY")&lt;&gt;1,"CANDIDATE NOT READY","LINKED - READY")))</x:f>
      </x:c>
      <x:c r="U7" s="69" t="str">
        <x:f>IF(T7="LINKED - READY",INDEX(CANDIDATES!$Q$6:$Q$205,MATCH(B7,CANDIDATES!$A$6:$A$205,0)),"")</x:f>
      </x:c>
    </x:row>
    <x:row r="8">
      <x:c r="A8" s="53"/>
      <x:c r="B8" s="53"/>
      <x:c r="C8" s="53"/>
      <x:c r="D8" s="53"/>
      <x:c r="E8" s="53"/>
      <x:c r="F8" s="53"/>
      <x:c r="G8" s="53"/>
      <x:c r="H8" s="53"/>
      <x:c r="I8" s="53"/>
      <x:c r="J8" s="53"/>
      <x:c r="K8" s="53"/>
      <x:c r="L8" s="53"/>
      <x:c r="M8" s="53"/>
      <x:c r="N8" s="58"/>
      <x:c r="O8" s="53"/>
      <x:c r="P8" s="45" t="str">
        <x:f>IF(A8="","",IF(NOT(OR(EXACT(C8,"SAME"),EXACT(C8,"DIFFERENT"),EXACT(C8,"UNKNOWN"),EXACT(C8,"NOT APPLICABLE"))),"INVALID - PARITY TOKEN",IF(NOT(OR(EXACT(D8,"COMPARABLE"),EXACT(D8,"PARTIAL"),EXACT(D8,"NOT COMPARABLE"),EXACT(D8,"UNKNOWN"),EXACT(D8,"NOT APPLICABLE"))),"INVALID - PACK TOKEN",IF(NOT(OR(EXACT(E8,"COMPARABLE"),EXACT(E8,"PARTIAL"),EXACT(E8,"NOT COMPARABLE"),EXACT(E8,"UNKNOWN"),EXACT(E8,"NOT APPLICABLE"))),"INVALID - PRICE TOKEN",IF(NOT(OR(EXACT(F8,"IN STOCK"),EXACT(F8,"OUT OF STOCK"),EXACT(F8,"MIXED"),EXACT(F8,"UNKNOWN"),EXACT(F8,"NOT APPLICABLE"))),"INVALID - STOCK TOKEN",IF(NOT(OR(EXACT(G8,"COMPARABLE"),EXACT(G8,"PARTIAL"),EXACT(G8,"NOT COMPARABLE"),EXACT(G8,"UNKNOWN"),EXACT(G8,"NOT APPLICABLE"))),"INVALID - SHIPPING TOKEN",IF(NOT(OR(EXACT(H8,"COMPARABLE"),EXACT(H8,"PARTIAL"),EXACT(H8,"NOT COMPARABLE"),EXACT(H8,"UNKNOWN"),EXACT(H8,"NOT APPLICABLE"))),"INVALID - RETURNS TOKEN",IF(NOT(OR(EXACT(I8,"COMPARABLE"),EXACT(I8,"PARTIAL"),EXACT(I8,"NOT COMPARABLE"),EXACT(I8,"UNKNOWN"),EXACT(I8,"NOT APPLICABLE"))),"INVALID - WARRANTY TOKEN",IF(NOT(OR(EXACT(J8,"COMPARABLE"),EXACT(J8,"PARTIAL"),EXACT(J8,"NOT COMPARABLE"),EXACT(J8,"UNKNOWN"),EXACT(J8,"NOT APPLICABLE"))),"INVALID - ASSORTMENT TOKEN",IF(NOT(OR(EXACT(K8,"COMPARABLE"),EXACT(K8,"PARTIAL"),EXACT(K8,"NOT COMPARABLE"),EXACT(K8,"UNKNOWN"),EXACT(K8,"NOT APPLICABLE"))),"INVALID - TRANSACTION OWNER TOKEN",IF(NOT(OR(EXACT(L8,"CURRENT"),EXACT(L8,"STALE"),EXACT(L8,"NOT CHECKED"))),"INVALID - FRESHNESS TOKEN",IF(COUNTIF($A$6:$A$205,A8)&gt;1,"INVALID - DUPLICATE ID","VALID"))))))))))))</x:f>
      </x:c>
      <x:c r="Q8" s="45" t="str">
        <x:f>IF(A8="","",IF(OR(B8="",C8="",D8="",E8="",F8="",G8="",H8="",I8="",J8="",K8="",L8="",M8="",N8=""),"EVIDENCE INSUFFICIENT - REQUIRED FIELD",IF(L8="STALE","EVIDENCE STALE - REFRESH",IF(L8="NOT CHECKED","EVIDENCE INSUFFICIENT - FRESHNESS",IF(OR(C8="UNKNOWN",D8="UNKNOWN",E8="UNKNOWN",F8="UNKNOWN",G8="UNKNOWN",H8="UNKNOWN",I8="UNKNOWN",J8="UNKNOWN",K8="UNKNOWN"),"EVIDENCE INSUFFICIENT - COMPARABILITY","COMPLETE")))))</x:f>
      </x:c>
      <x:c r="R8" s="45" t="str">
        <x:f>IF(A8="","",IF(OR(P8&lt;&gt;"VALID",Q8&lt;&gt;"COMPLETE",T8&lt;&gt;"LINKED - READY"),"EVIDENCE INSUFFICIENT",IF(OR(C8="DIFFERENT",E8="NOT COMPARABLE",G8="NOT COMPARABLE",K8="NOT COMPARABLE"),"NOT COMPARABLE",IF(AND(C8="SAME",D8="COMPARABLE",E8="COMPARABLE",OR(F8="IN STOCK",F8="MIXED"),G8="COMPARABLE",H8="COMPARABLE",I8="COMPARABLE",J8="COMPARABLE",K8="COMPARABLE"),"COMPARABLE","PARTIAL"))))</x:f>
      </x:c>
      <x:c r="S8" s="45" t="str">
        <x:f>IF(A8="","",IF(P8&lt;&gt;"VALID","NOT READY",IF(Q8&lt;&gt;"COMPLETE","NOT READY",IF(T8&lt;&gt;"LINKED - READY","NOT READY",IF(R8="EVIDENCE INSUFFICIENT","NOT READY","READY")))))</x:f>
      </x:c>
      <x:c r="T8" s="69" t="str">
        <x:f>IF(A8="","",IF(COUNTIF(CANDIDATES!$A$6:$A$205,B8)&lt;&gt;1,"INVALID - CANDIDATE ID",IF(COUNTIFS(CANDIDATES!$A$6:$A$205,B8,CANDIDATES!$R$6:$R$205,"READY")&lt;&gt;1,"CANDIDATE NOT READY","LINKED - READY")))</x:f>
      </x:c>
      <x:c r="U8" s="69" t="str">
        <x:f>IF(T8="LINKED - READY",INDEX(CANDIDATES!$Q$6:$Q$205,MATCH(B8,CANDIDATES!$A$6:$A$205,0)),"")</x:f>
      </x:c>
    </x:row>
    <x:row r="9">
      <x:c r="A9" s="53"/>
      <x:c r="B9" s="53"/>
      <x:c r="C9" s="53"/>
      <x:c r="D9" s="53"/>
      <x:c r="E9" s="53"/>
      <x:c r="F9" s="53"/>
      <x:c r="G9" s="53"/>
      <x:c r="H9" s="53"/>
      <x:c r="I9" s="53"/>
      <x:c r="J9" s="53"/>
      <x:c r="K9" s="53"/>
      <x:c r="L9" s="53"/>
      <x:c r="M9" s="53"/>
      <x:c r="N9" s="58"/>
      <x:c r="O9" s="53"/>
      <x:c r="P9" s="45" t="str">
        <x:f>IF(A9="","",IF(NOT(OR(EXACT(C9,"SAME"),EXACT(C9,"DIFFERENT"),EXACT(C9,"UNKNOWN"),EXACT(C9,"NOT APPLICABLE"))),"INVALID - PARITY TOKEN",IF(NOT(OR(EXACT(D9,"COMPARABLE"),EXACT(D9,"PARTIAL"),EXACT(D9,"NOT COMPARABLE"),EXACT(D9,"UNKNOWN"),EXACT(D9,"NOT APPLICABLE"))),"INVALID - PACK TOKEN",IF(NOT(OR(EXACT(E9,"COMPARABLE"),EXACT(E9,"PARTIAL"),EXACT(E9,"NOT COMPARABLE"),EXACT(E9,"UNKNOWN"),EXACT(E9,"NOT APPLICABLE"))),"INVALID - PRICE TOKEN",IF(NOT(OR(EXACT(F9,"IN STOCK"),EXACT(F9,"OUT OF STOCK"),EXACT(F9,"MIXED"),EXACT(F9,"UNKNOWN"),EXACT(F9,"NOT APPLICABLE"))),"INVALID - STOCK TOKEN",IF(NOT(OR(EXACT(G9,"COMPARABLE"),EXACT(G9,"PARTIAL"),EXACT(G9,"NOT COMPARABLE"),EXACT(G9,"UNKNOWN"),EXACT(G9,"NOT APPLICABLE"))),"INVALID - SHIPPING TOKEN",IF(NOT(OR(EXACT(H9,"COMPARABLE"),EXACT(H9,"PARTIAL"),EXACT(H9,"NOT COMPARABLE"),EXACT(H9,"UNKNOWN"),EXACT(H9,"NOT APPLICABLE"))),"INVALID - RETURNS TOKEN",IF(NOT(OR(EXACT(I9,"COMPARABLE"),EXACT(I9,"PARTIAL"),EXACT(I9,"NOT COMPARABLE"),EXACT(I9,"UNKNOWN"),EXACT(I9,"NOT APPLICABLE"))),"INVALID - WARRANTY TOKEN",IF(NOT(OR(EXACT(J9,"COMPARABLE"),EXACT(J9,"PARTIAL"),EXACT(J9,"NOT COMPARABLE"),EXACT(J9,"UNKNOWN"),EXACT(J9,"NOT APPLICABLE"))),"INVALID - ASSORTMENT TOKEN",IF(NOT(OR(EXACT(K9,"COMPARABLE"),EXACT(K9,"PARTIAL"),EXACT(K9,"NOT COMPARABLE"),EXACT(K9,"UNKNOWN"),EXACT(K9,"NOT APPLICABLE"))),"INVALID - TRANSACTION OWNER TOKEN",IF(NOT(OR(EXACT(L9,"CURRENT"),EXACT(L9,"STALE"),EXACT(L9,"NOT CHECKED"))),"INVALID - FRESHNESS TOKEN",IF(COUNTIF($A$6:$A$205,A9)&gt;1,"INVALID - DUPLICATE ID","VALID"))))))))))))</x:f>
      </x:c>
      <x:c r="Q9" s="45" t="str">
        <x:f>IF(A9="","",IF(OR(B9="",C9="",D9="",E9="",F9="",G9="",H9="",I9="",J9="",K9="",L9="",M9="",N9=""),"EVIDENCE INSUFFICIENT - REQUIRED FIELD",IF(L9="STALE","EVIDENCE STALE - REFRESH",IF(L9="NOT CHECKED","EVIDENCE INSUFFICIENT - FRESHNESS",IF(OR(C9="UNKNOWN",D9="UNKNOWN",E9="UNKNOWN",F9="UNKNOWN",G9="UNKNOWN",H9="UNKNOWN",I9="UNKNOWN",J9="UNKNOWN",K9="UNKNOWN"),"EVIDENCE INSUFFICIENT - COMPARABILITY","COMPLETE")))))</x:f>
      </x:c>
      <x:c r="R9" s="45" t="str">
        <x:f>IF(A9="","",IF(OR(P9&lt;&gt;"VALID",Q9&lt;&gt;"COMPLETE",T9&lt;&gt;"LINKED - READY"),"EVIDENCE INSUFFICIENT",IF(OR(C9="DIFFERENT",E9="NOT COMPARABLE",G9="NOT COMPARABLE",K9="NOT COMPARABLE"),"NOT COMPARABLE",IF(AND(C9="SAME",D9="COMPARABLE",E9="COMPARABLE",OR(F9="IN STOCK",F9="MIXED"),G9="COMPARABLE",H9="COMPARABLE",I9="COMPARABLE",J9="COMPARABLE",K9="COMPARABLE"),"COMPARABLE","PARTIAL"))))</x:f>
      </x:c>
      <x:c r="S9" s="45" t="str">
        <x:f>IF(A9="","",IF(P9&lt;&gt;"VALID","NOT READY",IF(Q9&lt;&gt;"COMPLETE","NOT READY",IF(T9&lt;&gt;"LINKED - READY","NOT READY",IF(R9="EVIDENCE INSUFFICIENT","NOT READY","READY")))))</x:f>
      </x:c>
      <x:c r="T9" s="69" t="str">
        <x:f>IF(A9="","",IF(COUNTIF(CANDIDATES!$A$6:$A$205,B9)&lt;&gt;1,"INVALID - CANDIDATE ID",IF(COUNTIFS(CANDIDATES!$A$6:$A$205,B9,CANDIDATES!$R$6:$R$205,"READY")&lt;&gt;1,"CANDIDATE NOT READY","LINKED - READY")))</x:f>
      </x:c>
      <x:c r="U9" s="69" t="str">
        <x:f>IF(T9="LINKED - READY",INDEX(CANDIDATES!$Q$6:$Q$205,MATCH(B9,CANDIDATES!$A$6:$A$205,0)),"")</x:f>
      </x:c>
    </x:row>
    <x:row r="10">
      <x:c r="A10" s="53"/>
      <x:c r="B10" s="53"/>
      <x:c r="C10" s="53"/>
      <x:c r="D10" s="53"/>
      <x:c r="E10" s="53"/>
      <x:c r="F10" s="53"/>
      <x:c r="G10" s="53"/>
      <x:c r="H10" s="53"/>
      <x:c r="I10" s="53"/>
      <x:c r="J10" s="53"/>
      <x:c r="K10" s="53"/>
      <x:c r="L10" s="53"/>
      <x:c r="M10" s="53"/>
      <x:c r="N10" s="58"/>
      <x:c r="O10" s="53"/>
      <x:c r="P10" s="45" t="str">
        <x:f>IF(A10="","",IF(NOT(OR(EXACT(C10,"SAME"),EXACT(C10,"DIFFERENT"),EXACT(C10,"UNKNOWN"),EXACT(C10,"NOT APPLICABLE"))),"INVALID - PARITY TOKEN",IF(NOT(OR(EXACT(D10,"COMPARABLE"),EXACT(D10,"PARTIAL"),EXACT(D10,"NOT COMPARABLE"),EXACT(D10,"UNKNOWN"),EXACT(D10,"NOT APPLICABLE"))),"INVALID - PACK TOKEN",IF(NOT(OR(EXACT(E10,"COMPARABLE"),EXACT(E10,"PARTIAL"),EXACT(E10,"NOT COMPARABLE"),EXACT(E10,"UNKNOWN"),EXACT(E10,"NOT APPLICABLE"))),"INVALID - PRICE TOKEN",IF(NOT(OR(EXACT(F10,"IN STOCK"),EXACT(F10,"OUT OF STOCK"),EXACT(F10,"MIXED"),EXACT(F10,"UNKNOWN"),EXACT(F10,"NOT APPLICABLE"))),"INVALID - STOCK TOKEN",IF(NOT(OR(EXACT(G10,"COMPARABLE"),EXACT(G10,"PARTIAL"),EXACT(G10,"NOT COMPARABLE"),EXACT(G10,"UNKNOWN"),EXACT(G10,"NOT APPLICABLE"))),"INVALID - SHIPPING TOKEN",IF(NOT(OR(EXACT(H10,"COMPARABLE"),EXACT(H10,"PARTIAL"),EXACT(H10,"NOT COMPARABLE"),EXACT(H10,"UNKNOWN"),EXACT(H10,"NOT APPLICABLE"))),"INVALID - RETURNS TOKEN",IF(NOT(OR(EXACT(I10,"COMPARABLE"),EXACT(I10,"PARTIAL"),EXACT(I10,"NOT COMPARABLE"),EXACT(I10,"UNKNOWN"),EXACT(I10,"NOT APPLICABLE"))),"INVALID - WARRANTY TOKEN",IF(NOT(OR(EXACT(J10,"COMPARABLE"),EXACT(J10,"PARTIAL"),EXACT(J10,"NOT COMPARABLE"),EXACT(J10,"UNKNOWN"),EXACT(J10,"NOT APPLICABLE"))),"INVALID - ASSORTMENT TOKEN",IF(NOT(OR(EXACT(K10,"COMPARABLE"),EXACT(K10,"PARTIAL"),EXACT(K10,"NOT COMPARABLE"),EXACT(K10,"UNKNOWN"),EXACT(K10,"NOT APPLICABLE"))),"INVALID - TRANSACTION OWNER TOKEN",IF(NOT(OR(EXACT(L10,"CURRENT"),EXACT(L10,"STALE"),EXACT(L10,"NOT CHECKED"))),"INVALID - FRESHNESS TOKEN",IF(COUNTIF($A$6:$A$205,A10)&gt;1,"INVALID - DUPLICATE ID","VALID"))))))))))))</x:f>
      </x:c>
      <x:c r="Q10" s="45" t="str">
        <x:f>IF(A10="","",IF(OR(B10="",C10="",D10="",E10="",F10="",G10="",H10="",I10="",J10="",K10="",L10="",M10="",N10=""),"EVIDENCE INSUFFICIENT - REQUIRED FIELD",IF(L10="STALE","EVIDENCE STALE - REFRESH",IF(L10="NOT CHECKED","EVIDENCE INSUFFICIENT - FRESHNESS",IF(OR(C10="UNKNOWN",D10="UNKNOWN",E10="UNKNOWN",F10="UNKNOWN",G10="UNKNOWN",H10="UNKNOWN",I10="UNKNOWN",J10="UNKNOWN",K10="UNKNOWN"),"EVIDENCE INSUFFICIENT - COMPARABILITY","COMPLETE")))))</x:f>
      </x:c>
      <x:c r="R10" s="45" t="str">
        <x:f>IF(A10="","",IF(OR(P10&lt;&gt;"VALID",Q10&lt;&gt;"COMPLETE",T10&lt;&gt;"LINKED - READY"),"EVIDENCE INSUFFICIENT",IF(OR(C10="DIFFERENT",E10="NOT COMPARABLE",G10="NOT COMPARABLE",K10="NOT COMPARABLE"),"NOT COMPARABLE",IF(AND(C10="SAME",D10="COMPARABLE",E10="COMPARABLE",OR(F10="IN STOCK",F10="MIXED"),G10="COMPARABLE",H10="COMPARABLE",I10="COMPARABLE",J10="COMPARABLE",K10="COMPARABLE"),"COMPARABLE","PARTIAL"))))</x:f>
      </x:c>
      <x:c r="S10" s="45" t="str">
        <x:f>IF(A10="","",IF(P10&lt;&gt;"VALID","NOT READY",IF(Q10&lt;&gt;"COMPLETE","NOT READY",IF(T10&lt;&gt;"LINKED - READY","NOT READY",IF(R10="EVIDENCE INSUFFICIENT","NOT READY","READY")))))</x:f>
      </x:c>
      <x:c r="T10" s="69" t="str">
        <x:f>IF(A10="","",IF(COUNTIF(CANDIDATES!$A$6:$A$205,B10)&lt;&gt;1,"INVALID - CANDIDATE ID",IF(COUNTIFS(CANDIDATES!$A$6:$A$205,B10,CANDIDATES!$R$6:$R$205,"READY")&lt;&gt;1,"CANDIDATE NOT READY","LINKED - READY")))</x:f>
      </x:c>
      <x:c r="U10" s="69" t="str">
        <x:f>IF(T10="LINKED - READY",INDEX(CANDIDATES!$Q$6:$Q$205,MATCH(B10,CANDIDATES!$A$6:$A$205,0)),"")</x:f>
      </x:c>
    </x:row>
    <x:row r="11">
      <x:c r="A11" s="53"/>
      <x:c r="B11" s="53"/>
      <x:c r="C11" s="53"/>
      <x:c r="D11" s="53"/>
      <x:c r="E11" s="53"/>
      <x:c r="F11" s="53"/>
      <x:c r="G11" s="53"/>
      <x:c r="H11" s="53"/>
      <x:c r="I11" s="53"/>
      <x:c r="J11" s="53"/>
      <x:c r="K11" s="53"/>
      <x:c r="L11" s="53"/>
      <x:c r="M11" s="53"/>
      <x:c r="N11" s="58"/>
      <x:c r="O11" s="53"/>
      <x:c r="P11" s="45" t="str">
        <x:f>IF(A11="","",IF(NOT(OR(EXACT(C11,"SAME"),EXACT(C11,"DIFFERENT"),EXACT(C11,"UNKNOWN"),EXACT(C11,"NOT APPLICABLE"))),"INVALID - PARITY TOKEN",IF(NOT(OR(EXACT(D11,"COMPARABLE"),EXACT(D11,"PARTIAL"),EXACT(D11,"NOT COMPARABLE"),EXACT(D11,"UNKNOWN"),EXACT(D11,"NOT APPLICABLE"))),"INVALID - PACK TOKEN",IF(NOT(OR(EXACT(E11,"COMPARABLE"),EXACT(E11,"PARTIAL"),EXACT(E11,"NOT COMPARABLE"),EXACT(E11,"UNKNOWN"),EXACT(E11,"NOT APPLICABLE"))),"INVALID - PRICE TOKEN",IF(NOT(OR(EXACT(F11,"IN STOCK"),EXACT(F11,"OUT OF STOCK"),EXACT(F11,"MIXED"),EXACT(F11,"UNKNOWN"),EXACT(F11,"NOT APPLICABLE"))),"INVALID - STOCK TOKEN",IF(NOT(OR(EXACT(G11,"COMPARABLE"),EXACT(G11,"PARTIAL"),EXACT(G11,"NOT COMPARABLE"),EXACT(G11,"UNKNOWN"),EXACT(G11,"NOT APPLICABLE"))),"INVALID - SHIPPING TOKEN",IF(NOT(OR(EXACT(H11,"COMPARABLE"),EXACT(H11,"PARTIAL"),EXACT(H11,"NOT COMPARABLE"),EXACT(H11,"UNKNOWN"),EXACT(H11,"NOT APPLICABLE"))),"INVALID - RETURNS TOKEN",IF(NOT(OR(EXACT(I11,"COMPARABLE"),EXACT(I11,"PARTIAL"),EXACT(I11,"NOT COMPARABLE"),EXACT(I11,"UNKNOWN"),EXACT(I11,"NOT APPLICABLE"))),"INVALID - WARRANTY TOKEN",IF(NOT(OR(EXACT(J11,"COMPARABLE"),EXACT(J11,"PARTIAL"),EXACT(J11,"NOT COMPARABLE"),EXACT(J11,"UNKNOWN"),EXACT(J11,"NOT APPLICABLE"))),"INVALID - ASSORTMENT TOKEN",IF(NOT(OR(EXACT(K11,"COMPARABLE"),EXACT(K11,"PARTIAL"),EXACT(K11,"NOT COMPARABLE"),EXACT(K11,"UNKNOWN"),EXACT(K11,"NOT APPLICABLE"))),"INVALID - TRANSACTION OWNER TOKEN",IF(NOT(OR(EXACT(L11,"CURRENT"),EXACT(L11,"STALE"),EXACT(L11,"NOT CHECKED"))),"INVALID - FRESHNESS TOKEN",IF(COUNTIF($A$6:$A$205,A11)&gt;1,"INVALID - DUPLICATE ID","VALID"))))))))))))</x:f>
      </x:c>
      <x:c r="Q11" s="45" t="str">
        <x:f>IF(A11="","",IF(OR(B11="",C11="",D11="",E11="",F11="",G11="",H11="",I11="",J11="",K11="",L11="",M11="",N11=""),"EVIDENCE INSUFFICIENT - REQUIRED FIELD",IF(L11="STALE","EVIDENCE STALE - REFRESH",IF(L11="NOT CHECKED","EVIDENCE INSUFFICIENT - FRESHNESS",IF(OR(C11="UNKNOWN",D11="UNKNOWN",E11="UNKNOWN",F11="UNKNOWN",G11="UNKNOWN",H11="UNKNOWN",I11="UNKNOWN",J11="UNKNOWN",K11="UNKNOWN"),"EVIDENCE INSUFFICIENT - COMPARABILITY","COMPLETE")))))</x:f>
      </x:c>
      <x:c r="R11" s="45" t="str">
        <x:f>IF(A11="","",IF(OR(P11&lt;&gt;"VALID",Q11&lt;&gt;"COMPLETE",T11&lt;&gt;"LINKED - READY"),"EVIDENCE INSUFFICIENT",IF(OR(C11="DIFFERENT",E11="NOT COMPARABLE",G11="NOT COMPARABLE",K11="NOT COMPARABLE"),"NOT COMPARABLE",IF(AND(C11="SAME",D11="COMPARABLE",E11="COMPARABLE",OR(F11="IN STOCK",F11="MIXED"),G11="COMPARABLE",H11="COMPARABLE",I11="COMPARABLE",J11="COMPARABLE",K11="COMPARABLE"),"COMPARABLE","PARTIAL"))))</x:f>
      </x:c>
      <x:c r="S11" s="45" t="str">
        <x:f>IF(A11="","",IF(P11&lt;&gt;"VALID","NOT READY",IF(Q11&lt;&gt;"COMPLETE","NOT READY",IF(T11&lt;&gt;"LINKED - READY","NOT READY",IF(R11="EVIDENCE INSUFFICIENT","NOT READY","READY")))))</x:f>
      </x:c>
      <x:c r="T11" s="69" t="str">
        <x:f>IF(A11="","",IF(COUNTIF(CANDIDATES!$A$6:$A$205,B11)&lt;&gt;1,"INVALID - CANDIDATE ID",IF(COUNTIFS(CANDIDATES!$A$6:$A$205,B11,CANDIDATES!$R$6:$R$205,"READY")&lt;&gt;1,"CANDIDATE NOT READY","LINKED - READY")))</x:f>
      </x:c>
      <x:c r="U11" s="69" t="str">
        <x:f>IF(T11="LINKED - READY",INDEX(CANDIDATES!$Q$6:$Q$205,MATCH(B11,CANDIDATES!$A$6:$A$205,0)),"")</x:f>
      </x:c>
    </x:row>
    <x:row r="12">
      <x:c r="A12" s="53"/>
      <x:c r="B12" s="53"/>
      <x:c r="C12" s="53"/>
      <x:c r="D12" s="53"/>
      <x:c r="E12" s="53"/>
      <x:c r="F12" s="53"/>
      <x:c r="G12" s="53"/>
      <x:c r="H12" s="53"/>
      <x:c r="I12" s="53"/>
      <x:c r="J12" s="53"/>
      <x:c r="K12" s="53"/>
      <x:c r="L12" s="53"/>
      <x:c r="M12" s="53"/>
      <x:c r="N12" s="58"/>
      <x:c r="O12" s="53"/>
      <x:c r="P12" s="45" t="str">
        <x:f>IF(A12="","",IF(NOT(OR(EXACT(C12,"SAME"),EXACT(C12,"DIFFERENT"),EXACT(C12,"UNKNOWN"),EXACT(C12,"NOT APPLICABLE"))),"INVALID - PARITY TOKEN",IF(NOT(OR(EXACT(D12,"COMPARABLE"),EXACT(D12,"PARTIAL"),EXACT(D12,"NOT COMPARABLE"),EXACT(D12,"UNKNOWN"),EXACT(D12,"NOT APPLICABLE"))),"INVALID - PACK TOKEN",IF(NOT(OR(EXACT(E12,"COMPARABLE"),EXACT(E12,"PARTIAL"),EXACT(E12,"NOT COMPARABLE"),EXACT(E12,"UNKNOWN"),EXACT(E12,"NOT APPLICABLE"))),"INVALID - PRICE TOKEN",IF(NOT(OR(EXACT(F12,"IN STOCK"),EXACT(F12,"OUT OF STOCK"),EXACT(F12,"MIXED"),EXACT(F12,"UNKNOWN"),EXACT(F12,"NOT APPLICABLE"))),"INVALID - STOCK TOKEN",IF(NOT(OR(EXACT(G12,"COMPARABLE"),EXACT(G12,"PARTIAL"),EXACT(G12,"NOT COMPARABLE"),EXACT(G12,"UNKNOWN"),EXACT(G12,"NOT APPLICABLE"))),"INVALID - SHIPPING TOKEN",IF(NOT(OR(EXACT(H12,"COMPARABLE"),EXACT(H12,"PARTIAL"),EXACT(H12,"NOT COMPARABLE"),EXACT(H12,"UNKNOWN"),EXACT(H12,"NOT APPLICABLE"))),"INVALID - RETURNS TOKEN",IF(NOT(OR(EXACT(I12,"COMPARABLE"),EXACT(I12,"PARTIAL"),EXACT(I12,"NOT COMPARABLE"),EXACT(I12,"UNKNOWN"),EXACT(I12,"NOT APPLICABLE"))),"INVALID - WARRANTY TOKEN",IF(NOT(OR(EXACT(J12,"COMPARABLE"),EXACT(J12,"PARTIAL"),EXACT(J12,"NOT COMPARABLE"),EXACT(J12,"UNKNOWN"),EXACT(J12,"NOT APPLICABLE"))),"INVALID - ASSORTMENT TOKEN",IF(NOT(OR(EXACT(K12,"COMPARABLE"),EXACT(K12,"PARTIAL"),EXACT(K12,"NOT COMPARABLE"),EXACT(K12,"UNKNOWN"),EXACT(K12,"NOT APPLICABLE"))),"INVALID - TRANSACTION OWNER TOKEN",IF(NOT(OR(EXACT(L12,"CURRENT"),EXACT(L12,"STALE"),EXACT(L12,"NOT CHECKED"))),"INVALID - FRESHNESS TOKEN",IF(COUNTIF($A$6:$A$205,A12)&gt;1,"INVALID - DUPLICATE ID","VALID"))))))))))))</x:f>
      </x:c>
      <x:c r="Q12" s="45" t="str">
        <x:f>IF(A12="","",IF(OR(B12="",C12="",D12="",E12="",F12="",G12="",H12="",I12="",J12="",K12="",L12="",M12="",N12=""),"EVIDENCE INSUFFICIENT - REQUIRED FIELD",IF(L12="STALE","EVIDENCE STALE - REFRESH",IF(L12="NOT CHECKED","EVIDENCE INSUFFICIENT - FRESHNESS",IF(OR(C12="UNKNOWN",D12="UNKNOWN",E12="UNKNOWN",F12="UNKNOWN",G12="UNKNOWN",H12="UNKNOWN",I12="UNKNOWN",J12="UNKNOWN",K12="UNKNOWN"),"EVIDENCE INSUFFICIENT - COMPARABILITY","COMPLETE")))))</x:f>
      </x:c>
      <x:c r="R12" s="45" t="str">
        <x:f>IF(A12="","",IF(OR(P12&lt;&gt;"VALID",Q12&lt;&gt;"COMPLETE",T12&lt;&gt;"LINKED - READY"),"EVIDENCE INSUFFICIENT",IF(OR(C12="DIFFERENT",E12="NOT COMPARABLE",G12="NOT COMPARABLE",K12="NOT COMPARABLE"),"NOT COMPARABLE",IF(AND(C12="SAME",D12="COMPARABLE",E12="COMPARABLE",OR(F12="IN STOCK",F12="MIXED"),G12="COMPARABLE",H12="COMPARABLE",I12="COMPARABLE",J12="COMPARABLE",K12="COMPARABLE"),"COMPARABLE","PARTIAL"))))</x:f>
      </x:c>
      <x:c r="S12" s="45" t="str">
        <x:f>IF(A12="","",IF(P12&lt;&gt;"VALID","NOT READY",IF(Q12&lt;&gt;"COMPLETE","NOT READY",IF(T12&lt;&gt;"LINKED - READY","NOT READY",IF(R12="EVIDENCE INSUFFICIENT","NOT READY","READY")))))</x:f>
      </x:c>
      <x:c r="T12" s="69" t="str">
        <x:f>IF(A12="","",IF(COUNTIF(CANDIDATES!$A$6:$A$205,B12)&lt;&gt;1,"INVALID - CANDIDATE ID",IF(COUNTIFS(CANDIDATES!$A$6:$A$205,B12,CANDIDATES!$R$6:$R$205,"READY")&lt;&gt;1,"CANDIDATE NOT READY","LINKED - READY")))</x:f>
      </x:c>
      <x:c r="U12" s="69" t="str">
        <x:f>IF(T12="LINKED - READY",INDEX(CANDIDATES!$Q$6:$Q$205,MATCH(B12,CANDIDATES!$A$6:$A$205,0)),"")</x:f>
      </x:c>
    </x:row>
    <x:row r="13">
      <x:c r="A13" s="53"/>
      <x:c r="B13" s="53"/>
      <x:c r="C13" s="53"/>
      <x:c r="D13" s="53"/>
      <x:c r="E13" s="53"/>
      <x:c r="F13" s="53"/>
      <x:c r="G13" s="53"/>
      <x:c r="H13" s="53"/>
      <x:c r="I13" s="53"/>
      <x:c r="J13" s="53"/>
      <x:c r="K13" s="53"/>
      <x:c r="L13" s="53"/>
      <x:c r="M13" s="53"/>
      <x:c r="N13" s="58"/>
      <x:c r="O13" s="53"/>
      <x:c r="P13" s="45" t="str">
        <x:f>IF(A13="","",IF(NOT(OR(EXACT(C13,"SAME"),EXACT(C13,"DIFFERENT"),EXACT(C13,"UNKNOWN"),EXACT(C13,"NOT APPLICABLE"))),"INVALID - PARITY TOKEN",IF(NOT(OR(EXACT(D13,"COMPARABLE"),EXACT(D13,"PARTIAL"),EXACT(D13,"NOT COMPARABLE"),EXACT(D13,"UNKNOWN"),EXACT(D13,"NOT APPLICABLE"))),"INVALID - PACK TOKEN",IF(NOT(OR(EXACT(E13,"COMPARABLE"),EXACT(E13,"PARTIAL"),EXACT(E13,"NOT COMPARABLE"),EXACT(E13,"UNKNOWN"),EXACT(E13,"NOT APPLICABLE"))),"INVALID - PRICE TOKEN",IF(NOT(OR(EXACT(F13,"IN STOCK"),EXACT(F13,"OUT OF STOCK"),EXACT(F13,"MIXED"),EXACT(F13,"UNKNOWN"),EXACT(F13,"NOT APPLICABLE"))),"INVALID - STOCK TOKEN",IF(NOT(OR(EXACT(G13,"COMPARABLE"),EXACT(G13,"PARTIAL"),EXACT(G13,"NOT COMPARABLE"),EXACT(G13,"UNKNOWN"),EXACT(G13,"NOT APPLICABLE"))),"INVALID - SHIPPING TOKEN",IF(NOT(OR(EXACT(H13,"COMPARABLE"),EXACT(H13,"PARTIAL"),EXACT(H13,"NOT COMPARABLE"),EXACT(H13,"UNKNOWN"),EXACT(H13,"NOT APPLICABLE"))),"INVALID - RETURNS TOKEN",IF(NOT(OR(EXACT(I13,"COMPARABLE"),EXACT(I13,"PARTIAL"),EXACT(I13,"NOT COMPARABLE"),EXACT(I13,"UNKNOWN"),EXACT(I13,"NOT APPLICABLE"))),"INVALID - WARRANTY TOKEN",IF(NOT(OR(EXACT(J13,"COMPARABLE"),EXACT(J13,"PARTIAL"),EXACT(J13,"NOT COMPARABLE"),EXACT(J13,"UNKNOWN"),EXACT(J13,"NOT APPLICABLE"))),"INVALID - ASSORTMENT TOKEN",IF(NOT(OR(EXACT(K13,"COMPARABLE"),EXACT(K13,"PARTIAL"),EXACT(K13,"NOT COMPARABLE"),EXACT(K13,"UNKNOWN"),EXACT(K13,"NOT APPLICABLE"))),"INVALID - TRANSACTION OWNER TOKEN",IF(NOT(OR(EXACT(L13,"CURRENT"),EXACT(L13,"STALE"),EXACT(L13,"NOT CHECKED"))),"INVALID - FRESHNESS TOKEN",IF(COUNTIF($A$6:$A$205,A13)&gt;1,"INVALID - DUPLICATE ID","VALID"))))))))))))</x:f>
      </x:c>
      <x:c r="Q13" s="45" t="str">
        <x:f>IF(A13="","",IF(OR(B13="",C13="",D13="",E13="",F13="",G13="",H13="",I13="",J13="",K13="",L13="",M13="",N13=""),"EVIDENCE INSUFFICIENT - REQUIRED FIELD",IF(L13="STALE","EVIDENCE STALE - REFRESH",IF(L13="NOT CHECKED","EVIDENCE INSUFFICIENT - FRESHNESS",IF(OR(C13="UNKNOWN",D13="UNKNOWN",E13="UNKNOWN",F13="UNKNOWN",G13="UNKNOWN",H13="UNKNOWN",I13="UNKNOWN",J13="UNKNOWN",K13="UNKNOWN"),"EVIDENCE INSUFFICIENT - COMPARABILITY","COMPLETE")))))</x:f>
      </x:c>
      <x:c r="R13" s="45" t="str">
        <x:f>IF(A13="","",IF(OR(P13&lt;&gt;"VALID",Q13&lt;&gt;"COMPLETE",T13&lt;&gt;"LINKED - READY"),"EVIDENCE INSUFFICIENT",IF(OR(C13="DIFFERENT",E13="NOT COMPARABLE",G13="NOT COMPARABLE",K13="NOT COMPARABLE"),"NOT COMPARABLE",IF(AND(C13="SAME",D13="COMPARABLE",E13="COMPARABLE",OR(F13="IN STOCK",F13="MIXED"),G13="COMPARABLE",H13="COMPARABLE",I13="COMPARABLE",J13="COMPARABLE",K13="COMPARABLE"),"COMPARABLE","PARTIAL"))))</x:f>
      </x:c>
      <x:c r="S13" s="45" t="str">
        <x:f>IF(A13="","",IF(P13&lt;&gt;"VALID","NOT READY",IF(Q13&lt;&gt;"COMPLETE","NOT READY",IF(T13&lt;&gt;"LINKED - READY","NOT READY",IF(R13="EVIDENCE INSUFFICIENT","NOT READY","READY")))))</x:f>
      </x:c>
      <x:c r="T13" s="69" t="str">
        <x:f>IF(A13="","",IF(COUNTIF(CANDIDATES!$A$6:$A$205,B13)&lt;&gt;1,"INVALID - CANDIDATE ID",IF(COUNTIFS(CANDIDATES!$A$6:$A$205,B13,CANDIDATES!$R$6:$R$205,"READY")&lt;&gt;1,"CANDIDATE NOT READY","LINKED - READY")))</x:f>
      </x:c>
      <x:c r="U13" s="69" t="str">
        <x:f>IF(T13="LINKED - READY",INDEX(CANDIDATES!$Q$6:$Q$205,MATCH(B13,CANDIDATES!$A$6:$A$205,0)),"")</x:f>
      </x:c>
    </x:row>
    <x:row r="14">
      <x:c r="A14" s="53"/>
      <x:c r="B14" s="53"/>
      <x:c r="C14" s="53"/>
      <x:c r="D14" s="53"/>
      <x:c r="E14" s="53"/>
      <x:c r="F14" s="53"/>
      <x:c r="G14" s="53"/>
      <x:c r="H14" s="53"/>
      <x:c r="I14" s="53"/>
      <x:c r="J14" s="53"/>
      <x:c r="K14" s="53"/>
      <x:c r="L14" s="53"/>
      <x:c r="M14" s="53"/>
      <x:c r="N14" s="58"/>
      <x:c r="O14" s="53"/>
      <x:c r="P14" s="45" t="str">
        <x:f>IF(A14="","",IF(NOT(OR(EXACT(C14,"SAME"),EXACT(C14,"DIFFERENT"),EXACT(C14,"UNKNOWN"),EXACT(C14,"NOT APPLICABLE"))),"INVALID - PARITY TOKEN",IF(NOT(OR(EXACT(D14,"COMPARABLE"),EXACT(D14,"PARTIAL"),EXACT(D14,"NOT COMPARABLE"),EXACT(D14,"UNKNOWN"),EXACT(D14,"NOT APPLICABLE"))),"INVALID - PACK TOKEN",IF(NOT(OR(EXACT(E14,"COMPARABLE"),EXACT(E14,"PARTIAL"),EXACT(E14,"NOT COMPARABLE"),EXACT(E14,"UNKNOWN"),EXACT(E14,"NOT APPLICABLE"))),"INVALID - PRICE TOKEN",IF(NOT(OR(EXACT(F14,"IN STOCK"),EXACT(F14,"OUT OF STOCK"),EXACT(F14,"MIXED"),EXACT(F14,"UNKNOWN"),EXACT(F14,"NOT APPLICABLE"))),"INVALID - STOCK TOKEN",IF(NOT(OR(EXACT(G14,"COMPARABLE"),EXACT(G14,"PARTIAL"),EXACT(G14,"NOT COMPARABLE"),EXACT(G14,"UNKNOWN"),EXACT(G14,"NOT APPLICABLE"))),"INVALID - SHIPPING TOKEN",IF(NOT(OR(EXACT(H14,"COMPARABLE"),EXACT(H14,"PARTIAL"),EXACT(H14,"NOT COMPARABLE"),EXACT(H14,"UNKNOWN"),EXACT(H14,"NOT APPLICABLE"))),"INVALID - RETURNS TOKEN",IF(NOT(OR(EXACT(I14,"COMPARABLE"),EXACT(I14,"PARTIAL"),EXACT(I14,"NOT COMPARABLE"),EXACT(I14,"UNKNOWN"),EXACT(I14,"NOT APPLICABLE"))),"INVALID - WARRANTY TOKEN",IF(NOT(OR(EXACT(J14,"COMPARABLE"),EXACT(J14,"PARTIAL"),EXACT(J14,"NOT COMPARABLE"),EXACT(J14,"UNKNOWN"),EXACT(J14,"NOT APPLICABLE"))),"INVALID - ASSORTMENT TOKEN",IF(NOT(OR(EXACT(K14,"COMPARABLE"),EXACT(K14,"PARTIAL"),EXACT(K14,"NOT COMPARABLE"),EXACT(K14,"UNKNOWN"),EXACT(K14,"NOT APPLICABLE"))),"INVALID - TRANSACTION OWNER TOKEN",IF(NOT(OR(EXACT(L14,"CURRENT"),EXACT(L14,"STALE"),EXACT(L14,"NOT CHECKED"))),"INVALID - FRESHNESS TOKEN",IF(COUNTIF($A$6:$A$205,A14)&gt;1,"INVALID - DUPLICATE ID","VALID"))))))))))))</x:f>
      </x:c>
      <x:c r="Q14" s="45" t="str">
        <x:f>IF(A14="","",IF(OR(B14="",C14="",D14="",E14="",F14="",G14="",H14="",I14="",J14="",K14="",L14="",M14="",N14=""),"EVIDENCE INSUFFICIENT - REQUIRED FIELD",IF(L14="STALE","EVIDENCE STALE - REFRESH",IF(L14="NOT CHECKED","EVIDENCE INSUFFICIENT - FRESHNESS",IF(OR(C14="UNKNOWN",D14="UNKNOWN",E14="UNKNOWN",F14="UNKNOWN",G14="UNKNOWN",H14="UNKNOWN",I14="UNKNOWN",J14="UNKNOWN",K14="UNKNOWN"),"EVIDENCE INSUFFICIENT - COMPARABILITY","COMPLETE")))))</x:f>
      </x:c>
      <x:c r="R14" s="45" t="str">
        <x:f>IF(A14="","",IF(OR(P14&lt;&gt;"VALID",Q14&lt;&gt;"COMPLETE",T14&lt;&gt;"LINKED - READY"),"EVIDENCE INSUFFICIENT",IF(OR(C14="DIFFERENT",E14="NOT COMPARABLE",G14="NOT COMPARABLE",K14="NOT COMPARABLE"),"NOT COMPARABLE",IF(AND(C14="SAME",D14="COMPARABLE",E14="COMPARABLE",OR(F14="IN STOCK",F14="MIXED"),G14="COMPARABLE",H14="COMPARABLE",I14="COMPARABLE",J14="COMPARABLE",K14="COMPARABLE"),"COMPARABLE","PARTIAL"))))</x:f>
      </x:c>
      <x:c r="S14" s="45" t="str">
        <x:f>IF(A14="","",IF(P14&lt;&gt;"VALID","NOT READY",IF(Q14&lt;&gt;"COMPLETE","NOT READY",IF(T14&lt;&gt;"LINKED - READY","NOT READY",IF(R14="EVIDENCE INSUFFICIENT","NOT READY","READY")))))</x:f>
      </x:c>
      <x:c r="T14" s="69" t="str">
        <x:f>IF(A14="","",IF(COUNTIF(CANDIDATES!$A$6:$A$205,B14)&lt;&gt;1,"INVALID - CANDIDATE ID",IF(COUNTIFS(CANDIDATES!$A$6:$A$205,B14,CANDIDATES!$R$6:$R$205,"READY")&lt;&gt;1,"CANDIDATE NOT READY","LINKED - READY")))</x:f>
      </x:c>
      <x:c r="U14" s="69" t="str">
        <x:f>IF(T14="LINKED - READY",INDEX(CANDIDATES!$Q$6:$Q$205,MATCH(B14,CANDIDATES!$A$6:$A$205,0)),"")</x:f>
      </x:c>
    </x:row>
    <x:row r="15">
      <x:c r="A15" s="53"/>
      <x:c r="B15" s="53"/>
      <x:c r="C15" s="53"/>
      <x:c r="D15" s="53"/>
      <x:c r="E15" s="53"/>
      <x:c r="F15" s="53"/>
      <x:c r="G15" s="53"/>
      <x:c r="H15" s="53"/>
      <x:c r="I15" s="53"/>
      <x:c r="J15" s="53"/>
      <x:c r="K15" s="53"/>
      <x:c r="L15" s="53"/>
      <x:c r="M15" s="53"/>
      <x:c r="N15" s="58"/>
      <x:c r="O15" s="53"/>
      <x:c r="P15" s="45" t="str">
        <x:f>IF(A15="","",IF(NOT(OR(EXACT(C15,"SAME"),EXACT(C15,"DIFFERENT"),EXACT(C15,"UNKNOWN"),EXACT(C15,"NOT APPLICABLE"))),"INVALID - PARITY TOKEN",IF(NOT(OR(EXACT(D15,"COMPARABLE"),EXACT(D15,"PARTIAL"),EXACT(D15,"NOT COMPARABLE"),EXACT(D15,"UNKNOWN"),EXACT(D15,"NOT APPLICABLE"))),"INVALID - PACK TOKEN",IF(NOT(OR(EXACT(E15,"COMPARABLE"),EXACT(E15,"PARTIAL"),EXACT(E15,"NOT COMPARABLE"),EXACT(E15,"UNKNOWN"),EXACT(E15,"NOT APPLICABLE"))),"INVALID - PRICE TOKEN",IF(NOT(OR(EXACT(F15,"IN STOCK"),EXACT(F15,"OUT OF STOCK"),EXACT(F15,"MIXED"),EXACT(F15,"UNKNOWN"),EXACT(F15,"NOT APPLICABLE"))),"INVALID - STOCK TOKEN",IF(NOT(OR(EXACT(G15,"COMPARABLE"),EXACT(G15,"PARTIAL"),EXACT(G15,"NOT COMPARABLE"),EXACT(G15,"UNKNOWN"),EXACT(G15,"NOT APPLICABLE"))),"INVALID - SHIPPING TOKEN",IF(NOT(OR(EXACT(H15,"COMPARABLE"),EXACT(H15,"PARTIAL"),EXACT(H15,"NOT COMPARABLE"),EXACT(H15,"UNKNOWN"),EXACT(H15,"NOT APPLICABLE"))),"INVALID - RETURNS TOKEN",IF(NOT(OR(EXACT(I15,"COMPARABLE"),EXACT(I15,"PARTIAL"),EXACT(I15,"NOT COMPARABLE"),EXACT(I15,"UNKNOWN"),EXACT(I15,"NOT APPLICABLE"))),"INVALID - WARRANTY TOKEN",IF(NOT(OR(EXACT(J15,"COMPARABLE"),EXACT(J15,"PARTIAL"),EXACT(J15,"NOT COMPARABLE"),EXACT(J15,"UNKNOWN"),EXACT(J15,"NOT APPLICABLE"))),"INVALID - ASSORTMENT TOKEN",IF(NOT(OR(EXACT(K15,"COMPARABLE"),EXACT(K15,"PARTIAL"),EXACT(K15,"NOT COMPARABLE"),EXACT(K15,"UNKNOWN"),EXACT(K15,"NOT APPLICABLE"))),"INVALID - TRANSACTION OWNER TOKEN",IF(NOT(OR(EXACT(L15,"CURRENT"),EXACT(L15,"STALE"),EXACT(L15,"NOT CHECKED"))),"INVALID - FRESHNESS TOKEN",IF(COUNTIF($A$6:$A$205,A15)&gt;1,"INVALID - DUPLICATE ID","VALID"))))))))))))</x:f>
      </x:c>
      <x:c r="Q15" s="45" t="str">
        <x:f>IF(A15="","",IF(OR(B15="",C15="",D15="",E15="",F15="",G15="",H15="",I15="",J15="",K15="",L15="",M15="",N15=""),"EVIDENCE INSUFFICIENT - REQUIRED FIELD",IF(L15="STALE","EVIDENCE STALE - REFRESH",IF(L15="NOT CHECKED","EVIDENCE INSUFFICIENT - FRESHNESS",IF(OR(C15="UNKNOWN",D15="UNKNOWN",E15="UNKNOWN",F15="UNKNOWN",G15="UNKNOWN",H15="UNKNOWN",I15="UNKNOWN",J15="UNKNOWN",K15="UNKNOWN"),"EVIDENCE INSUFFICIENT - COMPARABILITY","COMPLETE")))))</x:f>
      </x:c>
      <x:c r="R15" s="45" t="str">
        <x:f>IF(A15="","",IF(OR(P15&lt;&gt;"VALID",Q15&lt;&gt;"COMPLETE",T15&lt;&gt;"LINKED - READY"),"EVIDENCE INSUFFICIENT",IF(OR(C15="DIFFERENT",E15="NOT COMPARABLE",G15="NOT COMPARABLE",K15="NOT COMPARABLE"),"NOT COMPARABLE",IF(AND(C15="SAME",D15="COMPARABLE",E15="COMPARABLE",OR(F15="IN STOCK",F15="MIXED"),G15="COMPARABLE",H15="COMPARABLE",I15="COMPARABLE",J15="COMPARABLE",K15="COMPARABLE"),"COMPARABLE","PARTIAL"))))</x:f>
      </x:c>
      <x:c r="S15" s="45" t="str">
        <x:f>IF(A15="","",IF(P15&lt;&gt;"VALID","NOT READY",IF(Q15&lt;&gt;"COMPLETE","NOT READY",IF(T15&lt;&gt;"LINKED - READY","NOT READY",IF(R15="EVIDENCE INSUFFICIENT","NOT READY","READY")))))</x:f>
      </x:c>
      <x:c r="T15" s="69" t="str">
        <x:f>IF(A15="","",IF(COUNTIF(CANDIDATES!$A$6:$A$205,B15)&lt;&gt;1,"INVALID - CANDIDATE ID",IF(COUNTIFS(CANDIDATES!$A$6:$A$205,B15,CANDIDATES!$R$6:$R$205,"READY")&lt;&gt;1,"CANDIDATE NOT READY","LINKED - READY")))</x:f>
      </x:c>
      <x:c r="U15" s="69" t="str">
        <x:f>IF(T15="LINKED - READY",INDEX(CANDIDATES!$Q$6:$Q$205,MATCH(B15,CANDIDATES!$A$6:$A$205,0)),"")</x:f>
      </x:c>
    </x:row>
    <x:row r="16">
      <x:c r="A16" s="53"/>
      <x:c r="B16" s="53"/>
      <x:c r="C16" s="53"/>
      <x:c r="D16" s="53"/>
      <x:c r="E16" s="53"/>
      <x:c r="F16" s="53"/>
      <x:c r="G16" s="53"/>
      <x:c r="H16" s="53"/>
      <x:c r="I16" s="53"/>
      <x:c r="J16" s="53"/>
      <x:c r="K16" s="53"/>
      <x:c r="L16" s="53"/>
      <x:c r="M16" s="53"/>
      <x:c r="N16" s="58"/>
      <x:c r="O16" s="53"/>
      <x:c r="P16" s="45" t="str">
        <x:f>IF(A16="","",IF(NOT(OR(EXACT(C16,"SAME"),EXACT(C16,"DIFFERENT"),EXACT(C16,"UNKNOWN"),EXACT(C16,"NOT APPLICABLE"))),"INVALID - PARITY TOKEN",IF(NOT(OR(EXACT(D16,"COMPARABLE"),EXACT(D16,"PARTIAL"),EXACT(D16,"NOT COMPARABLE"),EXACT(D16,"UNKNOWN"),EXACT(D16,"NOT APPLICABLE"))),"INVALID - PACK TOKEN",IF(NOT(OR(EXACT(E16,"COMPARABLE"),EXACT(E16,"PARTIAL"),EXACT(E16,"NOT COMPARABLE"),EXACT(E16,"UNKNOWN"),EXACT(E16,"NOT APPLICABLE"))),"INVALID - PRICE TOKEN",IF(NOT(OR(EXACT(F16,"IN STOCK"),EXACT(F16,"OUT OF STOCK"),EXACT(F16,"MIXED"),EXACT(F16,"UNKNOWN"),EXACT(F16,"NOT APPLICABLE"))),"INVALID - STOCK TOKEN",IF(NOT(OR(EXACT(G16,"COMPARABLE"),EXACT(G16,"PARTIAL"),EXACT(G16,"NOT COMPARABLE"),EXACT(G16,"UNKNOWN"),EXACT(G16,"NOT APPLICABLE"))),"INVALID - SHIPPING TOKEN",IF(NOT(OR(EXACT(H16,"COMPARABLE"),EXACT(H16,"PARTIAL"),EXACT(H16,"NOT COMPARABLE"),EXACT(H16,"UNKNOWN"),EXACT(H16,"NOT APPLICABLE"))),"INVALID - RETURNS TOKEN",IF(NOT(OR(EXACT(I16,"COMPARABLE"),EXACT(I16,"PARTIAL"),EXACT(I16,"NOT COMPARABLE"),EXACT(I16,"UNKNOWN"),EXACT(I16,"NOT APPLICABLE"))),"INVALID - WARRANTY TOKEN",IF(NOT(OR(EXACT(J16,"COMPARABLE"),EXACT(J16,"PARTIAL"),EXACT(J16,"NOT COMPARABLE"),EXACT(J16,"UNKNOWN"),EXACT(J16,"NOT APPLICABLE"))),"INVALID - ASSORTMENT TOKEN",IF(NOT(OR(EXACT(K16,"COMPARABLE"),EXACT(K16,"PARTIAL"),EXACT(K16,"NOT COMPARABLE"),EXACT(K16,"UNKNOWN"),EXACT(K16,"NOT APPLICABLE"))),"INVALID - TRANSACTION OWNER TOKEN",IF(NOT(OR(EXACT(L16,"CURRENT"),EXACT(L16,"STALE"),EXACT(L16,"NOT CHECKED"))),"INVALID - FRESHNESS TOKEN",IF(COUNTIF($A$6:$A$205,A16)&gt;1,"INVALID - DUPLICATE ID","VALID"))))))))))))</x:f>
      </x:c>
      <x:c r="Q16" s="45" t="str">
        <x:f>IF(A16="","",IF(OR(B16="",C16="",D16="",E16="",F16="",G16="",H16="",I16="",J16="",K16="",L16="",M16="",N16=""),"EVIDENCE INSUFFICIENT - REQUIRED FIELD",IF(L16="STALE","EVIDENCE STALE - REFRESH",IF(L16="NOT CHECKED","EVIDENCE INSUFFICIENT - FRESHNESS",IF(OR(C16="UNKNOWN",D16="UNKNOWN",E16="UNKNOWN",F16="UNKNOWN",G16="UNKNOWN",H16="UNKNOWN",I16="UNKNOWN",J16="UNKNOWN",K16="UNKNOWN"),"EVIDENCE INSUFFICIENT - COMPARABILITY","COMPLETE")))))</x:f>
      </x:c>
      <x:c r="R16" s="45" t="str">
        <x:f>IF(A16="","",IF(OR(P16&lt;&gt;"VALID",Q16&lt;&gt;"COMPLETE",T16&lt;&gt;"LINKED - READY"),"EVIDENCE INSUFFICIENT",IF(OR(C16="DIFFERENT",E16="NOT COMPARABLE",G16="NOT COMPARABLE",K16="NOT COMPARABLE"),"NOT COMPARABLE",IF(AND(C16="SAME",D16="COMPARABLE",E16="COMPARABLE",OR(F16="IN STOCK",F16="MIXED"),G16="COMPARABLE",H16="COMPARABLE",I16="COMPARABLE",J16="COMPARABLE",K16="COMPARABLE"),"COMPARABLE","PARTIAL"))))</x:f>
      </x:c>
      <x:c r="S16" s="45" t="str">
        <x:f>IF(A16="","",IF(P16&lt;&gt;"VALID","NOT READY",IF(Q16&lt;&gt;"COMPLETE","NOT READY",IF(T16&lt;&gt;"LINKED - READY","NOT READY",IF(R16="EVIDENCE INSUFFICIENT","NOT READY","READY")))))</x:f>
      </x:c>
      <x:c r="T16" s="69" t="str">
        <x:f>IF(A16="","",IF(COUNTIF(CANDIDATES!$A$6:$A$205,B16)&lt;&gt;1,"INVALID - CANDIDATE ID",IF(COUNTIFS(CANDIDATES!$A$6:$A$205,B16,CANDIDATES!$R$6:$R$205,"READY")&lt;&gt;1,"CANDIDATE NOT READY","LINKED - READY")))</x:f>
      </x:c>
      <x:c r="U16" s="69" t="str">
        <x:f>IF(T16="LINKED - READY",INDEX(CANDIDATES!$Q$6:$Q$205,MATCH(B16,CANDIDATES!$A$6:$A$205,0)),"")</x:f>
      </x:c>
    </x:row>
    <x:row r="17">
      <x:c r="A17" s="53"/>
      <x:c r="B17" s="53"/>
      <x:c r="C17" s="53"/>
      <x:c r="D17" s="53"/>
      <x:c r="E17" s="53"/>
      <x:c r="F17" s="53"/>
      <x:c r="G17" s="53"/>
      <x:c r="H17" s="53"/>
      <x:c r="I17" s="53"/>
      <x:c r="J17" s="53"/>
      <x:c r="K17" s="53"/>
      <x:c r="L17" s="53"/>
      <x:c r="M17" s="53"/>
      <x:c r="N17" s="58"/>
      <x:c r="O17" s="53"/>
      <x:c r="P17" s="45" t="str">
        <x:f>IF(A17="","",IF(NOT(OR(EXACT(C17,"SAME"),EXACT(C17,"DIFFERENT"),EXACT(C17,"UNKNOWN"),EXACT(C17,"NOT APPLICABLE"))),"INVALID - PARITY TOKEN",IF(NOT(OR(EXACT(D17,"COMPARABLE"),EXACT(D17,"PARTIAL"),EXACT(D17,"NOT COMPARABLE"),EXACT(D17,"UNKNOWN"),EXACT(D17,"NOT APPLICABLE"))),"INVALID - PACK TOKEN",IF(NOT(OR(EXACT(E17,"COMPARABLE"),EXACT(E17,"PARTIAL"),EXACT(E17,"NOT COMPARABLE"),EXACT(E17,"UNKNOWN"),EXACT(E17,"NOT APPLICABLE"))),"INVALID - PRICE TOKEN",IF(NOT(OR(EXACT(F17,"IN STOCK"),EXACT(F17,"OUT OF STOCK"),EXACT(F17,"MIXED"),EXACT(F17,"UNKNOWN"),EXACT(F17,"NOT APPLICABLE"))),"INVALID - STOCK TOKEN",IF(NOT(OR(EXACT(G17,"COMPARABLE"),EXACT(G17,"PARTIAL"),EXACT(G17,"NOT COMPARABLE"),EXACT(G17,"UNKNOWN"),EXACT(G17,"NOT APPLICABLE"))),"INVALID - SHIPPING TOKEN",IF(NOT(OR(EXACT(H17,"COMPARABLE"),EXACT(H17,"PARTIAL"),EXACT(H17,"NOT COMPARABLE"),EXACT(H17,"UNKNOWN"),EXACT(H17,"NOT APPLICABLE"))),"INVALID - RETURNS TOKEN",IF(NOT(OR(EXACT(I17,"COMPARABLE"),EXACT(I17,"PARTIAL"),EXACT(I17,"NOT COMPARABLE"),EXACT(I17,"UNKNOWN"),EXACT(I17,"NOT APPLICABLE"))),"INVALID - WARRANTY TOKEN",IF(NOT(OR(EXACT(J17,"COMPARABLE"),EXACT(J17,"PARTIAL"),EXACT(J17,"NOT COMPARABLE"),EXACT(J17,"UNKNOWN"),EXACT(J17,"NOT APPLICABLE"))),"INVALID - ASSORTMENT TOKEN",IF(NOT(OR(EXACT(K17,"COMPARABLE"),EXACT(K17,"PARTIAL"),EXACT(K17,"NOT COMPARABLE"),EXACT(K17,"UNKNOWN"),EXACT(K17,"NOT APPLICABLE"))),"INVALID - TRANSACTION OWNER TOKEN",IF(NOT(OR(EXACT(L17,"CURRENT"),EXACT(L17,"STALE"),EXACT(L17,"NOT CHECKED"))),"INVALID - FRESHNESS TOKEN",IF(COUNTIF($A$6:$A$205,A17)&gt;1,"INVALID - DUPLICATE ID","VALID"))))))))))))</x:f>
      </x:c>
      <x:c r="Q17" s="45" t="str">
        <x:f>IF(A17="","",IF(OR(B17="",C17="",D17="",E17="",F17="",G17="",H17="",I17="",J17="",K17="",L17="",M17="",N17=""),"EVIDENCE INSUFFICIENT - REQUIRED FIELD",IF(L17="STALE","EVIDENCE STALE - REFRESH",IF(L17="NOT CHECKED","EVIDENCE INSUFFICIENT - FRESHNESS",IF(OR(C17="UNKNOWN",D17="UNKNOWN",E17="UNKNOWN",F17="UNKNOWN",G17="UNKNOWN",H17="UNKNOWN",I17="UNKNOWN",J17="UNKNOWN",K17="UNKNOWN"),"EVIDENCE INSUFFICIENT - COMPARABILITY","COMPLETE")))))</x:f>
      </x:c>
      <x:c r="R17" s="45" t="str">
        <x:f>IF(A17="","",IF(OR(P17&lt;&gt;"VALID",Q17&lt;&gt;"COMPLETE",T17&lt;&gt;"LINKED - READY"),"EVIDENCE INSUFFICIENT",IF(OR(C17="DIFFERENT",E17="NOT COMPARABLE",G17="NOT COMPARABLE",K17="NOT COMPARABLE"),"NOT COMPARABLE",IF(AND(C17="SAME",D17="COMPARABLE",E17="COMPARABLE",OR(F17="IN STOCK",F17="MIXED"),G17="COMPARABLE",H17="COMPARABLE",I17="COMPARABLE",J17="COMPARABLE",K17="COMPARABLE"),"COMPARABLE","PARTIAL"))))</x:f>
      </x:c>
      <x:c r="S17" s="45" t="str">
        <x:f>IF(A17="","",IF(P17&lt;&gt;"VALID","NOT READY",IF(Q17&lt;&gt;"COMPLETE","NOT READY",IF(T17&lt;&gt;"LINKED - READY","NOT READY",IF(R17="EVIDENCE INSUFFICIENT","NOT READY","READY")))))</x:f>
      </x:c>
      <x:c r="T17" s="69" t="str">
        <x:f>IF(A17="","",IF(COUNTIF(CANDIDATES!$A$6:$A$205,B17)&lt;&gt;1,"INVALID - CANDIDATE ID",IF(COUNTIFS(CANDIDATES!$A$6:$A$205,B17,CANDIDATES!$R$6:$R$205,"READY")&lt;&gt;1,"CANDIDATE NOT READY","LINKED - READY")))</x:f>
      </x:c>
      <x:c r="U17" s="69" t="str">
        <x:f>IF(T17="LINKED - READY",INDEX(CANDIDATES!$Q$6:$Q$205,MATCH(B17,CANDIDATES!$A$6:$A$205,0)),"")</x:f>
      </x:c>
    </x:row>
    <x:row r="18">
      <x:c r="A18" s="53"/>
      <x:c r="B18" s="53"/>
      <x:c r="C18" s="53"/>
      <x:c r="D18" s="53"/>
      <x:c r="E18" s="53"/>
      <x:c r="F18" s="53"/>
      <x:c r="G18" s="53"/>
      <x:c r="H18" s="53"/>
      <x:c r="I18" s="53"/>
      <x:c r="J18" s="53"/>
      <x:c r="K18" s="53"/>
      <x:c r="L18" s="53"/>
      <x:c r="M18" s="53"/>
      <x:c r="N18" s="58"/>
      <x:c r="O18" s="53"/>
      <x:c r="P18" s="45" t="str">
        <x:f>IF(A18="","",IF(NOT(OR(EXACT(C18,"SAME"),EXACT(C18,"DIFFERENT"),EXACT(C18,"UNKNOWN"),EXACT(C18,"NOT APPLICABLE"))),"INVALID - PARITY TOKEN",IF(NOT(OR(EXACT(D18,"COMPARABLE"),EXACT(D18,"PARTIAL"),EXACT(D18,"NOT COMPARABLE"),EXACT(D18,"UNKNOWN"),EXACT(D18,"NOT APPLICABLE"))),"INVALID - PACK TOKEN",IF(NOT(OR(EXACT(E18,"COMPARABLE"),EXACT(E18,"PARTIAL"),EXACT(E18,"NOT COMPARABLE"),EXACT(E18,"UNKNOWN"),EXACT(E18,"NOT APPLICABLE"))),"INVALID - PRICE TOKEN",IF(NOT(OR(EXACT(F18,"IN STOCK"),EXACT(F18,"OUT OF STOCK"),EXACT(F18,"MIXED"),EXACT(F18,"UNKNOWN"),EXACT(F18,"NOT APPLICABLE"))),"INVALID - STOCK TOKEN",IF(NOT(OR(EXACT(G18,"COMPARABLE"),EXACT(G18,"PARTIAL"),EXACT(G18,"NOT COMPARABLE"),EXACT(G18,"UNKNOWN"),EXACT(G18,"NOT APPLICABLE"))),"INVALID - SHIPPING TOKEN",IF(NOT(OR(EXACT(H18,"COMPARABLE"),EXACT(H18,"PARTIAL"),EXACT(H18,"NOT COMPARABLE"),EXACT(H18,"UNKNOWN"),EXACT(H18,"NOT APPLICABLE"))),"INVALID - RETURNS TOKEN",IF(NOT(OR(EXACT(I18,"COMPARABLE"),EXACT(I18,"PARTIAL"),EXACT(I18,"NOT COMPARABLE"),EXACT(I18,"UNKNOWN"),EXACT(I18,"NOT APPLICABLE"))),"INVALID - WARRANTY TOKEN",IF(NOT(OR(EXACT(J18,"COMPARABLE"),EXACT(J18,"PARTIAL"),EXACT(J18,"NOT COMPARABLE"),EXACT(J18,"UNKNOWN"),EXACT(J18,"NOT APPLICABLE"))),"INVALID - ASSORTMENT TOKEN",IF(NOT(OR(EXACT(K18,"COMPARABLE"),EXACT(K18,"PARTIAL"),EXACT(K18,"NOT COMPARABLE"),EXACT(K18,"UNKNOWN"),EXACT(K18,"NOT APPLICABLE"))),"INVALID - TRANSACTION OWNER TOKEN",IF(NOT(OR(EXACT(L18,"CURRENT"),EXACT(L18,"STALE"),EXACT(L18,"NOT CHECKED"))),"INVALID - FRESHNESS TOKEN",IF(COUNTIF($A$6:$A$205,A18)&gt;1,"INVALID - DUPLICATE ID","VALID"))))))))))))</x:f>
      </x:c>
      <x:c r="Q18" s="45" t="str">
        <x:f>IF(A18="","",IF(OR(B18="",C18="",D18="",E18="",F18="",G18="",H18="",I18="",J18="",K18="",L18="",M18="",N18=""),"EVIDENCE INSUFFICIENT - REQUIRED FIELD",IF(L18="STALE","EVIDENCE STALE - REFRESH",IF(L18="NOT CHECKED","EVIDENCE INSUFFICIENT - FRESHNESS",IF(OR(C18="UNKNOWN",D18="UNKNOWN",E18="UNKNOWN",F18="UNKNOWN",G18="UNKNOWN",H18="UNKNOWN",I18="UNKNOWN",J18="UNKNOWN",K18="UNKNOWN"),"EVIDENCE INSUFFICIENT - COMPARABILITY","COMPLETE")))))</x:f>
      </x:c>
      <x:c r="R18" s="45" t="str">
        <x:f>IF(A18="","",IF(OR(P18&lt;&gt;"VALID",Q18&lt;&gt;"COMPLETE",T18&lt;&gt;"LINKED - READY"),"EVIDENCE INSUFFICIENT",IF(OR(C18="DIFFERENT",E18="NOT COMPARABLE",G18="NOT COMPARABLE",K18="NOT COMPARABLE"),"NOT COMPARABLE",IF(AND(C18="SAME",D18="COMPARABLE",E18="COMPARABLE",OR(F18="IN STOCK",F18="MIXED"),G18="COMPARABLE",H18="COMPARABLE",I18="COMPARABLE",J18="COMPARABLE",K18="COMPARABLE"),"COMPARABLE","PARTIAL"))))</x:f>
      </x:c>
      <x:c r="S18" s="45" t="str">
        <x:f>IF(A18="","",IF(P18&lt;&gt;"VALID","NOT READY",IF(Q18&lt;&gt;"COMPLETE","NOT READY",IF(T18&lt;&gt;"LINKED - READY","NOT READY",IF(R18="EVIDENCE INSUFFICIENT","NOT READY","READY")))))</x:f>
      </x:c>
      <x:c r="T18" s="69" t="str">
        <x:f>IF(A18="","",IF(COUNTIF(CANDIDATES!$A$6:$A$205,B18)&lt;&gt;1,"INVALID - CANDIDATE ID",IF(COUNTIFS(CANDIDATES!$A$6:$A$205,B18,CANDIDATES!$R$6:$R$205,"READY")&lt;&gt;1,"CANDIDATE NOT READY","LINKED - READY")))</x:f>
      </x:c>
      <x:c r="U18" s="69" t="str">
        <x:f>IF(T18="LINKED - READY",INDEX(CANDIDATES!$Q$6:$Q$205,MATCH(B18,CANDIDATES!$A$6:$A$205,0)),"")</x:f>
      </x:c>
    </x:row>
    <x:row r="19">
      <x:c r="A19" s="53"/>
      <x:c r="B19" s="53"/>
      <x:c r="C19" s="53"/>
      <x:c r="D19" s="53"/>
      <x:c r="E19" s="53"/>
      <x:c r="F19" s="53"/>
      <x:c r="G19" s="53"/>
      <x:c r="H19" s="53"/>
      <x:c r="I19" s="53"/>
      <x:c r="J19" s="53"/>
      <x:c r="K19" s="53"/>
      <x:c r="L19" s="53"/>
      <x:c r="M19" s="53"/>
      <x:c r="N19" s="58"/>
      <x:c r="O19" s="53"/>
      <x:c r="P19" s="45" t="str">
        <x:f>IF(A19="","",IF(NOT(OR(EXACT(C19,"SAME"),EXACT(C19,"DIFFERENT"),EXACT(C19,"UNKNOWN"),EXACT(C19,"NOT APPLICABLE"))),"INVALID - PARITY TOKEN",IF(NOT(OR(EXACT(D19,"COMPARABLE"),EXACT(D19,"PARTIAL"),EXACT(D19,"NOT COMPARABLE"),EXACT(D19,"UNKNOWN"),EXACT(D19,"NOT APPLICABLE"))),"INVALID - PACK TOKEN",IF(NOT(OR(EXACT(E19,"COMPARABLE"),EXACT(E19,"PARTIAL"),EXACT(E19,"NOT COMPARABLE"),EXACT(E19,"UNKNOWN"),EXACT(E19,"NOT APPLICABLE"))),"INVALID - PRICE TOKEN",IF(NOT(OR(EXACT(F19,"IN STOCK"),EXACT(F19,"OUT OF STOCK"),EXACT(F19,"MIXED"),EXACT(F19,"UNKNOWN"),EXACT(F19,"NOT APPLICABLE"))),"INVALID - STOCK TOKEN",IF(NOT(OR(EXACT(G19,"COMPARABLE"),EXACT(G19,"PARTIAL"),EXACT(G19,"NOT COMPARABLE"),EXACT(G19,"UNKNOWN"),EXACT(G19,"NOT APPLICABLE"))),"INVALID - SHIPPING TOKEN",IF(NOT(OR(EXACT(H19,"COMPARABLE"),EXACT(H19,"PARTIAL"),EXACT(H19,"NOT COMPARABLE"),EXACT(H19,"UNKNOWN"),EXACT(H19,"NOT APPLICABLE"))),"INVALID - RETURNS TOKEN",IF(NOT(OR(EXACT(I19,"COMPARABLE"),EXACT(I19,"PARTIAL"),EXACT(I19,"NOT COMPARABLE"),EXACT(I19,"UNKNOWN"),EXACT(I19,"NOT APPLICABLE"))),"INVALID - WARRANTY TOKEN",IF(NOT(OR(EXACT(J19,"COMPARABLE"),EXACT(J19,"PARTIAL"),EXACT(J19,"NOT COMPARABLE"),EXACT(J19,"UNKNOWN"),EXACT(J19,"NOT APPLICABLE"))),"INVALID - ASSORTMENT TOKEN",IF(NOT(OR(EXACT(K19,"COMPARABLE"),EXACT(K19,"PARTIAL"),EXACT(K19,"NOT COMPARABLE"),EXACT(K19,"UNKNOWN"),EXACT(K19,"NOT APPLICABLE"))),"INVALID - TRANSACTION OWNER TOKEN",IF(NOT(OR(EXACT(L19,"CURRENT"),EXACT(L19,"STALE"),EXACT(L19,"NOT CHECKED"))),"INVALID - FRESHNESS TOKEN",IF(COUNTIF($A$6:$A$205,A19)&gt;1,"INVALID - DUPLICATE ID","VALID"))))))))))))</x:f>
      </x:c>
      <x:c r="Q19" s="45" t="str">
        <x:f>IF(A19="","",IF(OR(B19="",C19="",D19="",E19="",F19="",G19="",H19="",I19="",J19="",K19="",L19="",M19="",N19=""),"EVIDENCE INSUFFICIENT - REQUIRED FIELD",IF(L19="STALE","EVIDENCE STALE - REFRESH",IF(L19="NOT CHECKED","EVIDENCE INSUFFICIENT - FRESHNESS",IF(OR(C19="UNKNOWN",D19="UNKNOWN",E19="UNKNOWN",F19="UNKNOWN",G19="UNKNOWN",H19="UNKNOWN",I19="UNKNOWN",J19="UNKNOWN",K19="UNKNOWN"),"EVIDENCE INSUFFICIENT - COMPARABILITY","COMPLETE")))))</x:f>
      </x:c>
      <x:c r="R19" s="45" t="str">
        <x:f>IF(A19="","",IF(OR(P19&lt;&gt;"VALID",Q19&lt;&gt;"COMPLETE",T19&lt;&gt;"LINKED - READY"),"EVIDENCE INSUFFICIENT",IF(OR(C19="DIFFERENT",E19="NOT COMPARABLE",G19="NOT COMPARABLE",K19="NOT COMPARABLE"),"NOT COMPARABLE",IF(AND(C19="SAME",D19="COMPARABLE",E19="COMPARABLE",OR(F19="IN STOCK",F19="MIXED"),G19="COMPARABLE",H19="COMPARABLE",I19="COMPARABLE",J19="COMPARABLE",K19="COMPARABLE"),"COMPARABLE","PARTIAL"))))</x:f>
      </x:c>
      <x:c r="S19" s="45" t="str">
        <x:f>IF(A19="","",IF(P19&lt;&gt;"VALID","NOT READY",IF(Q19&lt;&gt;"COMPLETE","NOT READY",IF(T19&lt;&gt;"LINKED - READY","NOT READY",IF(R19="EVIDENCE INSUFFICIENT","NOT READY","READY")))))</x:f>
      </x:c>
      <x:c r="T19" s="69" t="str">
        <x:f>IF(A19="","",IF(COUNTIF(CANDIDATES!$A$6:$A$205,B19)&lt;&gt;1,"INVALID - CANDIDATE ID",IF(COUNTIFS(CANDIDATES!$A$6:$A$205,B19,CANDIDATES!$R$6:$R$205,"READY")&lt;&gt;1,"CANDIDATE NOT READY","LINKED - READY")))</x:f>
      </x:c>
      <x:c r="U19" s="69" t="str">
        <x:f>IF(T19="LINKED - READY",INDEX(CANDIDATES!$Q$6:$Q$205,MATCH(B19,CANDIDATES!$A$6:$A$205,0)),"")</x:f>
      </x:c>
    </x:row>
    <x:row r="20">
      <x:c r="A20" s="53"/>
      <x:c r="B20" s="53"/>
      <x:c r="C20" s="53"/>
      <x:c r="D20" s="53"/>
      <x:c r="E20" s="53"/>
      <x:c r="F20" s="53"/>
      <x:c r="G20" s="53"/>
      <x:c r="H20" s="53"/>
      <x:c r="I20" s="53"/>
      <x:c r="J20" s="53"/>
      <x:c r="K20" s="53"/>
      <x:c r="L20" s="53"/>
      <x:c r="M20" s="53"/>
      <x:c r="N20" s="58"/>
      <x:c r="O20" s="53"/>
      <x:c r="P20" s="45" t="str">
        <x:f>IF(A20="","",IF(NOT(OR(EXACT(C20,"SAME"),EXACT(C20,"DIFFERENT"),EXACT(C20,"UNKNOWN"),EXACT(C20,"NOT APPLICABLE"))),"INVALID - PARITY TOKEN",IF(NOT(OR(EXACT(D20,"COMPARABLE"),EXACT(D20,"PARTIAL"),EXACT(D20,"NOT COMPARABLE"),EXACT(D20,"UNKNOWN"),EXACT(D20,"NOT APPLICABLE"))),"INVALID - PACK TOKEN",IF(NOT(OR(EXACT(E20,"COMPARABLE"),EXACT(E20,"PARTIAL"),EXACT(E20,"NOT COMPARABLE"),EXACT(E20,"UNKNOWN"),EXACT(E20,"NOT APPLICABLE"))),"INVALID - PRICE TOKEN",IF(NOT(OR(EXACT(F20,"IN STOCK"),EXACT(F20,"OUT OF STOCK"),EXACT(F20,"MIXED"),EXACT(F20,"UNKNOWN"),EXACT(F20,"NOT APPLICABLE"))),"INVALID - STOCK TOKEN",IF(NOT(OR(EXACT(G20,"COMPARABLE"),EXACT(G20,"PARTIAL"),EXACT(G20,"NOT COMPARABLE"),EXACT(G20,"UNKNOWN"),EXACT(G20,"NOT APPLICABLE"))),"INVALID - SHIPPING TOKEN",IF(NOT(OR(EXACT(H20,"COMPARABLE"),EXACT(H20,"PARTIAL"),EXACT(H20,"NOT COMPARABLE"),EXACT(H20,"UNKNOWN"),EXACT(H20,"NOT APPLICABLE"))),"INVALID - RETURNS TOKEN",IF(NOT(OR(EXACT(I20,"COMPARABLE"),EXACT(I20,"PARTIAL"),EXACT(I20,"NOT COMPARABLE"),EXACT(I20,"UNKNOWN"),EXACT(I20,"NOT APPLICABLE"))),"INVALID - WARRANTY TOKEN",IF(NOT(OR(EXACT(J20,"COMPARABLE"),EXACT(J20,"PARTIAL"),EXACT(J20,"NOT COMPARABLE"),EXACT(J20,"UNKNOWN"),EXACT(J20,"NOT APPLICABLE"))),"INVALID - ASSORTMENT TOKEN",IF(NOT(OR(EXACT(K20,"COMPARABLE"),EXACT(K20,"PARTIAL"),EXACT(K20,"NOT COMPARABLE"),EXACT(K20,"UNKNOWN"),EXACT(K20,"NOT APPLICABLE"))),"INVALID - TRANSACTION OWNER TOKEN",IF(NOT(OR(EXACT(L20,"CURRENT"),EXACT(L20,"STALE"),EXACT(L20,"NOT CHECKED"))),"INVALID - FRESHNESS TOKEN",IF(COUNTIF($A$6:$A$205,A20)&gt;1,"INVALID - DUPLICATE ID","VALID"))))))))))))</x:f>
      </x:c>
      <x:c r="Q20" s="45" t="str">
        <x:f>IF(A20="","",IF(OR(B20="",C20="",D20="",E20="",F20="",G20="",H20="",I20="",J20="",K20="",L20="",M20="",N20=""),"EVIDENCE INSUFFICIENT - REQUIRED FIELD",IF(L20="STALE","EVIDENCE STALE - REFRESH",IF(L20="NOT CHECKED","EVIDENCE INSUFFICIENT - FRESHNESS",IF(OR(C20="UNKNOWN",D20="UNKNOWN",E20="UNKNOWN",F20="UNKNOWN",G20="UNKNOWN",H20="UNKNOWN",I20="UNKNOWN",J20="UNKNOWN",K20="UNKNOWN"),"EVIDENCE INSUFFICIENT - COMPARABILITY","COMPLETE")))))</x:f>
      </x:c>
      <x:c r="R20" s="45" t="str">
        <x:f>IF(A20="","",IF(OR(P20&lt;&gt;"VALID",Q20&lt;&gt;"COMPLETE",T20&lt;&gt;"LINKED - READY"),"EVIDENCE INSUFFICIENT",IF(OR(C20="DIFFERENT",E20="NOT COMPARABLE",G20="NOT COMPARABLE",K20="NOT COMPARABLE"),"NOT COMPARABLE",IF(AND(C20="SAME",D20="COMPARABLE",E20="COMPARABLE",OR(F20="IN STOCK",F20="MIXED"),G20="COMPARABLE",H20="COMPARABLE",I20="COMPARABLE",J20="COMPARABLE",K20="COMPARABLE"),"COMPARABLE","PARTIAL"))))</x:f>
      </x:c>
      <x:c r="S20" s="45" t="str">
        <x:f>IF(A20="","",IF(P20&lt;&gt;"VALID","NOT READY",IF(Q20&lt;&gt;"COMPLETE","NOT READY",IF(T20&lt;&gt;"LINKED - READY","NOT READY",IF(R20="EVIDENCE INSUFFICIENT","NOT READY","READY")))))</x:f>
      </x:c>
      <x:c r="T20" s="69" t="str">
        <x:f>IF(A20="","",IF(COUNTIF(CANDIDATES!$A$6:$A$205,B20)&lt;&gt;1,"INVALID - CANDIDATE ID",IF(COUNTIFS(CANDIDATES!$A$6:$A$205,B20,CANDIDATES!$R$6:$R$205,"READY")&lt;&gt;1,"CANDIDATE NOT READY","LINKED - READY")))</x:f>
      </x:c>
      <x:c r="U20" s="69" t="str">
        <x:f>IF(T20="LINKED - READY",INDEX(CANDIDATES!$Q$6:$Q$205,MATCH(B20,CANDIDATES!$A$6:$A$205,0)),"")</x:f>
      </x:c>
    </x:row>
    <x:row r="21">
      <x:c r="A21" s="53"/>
      <x:c r="B21" s="53"/>
      <x:c r="C21" s="53"/>
      <x:c r="D21" s="53"/>
      <x:c r="E21" s="53"/>
      <x:c r="F21" s="53"/>
      <x:c r="G21" s="53"/>
      <x:c r="H21" s="53"/>
      <x:c r="I21" s="53"/>
      <x:c r="J21" s="53"/>
      <x:c r="K21" s="53"/>
      <x:c r="L21" s="53"/>
      <x:c r="M21" s="53"/>
      <x:c r="N21" s="58"/>
      <x:c r="O21" s="53"/>
      <x:c r="P21" s="45" t="str">
        <x:f>IF(A21="","",IF(NOT(OR(EXACT(C21,"SAME"),EXACT(C21,"DIFFERENT"),EXACT(C21,"UNKNOWN"),EXACT(C21,"NOT APPLICABLE"))),"INVALID - PARITY TOKEN",IF(NOT(OR(EXACT(D21,"COMPARABLE"),EXACT(D21,"PARTIAL"),EXACT(D21,"NOT COMPARABLE"),EXACT(D21,"UNKNOWN"),EXACT(D21,"NOT APPLICABLE"))),"INVALID - PACK TOKEN",IF(NOT(OR(EXACT(E21,"COMPARABLE"),EXACT(E21,"PARTIAL"),EXACT(E21,"NOT COMPARABLE"),EXACT(E21,"UNKNOWN"),EXACT(E21,"NOT APPLICABLE"))),"INVALID - PRICE TOKEN",IF(NOT(OR(EXACT(F21,"IN STOCK"),EXACT(F21,"OUT OF STOCK"),EXACT(F21,"MIXED"),EXACT(F21,"UNKNOWN"),EXACT(F21,"NOT APPLICABLE"))),"INVALID - STOCK TOKEN",IF(NOT(OR(EXACT(G21,"COMPARABLE"),EXACT(G21,"PARTIAL"),EXACT(G21,"NOT COMPARABLE"),EXACT(G21,"UNKNOWN"),EXACT(G21,"NOT APPLICABLE"))),"INVALID - SHIPPING TOKEN",IF(NOT(OR(EXACT(H21,"COMPARABLE"),EXACT(H21,"PARTIAL"),EXACT(H21,"NOT COMPARABLE"),EXACT(H21,"UNKNOWN"),EXACT(H21,"NOT APPLICABLE"))),"INVALID - RETURNS TOKEN",IF(NOT(OR(EXACT(I21,"COMPARABLE"),EXACT(I21,"PARTIAL"),EXACT(I21,"NOT COMPARABLE"),EXACT(I21,"UNKNOWN"),EXACT(I21,"NOT APPLICABLE"))),"INVALID - WARRANTY TOKEN",IF(NOT(OR(EXACT(J21,"COMPARABLE"),EXACT(J21,"PARTIAL"),EXACT(J21,"NOT COMPARABLE"),EXACT(J21,"UNKNOWN"),EXACT(J21,"NOT APPLICABLE"))),"INVALID - ASSORTMENT TOKEN",IF(NOT(OR(EXACT(K21,"COMPARABLE"),EXACT(K21,"PARTIAL"),EXACT(K21,"NOT COMPARABLE"),EXACT(K21,"UNKNOWN"),EXACT(K21,"NOT APPLICABLE"))),"INVALID - TRANSACTION OWNER TOKEN",IF(NOT(OR(EXACT(L21,"CURRENT"),EXACT(L21,"STALE"),EXACT(L21,"NOT CHECKED"))),"INVALID - FRESHNESS TOKEN",IF(COUNTIF($A$6:$A$205,A21)&gt;1,"INVALID - DUPLICATE ID","VALID"))))))))))))</x:f>
      </x:c>
      <x:c r="Q21" s="45" t="str">
        <x:f>IF(A21="","",IF(OR(B21="",C21="",D21="",E21="",F21="",G21="",H21="",I21="",J21="",K21="",L21="",M21="",N21=""),"EVIDENCE INSUFFICIENT - REQUIRED FIELD",IF(L21="STALE","EVIDENCE STALE - REFRESH",IF(L21="NOT CHECKED","EVIDENCE INSUFFICIENT - FRESHNESS",IF(OR(C21="UNKNOWN",D21="UNKNOWN",E21="UNKNOWN",F21="UNKNOWN",G21="UNKNOWN",H21="UNKNOWN",I21="UNKNOWN",J21="UNKNOWN",K21="UNKNOWN"),"EVIDENCE INSUFFICIENT - COMPARABILITY","COMPLETE")))))</x:f>
      </x:c>
      <x:c r="R21" s="45" t="str">
        <x:f>IF(A21="","",IF(OR(P21&lt;&gt;"VALID",Q21&lt;&gt;"COMPLETE",T21&lt;&gt;"LINKED - READY"),"EVIDENCE INSUFFICIENT",IF(OR(C21="DIFFERENT",E21="NOT COMPARABLE",G21="NOT COMPARABLE",K21="NOT COMPARABLE"),"NOT COMPARABLE",IF(AND(C21="SAME",D21="COMPARABLE",E21="COMPARABLE",OR(F21="IN STOCK",F21="MIXED"),G21="COMPARABLE",H21="COMPARABLE",I21="COMPARABLE",J21="COMPARABLE",K21="COMPARABLE"),"COMPARABLE","PARTIAL"))))</x:f>
      </x:c>
      <x:c r="S21" s="45" t="str">
        <x:f>IF(A21="","",IF(P21&lt;&gt;"VALID","NOT READY",IF(Q21&lt;&gt;"COMPLETE","NOT READY",IF(T21&lt;&gt;"LINKED - READY","NOT READY",IF(R21="EVIDENCE INSUFFICIENT","NOT READY","READY")))))</x:f>
      </x:c>
      <x:c r="T21" s="69" t="str">
        <x:f>IF(A21="","",IF(COUNTIF(CANDIDATES!$A$6:$A$205,B21)&lt;&gt;1,"INVALID - CANDIDATE ID",IF(COUNTIFS(CANDIDATES!$A$6:$A$205,B21,CANDIDATES!$R$6:$R$205,"READY")&lt;&gt;1,"CANDIDATE NOT READY","LINKED - READY")))</x:f>
      </x:c>
      <x:c r="U21" s="69" t="str">
        <x:f>IF(T21="LINKED - READY",INDEX(CANDIDATES!$Q$6:$Q$205,MATCH(B21,CANDIDATES!$A$6:$A$205,0)),"")</x:f>
      </x:c>
    </x:row>
    <x:row r="22">
      <x:c r="A22" s="53"/>
      <x:c r="B22" s="53"/>
      <x:c r="C22" s="53"/>
      <x:c r="D22" s="53"/>
      <x:c r="E22" s="53"/>
      <x:c r="F22" s="53"/>
      <x:c r="G22" s="53"/>
      <x:c r="H22" s="53"/>
      <x:c r="I22" s="53"/>
      <x:c r="J22" s="53"/>
      <x:c r="K22" s="53"/>
      <x:c r="L22" s="53"/>
      <x:c r="M22" s="53"/>
      <x:c r="N22" s="58"/>
      <x:c r="O22" s="53"/>
      <x:c r="P22" s="45" t="str">
        <x:f>IF(A22="","",IF(NOT(OR(EXACT(C22,"SAME"),EXACT(C22,"DIFFERENT"),EXACT(C22,"UNKNOWN"),EXACT(C22,"NOT APPLICABLE"))),"INVALID - PARITY TOKEN",IF(NOT(OR(EXACT(D22,"COMPARABLE"),EXACT(D22,"PARTIAL"),EXACT(D22,"NOT COMPARABLE"),EXACT(D22,"UNKNOWN"),EXACT(D22,"NOT APPLICABLE"))),"INVALID - PACK TOKEN",IF(NOT(OR(EXACT(E22,"COMPARABLE"),EXACT(E22,"PARTIAL"),EXACT(E22,"NOT COMPARABLE"),EXACT(E22,"UNKNOWN"),EXACT(E22,"NOT APPLICABLE"))),"INVALID - PRICE TOKEN",IF(NOT(OR(EXACT(F22,"IN STOCK"),EXACT(F22,"OUT OF STOCK"),EXACT(F22,"MIXED"),EXACT(F22,"UNKNOWN"),EXACT(F22,"NOT APPLICABLE"))),"INVALID - STOCK TOKEN",IF(NOT(OR(EXACT(G22,"COMPARABLE"),EXACT(G22,"PARTIAL"),EXACT(G22,"NOT COMPARABLE"),EXACT(G22,"UNKNOWN"),EXACT(G22,"NOT APPLICABLE"))),"INVALID - SHIPPING TOKEN",IF(NOT(OR(EXACT(H22,"COMPARABLE"),EXACT(H22,"PARTIAL"),EXACT(H22,"NOT COMPARABLE"),EXACT(H22,"UNKNOWN"),EXACT(H22,"NOT APPLICABLE"))),"INVALID - RETURNS TOKEN",IF(NOT(OR(EXACT(I22,"COMPARABLE"),EXACT(I22,"PARTIAL"),EXACT(I22,"NOT COMPARABLE"),EXACT(I22,"UNKNOWN"),EXACT(I22,"NOT APPLICABLE"))),"INVALID - WARRANTY TOKEN",IF(NOT(OR(EXACT(J22,"COMPARABLE"),EXACT(J22,"PARTIAL"),EXACT(J22,"NOT COMPARABLE"),EXACT(J22,"UNKNOWN"),EXACT(J22,"NOT APPLICABLE"))),"INVALID - ASSORTMENT TOKEN",IF(NOT(OR(EXACT(K22,"COMPARABLE"),EXACT(K22,"PARTIAL"),EXACT(K22,"NOT COMPARABLE"),EXACT(K22,"UNKNOWN"),EXACT(K22,"NOT APPLICABLE"))),"INVALID - TRANSACTION OWNER TOKEN",IF(NOT(OR(EXACT(L22,"CURRENT"),EXACT(L22,"STALE"),EXACT(L22,"NOT CHECKED"))),"INVALID - FRESHNESS TOKEN",IF(COUNTIF($A$6:$A$205,A22)&gt;1,"INVALID - DUPLICATE ID","VALID"))))))))))))</x:f>
      </x:c>
      <x:c r="Q22" s="45" t="str">
        <x:f>IF(A22="","",IF(OR(B22="",C22="",D22="",E22="",F22="",G22="",H22="",I22="",J22="",K22="",L22="",M22="",N22=""),"EVIDENCE INSUFFICIENT - REQUIRED FIELD",IF(L22="STALE","EVIDENCE STALE - REFRESH",IF(L22="NOT CHECKED","EVIDENCE INSUFFICIENT - FRESHNESS",IF(OR(C22="UNKNOWN",D22="UNKNOWN",E22="UNKNOWN",F22="UNKNOWN",G22="UNKNOWN",H22="UNKNOWN",I22="UNKNOWN",J22="UNKNOWN",K22="UNKNOWN"),"EVIDENCE INSUFFICIENT - COMPARABILITY","COMPLETE")))))</x:f>
      </x:c>
      <x:c r="R22" s="45" t="str">
        <x:f>IF(A22="","",IF(OR(P22&lt;&gt;"VALID",Q22&lt;&gt;"COMPLETE",T22&lt;&gt;"LINKED - READY"),"EVIDENCE INSUFFICIENT",IF(OR(C22="DIFFERENT",E22="NOT COMPARABLE",G22="NOT COMPARABLE",K22="NOT COMPARABLE"),"NOT COMPARABLE",IF(AND(C22="SAME",D22="COMPARABLE",E22="COMPARABLE",OR(F22="IN STOCK",F22="MIXED"),G22="COMPARABLE",H22="COMPARABLE",I22="COMPARABLE",J22="COMPARABLE",K22="COMPARABLE"),"COMPARABLE","PARTIAL"))))</x:f>
      </x:c>
      <x:c r="S22" s="45" t="str">
        <x:f>IF(A22="","",IF(P22&lt;&gt;"VALID","NOT READY",IF(Q22&lt;&gt;"COMPLETE","NOT READY",IF(T22&lt;&gt;"LINKED - READY","NOT READY",IF(R22="EVIDENCE INSUFFICIENT","NOT READY","READY")))))</x:f>
      </x:c>
      <x:c r="T22" s="69" t="str">
        <x:f>IF(A22="","",IF(COUNTIF(CANDIDATES!$A$6:$A$205,B22)&lt;&gt;1,"INVALID - CANDIDATE ID",IF(COUNTIFS(CANDIDATES!$A$6:$A$205,B22,CANDIDATES!$R$6:$R$205,"READY")&lt;&gt;1,"CANDIDATE NOT READY","LINKED - READY")))</x:f>
      </x:c>
      <x:c r="U22" s="69" t="str">
        <x:f>IF(T22="LINKED - READY",INDEX(CANDIDATES!$Q$6:$Q$205,MATCH(B22,CANDIDATES!$A$6:$A$205,0)),"")</x:f>
      </x:c>
    </x:row>
    <x:row r="23">
      <x:c r="A23" s="53"/>
      <x:c r="B23" s="53"/>
      <x:c r="C23" s="53"/>
      <x:c r="D23" s="53"/>
      <x:c r="E23" s="53"/>
      <x:c r="F23" s="53"/>
      <x:c r="G23" s="53"/>
      <x:c r="H23" s="53"/>
      <x:c r="I23" s="53"/>
      <x:c r="J23" s="53"/>
      <x:c r="K23" s="53"/>
      <x:c r="L23" s="53"/>
      <x:c r="M23" s="53"/>
      <x:c r="N23" s="58"/>
      <x:c r="O23" s="53"/>
      <x:c r="P23" s="45" t="str">
        <x:f>IF(A23="","",IF(NOT(OR(EXACT(C23,"SAME"),EXACT(C23,"DIFFERENT"),EXACT(C23,"UNKNOWN"),EXACT(C23,"NOT APPLICABLE"))),"INVALID - PARITY TOKEN",IF(NOT(OR(EXACT(D23,"COMPARABLE"),EXACT(D23,"PARTIAL"),EXACT(D23,"NOT COMPARABLE"),EXACT(D23,"UNKNOWN"),EXACT(D23,"NOT APPLICABLE"))),"INVALID - PACK TOKEN",IF(NOT(OR(EXACT(E23,"COMPARABLE"),EXACT(E23,"PARTIAL"),EXACT(E23,"NOT COMPARABLE"),EXACT(E23,"UNKNOWN"),EXACT(E23,"NOT APPLICABLE"))),"INVALID - PRICE TOKEN",IF(NOT(OR(EXACT(F23,"IN STOCK"),EXACT(F23,"OUT OF STOCK"),EXACT(F23,"MIXED"),EXACT(F23,"UNKNOWN"),EXACT(F23,"NOT APPLICABLE"))),"INVALID - STOCK TOKEN",IF(NOT(OR(EXACT(G23,"COMPARABLE"),EXACT(G23,"PARTIAL"),EXACT(G23,"NOT COMPARABLE"),EXACT(G23,"UNKNOWN"),EXACT(G23,"NOT APPLICABLE"))),"INVALID - SHIPPING TOKEN",IF(NOT(OR(EXACT(H23,"COMPARABLE"),EXACT(H23,"PARTIAL"),EXACT(H23,"NOT COMPARABLE"),EXACT(H23,"UNKNOWN"),EXACT(H23,"NOT APPLICABLE"))),"INVALID - RETURNS TOKEN",IF(NOT(OR(EXACT(I23,"COMPARABLE"),EXACT(I23,"PARTIAL"),EXACT(I23,"NOT COMPARABLE"),EXACT(I23,"UNKNOWN"),EXACT(I23,"NOT APPLICABLE"))),"INVALID - WARRANTY TOKEN",IF(NOT(OR(EXACT(J23,"COMPARABLE"),EXACT(J23,"PARTIAL"),EXACT(J23,"NOT COMPARABLE"),EXACT(J23,"UNKNOWN"),EXACT(J23,"NOT APPLICABLE"))),"INVALID - ASSORTMENT TOKEN",IF(NOT(OR(EXACT(K23,"COMPARABLE"),EXACT(K23,"PARTIAL"),EXACT(K23,"NOT COMPARABLE"),EXACT(K23,"UNKNOWN"),EXACT(K23,"NOT APPLICABLE"))),"INVALID - TRANSACTION OWNER TOKEN",IF(NOT(OR(EXACT(L23,"CURRENT"),EXACT(L23,"STALE"),EXACT(L23,"NOT CHECKED"))),"INVALID - FRESHNESS TOKEN",IF(COUNTIF($A$6:$A$205,A23)&gt;1,"INVALID - DUPLICATE ID","VALID"))))))))))))</x:f>
      </x:c>
      <x:c r="Q23" s="45" t="str">
        <x:f>IF(A23="","",IF(OR(B23="",C23="",D23="",E23="",F23="",G23="",H23="",I23="",J23="",K23="",L23="",M23="",N23=""),"EVIDENCE INSUFFICIENT - REQUIRED FIELD",IF(L23="STALE","EVIDENCE STALE - REFRESH",IF(L23="NOT CHECKED","EVIDENCE INSUFFICIENT - FRESHNESS",IF(OR(C23="UNKNOWN",D23="UNKNOWN",E23="UNKNOWN",F23="UNKNOWN",G23="UNKNOWN",H23="UNKNOWN",I23="UNKNOWN",J23="UNKNOWN",K23="UNKNOWN"),"EVIDENCE INSUFFICIENT - COMPARABILITY","COMPLETE")))))</x:f>
      </x:c>
      <x:c r="R23" s="45" t="str">
        <x:f>IF(A23="","",IF(OR(P23&lt;&gt;"VALID",Q23&lt;&gt;"COMPLETE",T23&lt;&gt;"LINKED - READY"),"EVIDENCE INSUFFICIENT",IF(OR(C23="DIFFERENT",E23="NOT COMPARABLE",G23="NOT COMPARABLE",K23="NOT COMPARABLE"),"NOT COMPARABLE",IF(AND(C23="SAME",D23="COMPARABLE",E23="COMPARABLE",OR(F23="IN STOCK",F23="MIXED"),G23="COMPARABLE",H23="COMPARABLE",I23="COMPARABLE",J23="COMPARABLE",K23="COMPARABLE"),"COMPARABLE","PARTIAL"))))</x:f>
      </x:c>
      <x:c r="S23" s="45" t="str">
        <x:f>IF(A23="","",IF(P23&lt;&gt;"VALID","NOT READY",IF(Q23&lt;&gt;"COMPLETE","NOT READY",IF(T23&lt;&gt;"LINKED - READY","NOT READY",IF(R23="EVIDENCE INSUFFICIENT","NOT READY","READY")))))</x:f>
      </x:c>
      <x:c r="T23" s="69" t="str">
        <x:f>IF(A23="","",IF(COUNTIF(CANDIDATES!$A$6:$A$205,B23)&lt;&gt;1,"INVALID - CANDIDATE ID",IF(COUNTIFS(CANDIDATES!$A$6:$A$205,B23,CANDIDATES!$R$6:$R$205,"READY")&lt;&gt;1,"CANDIDATE NOT READY","LINKED - READY")))</x:f>
      </x:c>
      <x:c r="U23" s="69" t="str">
        <x:f>IF(T23="LINKED - READY",INDEX(CANDIDATES!$Q$6:$Q$205,MATCH(B23,CANDIDATES!$A$6:$A$205,0)),"")</x:f>
      </x:c>
    </x:row>
    <x:row r="24">
      <x:c r="A24" s="53"/>
      <x:c r="B24" s="53"/>
      <x:c r="C24" s="53"/>
      <x:c r="D24" s="53"/>
      <x:c r="E24" s="53"/>
      <x:c r="F24" s="53"/>
      <x:c r="G24" s="53"/>
      <x:c r="H24" s="53"/>
      <x:c r="I24" s="53"/>
      <x:c r="J24" s="53"/>
      <x:c r="K24" s="53"/>
      <x:c r="L24" s="53"/>
      <x:c r="M24" s="53"/>
      <x:c r="N24" s="58"/>
      <x:c r="O24" s="53"/>
      <x:c r="P24" s="45" t="str">
        <x:f>IF(A24="","",IF(NOT(OR(EXACT(C24,"SAME"),EXACT(C24,"DIFFERENT"),EXACT(C24,"UNKNOWN"),EXACT(C24,"NOT APPLICABLE"))),"INVALID - PARITY TOKEN",IF(NOT(OR(EXACT(D24,"COMPARABLE"),EXACT(D24,"PARTIAL"),EXACT(D24,"NOT COMPARABLE"),EXACT(D24,"UNKNOWN"),EXACT(D24,"NOT APPLICABLE"))),"INVALID - PACK TOKEN",IF(NOT(OR(EXACT(E24,"COMPARABLE"),EXACT(E24,"PARTIAL"),EXACT(E24,"NOT COMPARABLE"),EXACT(E24,"UNKNOWN"),EXACT(E24,"NOT APPLICABLE"))),"INVALID - PRICE TOKEN",IF(NOT(OR(EXACT(F24,"IN STOCK"),EXACT(F24,"OUT OF STOCK"),EXACT(F24,"MIXED"),EXACT(F24,"UNKNOWN"),EXACT(F24,"NOT APPLICABLE"))),"INVALID - STOCK TOKEN",IF(NOT(OR(EXACT(G24,"COMPARABLE"),EXACT(G24,"PARTIAL"),EXACT(G24,"NOT COMPARABLE"),EXACT(G24,"UNKNOWN"),EXACT(G24,"NOT APPLICABLE"))),"INVALID - SHIPPING TOKEN",IF(NOT(OR(EXACT(H24,"COMPARABLE"),EXACT(H24,"PARTIAL"),EXACT(H24,"NOT COMPARABLE"),EXACT(H24,"UNKNOWN"),EXACT(H24,"NOT APPLICABLE"))),"INVALID - RETURNS TOKEN",IF(NOT(OR(EXACT(I24,"COMPARABLE"),EXACT(I24,"PARTIAL"),EXACT(I24,"NOT COMPARABLE"),EXACT(I24,"UNKNOWN"),EXACT(I24,"NOT APPLICABLE"))),"INVALID - WARRANTY TOKEN",IF(NOT(OR(EXACT(J24,"COMPARABLE"),EXACT(J24,"PARTIAL"),EXACT(J24,"NOT COMPARABLE"),EXACT(J24,"UNKNOWN"),EXACT(J24,"NOT APPLICABLE"))),"INVALID - ASSORTMENT TOKEN",IF(NOT(OR(EXACT(K24,"COMPARABLE"),EXACT(K24,"PARTIAL"),EXACT(K24,"NOT COMPARABLE"),EXACT(K24,"UNKNOWN"),EXACT(K24,"NOT APPLICABLE"))),"INVALID - TRANSACTION OWNER TOKEN",IF(NOT(OR(EXACT(L24,"CURRENT"),EXACT(L24,"STALE"),EXACT(L24,"NOT CHECKED"))),"INVALID - FRESHNESS TOKEN",IF(COUNTIF($A$6:$A$205,A24)&gt;1,"INVALID - DUPLICATE ID","VALID"))))))))))))</x:f>
      </x:c>
      <x:c r="Q24" s="45" t="str">
        <x:f>IF(A24="","",IF(OR(B24="",C24="",D24="",E24="",F24="",G24="",H24="",I24="",J24="",K24="",L24="",M24="",N24=""),"EVIDENCE INSUFFICIENT - REQUIRED FIELD",IF(L24="STALE","EVIDENCE STALE - REFRESH",IF(L24="NOT CHECKED","EVIDENCE INSUFFICIENT - FRESHNESS",IF(OR(C24="UNKNOWN",D24="UNKNOWN",E24="UNKNOWN",F24="UNKNOWN",G24="UNKNOWN",H24="UNKNOWN",I24="UNKNOWN",J24="UNKNOWN",K24="UNKNOWN"),"EVIDENCE INSUFFICIENT - COMPARABILITY","COMPLETE")))))</x:f>
      </x:c>
      <x:c r="R24" s="45" t="str">
        <x:f>IF(A24="","",IF(OR(P24&lt;&gt;"VALID",Q24&lt;&gt;"COMPLETE",T24&lt;&gt;"LINKED - READY"),"EVIDENCE INSUFFICIENT",IF(OR(C24="DIFFERENT",E24="NOT COMPARABLE",G24="NOT COMPARABLE",K24="NOT COMPARABLE"),"NOT COMPARABLE",IF(AND(C24="SAME",D24="COMPARABLE",E24="COMPARABLE",OR(F24="IN STOCK",F24="MIXED"),G24="COMPARABLE",H24="COMPARABLE",I24="COMPARABLE",J24="COMPARABLE",K24="COMPARABLE"),"COMPARABLE","PARTIAL"))))</x:f>
      </x:c>
      <x:c r="S24" s="45" t="str">
        <x:f>IF(A24="","",IF(P24&lt;&gt;"VALID","NOT READY",IF(Q24&lt;&gt;"COMPLETE","NOT READY",IF(T24&lt;&gt;"LINKED - READY","NOT READY",IF(R24="EVIDENCE INSUFFICIENT","NOT READY","READY")))))</x:f>
      </x:c>
      <x:c r="T24" s="69" t="str">
        <x:f>IF(A24="","",IF(COUNTIF(CANDIDATES!$A$6:$A$205,B24)&lt;&gt;1,"INVALID - CANDIDATE ID",IF(COUNTIFS(CANDIDATES!$A$6:$A$205,B24,CANDIDATES!$R$6:$R$205,"READY")&lt;&gt;1,"CANDIDATE NOT READY","LINKED - READY")))</x:f>
      </x:c>
      <x:c r="U24" s="69" t="str">
        <x:f>IF(T24="LINKED - READY",INDEX(CANDIDATES!$Q$6:$Q$205,MATCH(B24,CANDIDATES!$A$6:$A$205,0)),"")</x:f>
      </x:c>
    </x:row>
    <x:row r="25">
      <x:c r="A25" s="53"/>
      <x:c r="B25" s="53"/>
      <x:c r="C25" s="53"/>
      <x:c r="D25" s="53"/>
      <x:c r="E25" s="53"/>
      <x:c r="F25" s="53"/>
      <x:c r="G25" s="53"/>
      <x:c r="H25" s="53"/>
      <x:c r="I25" s="53"/>
      <x:c r="J25" s="53"/>
      <x:c r="K25" s="53"/>
      <x:c r="L25" s="53"/>
      <x:c r="M25" s="53"/>
      <x:c r="N25" s="58"/>
      <x:c r="O25" s="53"/>
      <x:c r="P25" s="45" t="str">
        <x:f>IF(A25="","",IF(NOT(OR(EXACT(C25,"SAME"),EXACT(C25,"DIFFERENT"),EXACT(C25,"UNKNOWN"),EXACT(C25,"NOT APPLICABLE"))),"INVALID - PARITY TOKEN",IF(NOT(OR(EXACT(D25,"COMPARABLE"),EXACT(D25,"PARTIAL"),EXACT(D25,"NOT COMPARABLE"),EXACT(D25,"UNKNOWN"),EXACT(D25,"NOT APPLICABLE"))),"INVALID - PACK TOKEN",IF(NOT(OR(EXACT(E25,"COMPARABLE"),EXACT(E25,"PARTIAL"),EXACT(E25,"NOT COMPARABLE"),EXACT(E25,"UNKNOWN"),EXACT(E25,"NOT APPLICABLE"))),"INVALID - PRICE TOKEN",IF(NOT(OR(EXACT(F25,"IN STOCK"),EXACT(F25,"OUT OF STOCK"),EXACT(F25,"MIXED"),EXACT(F25,"UNKNOWN"),EXACT(F25,"NOT APPLICABLE"))),"INVALID - STOCK TOKEN",IF(NOT(OR(EXACT(G25,"COMPARABLE"),EXACT(G25,"PARTIAL"),EXACT(G25,"NOT COMPARABLE"),EXACT(G25,"UNKNOWN"),EXACT(G25,"NOT APPLICABLE"))),"INVALID - SHIPPING TOKEN",IF(NOT(OR(EXACT(H25,"COMPARABLE"),EXACT(H25,"PARTIAL"),EXACT(H25,"NOT COMPARABLE"),EXACT(H25,"UNKNOWN"),EXACT(H25,"NOT APPLICABLE"))),"INVALID - RETURNS TOKEN",IF(NOT(OR(EXACT(I25,"COMPARABLE"),EXACT(I25,"PARTIAL"),EXACT(I25,"NOT COMPARABLE"),EXACT(I25,"UNKNOWN"),EXACT(I25,"NOT APPLICABLE"))),"INVALID - WARRANTY TOKEN",IF(NOT(OR(EXACT(J25,"COMPARABLE"),EXACT(J25,"PARTIAL"),EXACT(J25,"NOT COMPARABLE"),EXACT(J25,"UNKNOWN"),EXACT(J25,"NOT APPLICABLE"))),"INVALID - ASSORTMENT TOKEN",IF(NOT(OR(EXACT(K25,"COMPARABLE"),EXACT(K25,"PARTIAL"),EXACT(K25,"NOT COMPARABLE"),EXACT(K25,"UNKNOWN"),EXACT(K25,"NOT APPLICABLE"))),"INVALID - TRANSACTION OWNER TOKEN",IF(NOT(OR(EXACT(L25,"CURRENT"),EXACT(L25,"STALE"),EXACT(L25,"NOT CHECKED"))),"INVALID - FRESHNESS TOKEN",IF(COUNTIF($A$6:$A$205,A25)&gt;1,"INVALID - DUPLICATE ID","VALID"))))))))))))</x:f>
      </x:c>
      <x:c r="Q25" s="45" t="str">
        <x:f>IF(A25="","",IF(OR(B25="",C25="",D25="",E25="",F25="",G25="",H25="",I25="",J25="",K25="",L25="",M25="",N25=""),"EVIDENCE INSUFFICIENT - REQUIRED FIELD",IF(L25="STALE","EVIDENCE STALE - REFRESH",IF(L25="NOT CHECKED","EVIDENCE INSUFFICIENT - FRESHNESS",IF(OR(C25="UNKNOWN",D25="UNKNOWN",E25="UNKNOWN",F25="UNKNOWN",G25="UNKNOWN",H25="UNKNOWN",I25="UNKNOWN",J25="UNKNOWN",K25="UNKNOWN"),"EVIDENCE INSUFFICIENT - COMPARABILITY","COMPLETE")))))</x:f>
      </x:c>
      <x:c r="R25" s="45" t="str">
        <x:f>IF(A25="","",IF(OR(P25&lt;&gt;"VALID",Q25&lt;&gt;"COMPLETE",T25&lt;&gt;"LINKED - READY"),"EVIDENCE INSUFFICIENT",IF(OR(C25="DIFFERENT",E25="NOT COMPARABLE",G25="NOT COMPARABLE",K25="NOT COMPARABLE"),"NOT COMPARABLE",IF(AND(C25="SAME",D25="COMPARABLE",E25="COMPARABLE",OR(F25="IN STOCK",F25="MIXED"),G25="COMPARABLE",H25="COMPARABLE",I25="COMPARABLE",J25="COMPARABLE",K25="COMPARABLE"),"COMPARABLE","PARTIAL"))))</x:f>
      </x:c>
      <x:c r="S25" s="45" t="str">
        <x:f>IF(A25="","",IF(P25&lt;&gt;"VALID","NOT READY",IF(Q25&lt;&gt;"COMPLETE","NOT READY",IF(T25&lt;&gt;"LINKED - READY","NOT READY",IF(R25="EVIDENCE INSUFFICIENT","NOT READY","READY")))))</x:f>
      </x:c>
      <x:c r="T25" s="69" t="str">
        <x:f>IF(A25="","",IF(COUNTIF(CANDIDATES!$A$6:$A$205,B25)&lt;&gt;1,"INVALID - CANDIDATE ID",IF(COUNTIFS(CANDIDATES!$A$6:$A$205,B25,CANDIDATES!$R$6:$R$205,"READY")&lt;&gt;1,"CANDIDATE NOT READY","LINKED - READY")))</x:f>
      </x:c>
      <x:c r="U25" s="69" t="str">
        <x:f>IF(T25="LINKED - READY",INDEX(CANDIDATES!$Q$6:$Q$205,MATCH(B25,CANDIDATES!$A$6:$A$205,0)),"")</x:f>
      </x:c>
    </x:row>
    <x:row r="26">
      <x:c r="A26" s="53"/>
      <x:c r="B26" s="53"/>
      <x:c r="C26" s="53"/>
      <x:c r="D26" s="53"/>
      <x:c r="E26" s="53"/>
      <x:c r="F26" s="53"/>
      <x:c r="G26" s="53"/>
      <x:c r="H26" s="53"/>
      <x:c r="I26" s="53"/>
      <x:c r="J26" s="53"/>
      <x:c r="K26" s="53"/>
      <x:c r="L26" s="53"/>
      <x:c r="M26" s="53"/>
      <x:c r="N26" s="58"/>
      <x:c r="O26" s="53"/>
      <x:c r="P26" s="45" t="str">
        <x:f>IF(A26="","",IF(NOT(OR(EXACT(C26,"SAME"),EXACT(C26,"DIFFERENT"),EXACT(C26,"UNKNOWN"),EXACT(C26,"NOT APPLICABLE"))),"INVALID - PARITY TOKEN",IF(NOT(OR(EXACT(D26,"COMPARABLE"),EXACT(D26,"PARTIAL"),EXACT(D26,"NOT COMPARABLE"),EXACT(D26,"UNKNOWN"),EXACT(D26,"NOT APPLICABLE"))),"INVALID - PACK TOKEN",IF(NOT(OR(EXACT(E26,"COMPARABLE"),EXACT(E26,"PARTIAL"),EXACT(E26,"NOT COMPARABLE"),EXACT(E26,"UNKNOWN"),EXACT(E26,"NOT APPLICABLE"))),"INVALID - PRICE TOKEN",IF(NOT(OR(EXACT(F26,"IN STOCK"),EXACT(F26,"OUT OF STOCK"),EXACT(F26,"MIXED"),EXACT(F26,"UNKNOWN"),EXACT(F26,"NOT APPLICABLE"))),"INVALID - STOCK TOKEN",IF(NOT(OR(EXACT(G26,"COMPARABLE"),EXACT(G26,"PARTIAL"),EXACT(G26,"NOT COMPARABLE"),EXACT(G26,"UNKNOWN"),EXACT(G26,"NOT APPLICABLE"))),"INVALID - SHIPPING TOKEN",IF(NOT(OR(EXACT(H26,"COMPARABLE"),EXACT(H26,"PARTIAL"),EXACT(H26,"NOT COMPARABLE"),EXACT(H26,"UNKNOWN"),EXACT(H26,"NOT APPLICABLE"))),"INVALID - RETURNS TOKEN",IF(NOT(OR(EXACT(I26,"COMPARABLE"),EXACT(I26,"PARTIAL"),EXACT(I26,"NOT COMPARABLE"),EXACT(I26,"UNKNOWN"),EXACT(I26,"NOT APPLICABLE"))),"INVALID - WARRANTY TOKEN",IF(NOT(OR(EXACT(J26,"COMPARABLE"),EXACT(J26,"PARTIAL"),EXACT(J26,"NOT COMPARABLE"),EXACT(J26,"UNKNOWN"),EXACT(J26,"NOT APPLICABLE"))),"INVALID - ASSORTMENT TOKEN",IF(NOT(OR(EXACT(K26,"COMPARABLE"),EXACT(K26,"PARTIAL"),EXACT(K26,"NOT COMPARABLE"),EXACT(K26,"UNKNOWN"),EXACT(K26,"NOT APPLICABLE"))),"INVALID - TRANSACTION OWNER TOKEN",IF(NOT(OR(EXACT(L26,"CURRENT"),EXACT(L26,"STALE"),EXACT(L26,"NOT CHECKED"))),"INVALID - FRESHNESS TOKEN",IF(COUNTIF($A$6:$A$205,A26)&gt;1,"INVALID - DUPLICATE ID","VALID"))))))))))))</x:f>
      </x:c>
      <x:c r="Q26" s="45" t="str">
        <x:f>IF(A26="","",IF(OR(B26="",C26="",D26="",E26="",F26="",G26="",H26="",I26="",J26="",K26="",L26="",M26="",N26=""),"EVIDENCE INSUFFICIENT - REQUIRED FIELD",IF(L26="STALE","EVIDENCE STALE - REFRESH",IF(L26="NOT CHECKED","EVIDENCE INSUFFICIENT - FRESHNESS",IF(OR(C26="UNKNOWN",D26="UNKNOWN",E26="UNKNOWN",F26="UNKNOWN",G26="UNKNOWN",H26="UNKNOWN",I26="UNKNOWN",J26="UNKNOWN",K26="UNKNOWN"),"EVIDENCE INSUFFICIENT - COMPARABILITY","COMPLETE")))))</x:f>
      </x:c>
      <x:c r="R26" s="45" t="str">
        <x:f>IF(A26="","",IF(OR(P26&lt;&gt;"VALID",Q26&lt;&gt;"COMPLETE",T26&lt;&gt;"LINKED - READY"),"EVIDENCE INSUFFICIENT",IF(OR(C26="DIFFERENT",E26="NOT COMPARABLE",G26="NOT COMPARABLE",K26="NOT COMPARABLE"),"NOT COMPARABLE",IF(AND(C26="SAME",D26="COMPARABLE",E26="COMPARABLE",OR(F26="IN STOCK",F26="MIXED"),G26="COMPARABLE",H26="COMPARABLE",I26="COMPARABLE",J26="COMPARABLE",K26="COMPARABLE"),"COMPARABLE","PARTIAL"))))</x:f>
      </x:c>
      <x:c r="S26" s="45" t="str">
        <x:f>IF(A26="","",IF(P26&lt;&gt;"VALID","NOT READY",IF(Q26&lt;&gt;"COMPLETE","NOT READY",IF(T26&lt;&gt;"LINKED - READY","NOT READY",IF(R26="EVIDENCE INSUFFICIENT","NOT READY","READY")))))</x:f>
      </x:c>
      <x:c r="T26" s="69" t="str">
        <x:f>IF(A26="","",IF(COUNTIF(CANDIDATES!$A$6:$A$205,B26)&lt;&gt;1,"INVALID - CANDIDATE ID",IF(COUNTIFS(CANDIDATES!$A$6:$A$205,B26,CANDIDATES!$R$6:$R$205,"READY")&lt;&gt;1,"CANDIDATE NOT READY","LINKED - READY")))</x:f>
      </x:c>
      <x:c r="U26" s="69" t="str">
        <x:f>IF(T26="LINKED - READY",INDEX(CANDIDATES!$Q$6:$Q$205,MATCH(B26,CANDIDATES!$A$6:$A$205,0)),"")</x:f>
      </x:c>
    </x:row>
    <x:row r="27">
      <x:c r="A27" s="53"/>
      <x:c r="B27" s="53"/>
      <x:c r="C27" s="53"/>
      <x:c r="D27" s="53"/>
      <x:c r="E27" s="53"/>
      <x:c r="F27" s="53"/>
      <x:c r="G27" s="53"/>
      <x:c r="H27" s="53"/>
      <x:c r="I27" s="53"/>
      <x:c r="J27" s="53"/>
      <x:c r="K27" s="53"/>
      <x:c r="L27" s="53"/>
      <x:c r="M27" s="53"/>
      <x:c r="N27" s="58"/>
      <x:c r="O27" s="53"/>
      <x:c r="P27" s="45" t="str">
        <x:f>IF(A27="","",IF(NOT(OR(EXACT(C27,"SAME"),EXACT(C27,"DIFFERENT"),EXACT(C27,"UNKNOWN"),EXACT(C27,"NOT APPLICABLE"))),"INVALID - PARITY TOKEN",IF(NOT(OR(EXACT(D27,"COMPARABLE"),EXACT(D27,"PARTIAL"),EXACT(D27,"NOT COMPARABLE"),EXACT(D27,"UNKNOWN"),EXACT(D27,"NOT APPLICABLE"))),"INVALID - PACK TOKEN",IF(NOT(OR(EXACT(E27,"COMPARABLE"),EXACT(E27,"PARTIAL"),EXACT(E27,"NOT COMPARABLE"),EXACT(E27,"UNKNOWN"),EXACT(E27,"NOT APPLICABLE"))),"INVALID - PRICE TOKEN",IF(NOT(OR(EXACT(F27,"IN STOCK"),EXACT(F27,"OUT OF STOCK"),EXACT(F27,"MIXED"),EXACT(F27,"UNKNOWN"),EXACT(F27,"NOT APPLICABLE"))),"INVALID - STOCK TOKEN",IF(NOT(OR(EXACT(G27,"COMPARABLE"),EXACT(G27,"PARTIAL"),EXACT(G27,"NOT COMPARABLE"),EXACT(G27,"UNKNOWN"),EXACT(G27,"NOT APPLICABLE"))),"INVALID - SHIPPING TOKEN",IF(NOT(OR(EXACT(H27,"COMPARABLE"),EXACT(H27,"PARTIAL"),EXACT(H27,"NOT COMPARABLE"),EXACT(H27,"UNKNOWN"),EXACT(H27,"NOT APPLICABLE"))),"INVALID - RETURNS TOKEN",IF(NOT(OR(EXACT(I27,"COMPARABLE"),EXACT(I27,"PARTIAL"),EXACT(I27,"NOT COMPARABLE"),EXACT(I27,"UNKNOWN"),EXACT(I27,"NOT APPLICABLE"))),"INVALID - WARRANTY TOKEN",IF(NOT(OR(EXACT(J27,"COMPARABLE"),EXACT(J27,"PARTIAL"),EXACT(J27,"NOT COMPARABLE"),EXACT(J27,"UNKNOWN"),EXACT(J27,"NOT APPLICABLE"))),"INVALID - ASSORTMENT TOKEN",IF(NOT(OR(EXACT(K27,"COMPARABLE"),EXACT(K27,"PARTIAL"),EXACT(K27,"NOT COMPARABLE"),EXACT(K27,"UNKNOWN"),EXACT(K27,"NOT APPLICABLE"))),"INVALID - TRANSACTION OWNER TOKEN",IF(NOT(OR(EXACT(L27,"CURRENT"),EXACT(L27,"STALE"),EXACT(L27,"NOT CHECKED"))),"INVALID - FRESHNESS TOKEN",IF(COUNTIF($A$6:$A$205,A27)&gt;1,"INVALID - DUPLICATE ID","VALID"))))))))))))</x:f>
      </x:c>
      <x:c r="Q27" s="45" t="str">
        <x:f>IF(A27="","",IF(OR(B27="",C27="",D27="",E27="",F27="",G27="",H27="",I27="",J27="",K27="",L27="",M27="",N27=""),"EVIDENCE INSUFFICIENT - REQUIRED FIELD",IF(L27="STALE","EVIDENCE STALE - REFRESH",IF(L27="NOT CHECKED","EVIDENCE INSUFFICIENT - FRESHNESS",IF(OR(C27="UNKNOWN",D27="UNKNOWN",E27="UNKNOWN",F27="UNKNOWN",G27="UNKNOWN",H27="UNKNOWN",I27="UNKNOWN",J27="UNKNOWN",K27="UNKNOWN"),"EVIDENCE INSUFFICIENT - COMPARABILITY","COMPLETE")))))</x:f>
      </x:c>
      <x:c r="R27" s="45" t="str">
        <x:f>IF(A27="","",IF(OR(P27&lt;&gt;"VALID",Q27&lt;&gt;"COMPLETE",T27&lt;&gt;"LINKED - READY"),"EVIDENCE INSUFFICIENT",IF(OR(C27="DIFFERENT",E27="NOT COMPARABLE",G27="NOT COMPARABLE",K27="NOT COMPARABLE"),"NOT COMPARABLE",IF(AND(C27="SAME",D27="COMPARABLE",E27="COMPARABLE",OR(F27="IN STOCK",F27="MIXED"),G27="COMPARABLE",H27="COMPARABLE",I27="COMPARABLE",J27="COMPARABLE",K27="COMPARABLE"),"COMPARABLE","PARTIAL"))))</x:f>
      </x:c>
      <x:c r="S27" s="45" t="str">
        <x:f>IF(A27="","",IF(P27&lt;&gt;"VALID","NOT READY",IF(Q27&lt;&gt;"COMPLETE","NOT READY",IF(T27&lt;&gt;"LINKED - READY","NOT READY",IF(R27="EVIDENCE INSUFFICIENT","NOT READY","READY")))))</x:f>
      </x:c>
      <x:c r="T27" s="69" t="str">
        <x:f>IF(A27="","",IF(COUNTIF(CANDIDATES!$A$6:$A$205,B27)&lt;&gt;1,"INVALID - CANDIDATE ID",IF(COUNTIFS(CANDIDATES!$A$6:$A$205,B27,CANDIDATES!$R$6:$R$205,"READY")&lt;&gt;1,"CANDIDATE NOT READY","LINKED - READY")))</x:f>
      </x:c>
      <x:c r="U27" s="69" t="str">
        <x:f>IF(T27="LINKED - READY",INDEX(CANDIDATES!$Q$6:$Q$205,MATCH(B27,CANDIDATES!$A$6:$A$205,0)),"")</x:f>
      </x:c>
    </x:row>
    <x:row r="28">
      <x:c r="A28" s="53"/>
      <x:c r="B28" s="53"/>
      <x:c r="C28" s="53"/>
      <x:c r="D28" s="53"/>
      <x:c r="E28" s="53"/>
      <x:c r="F28" s="53"/>
      <x:c r="G28" s="53"/>
      <x:c r="H28" s="53"/>
      <x:c r="I28" s="53"/>
      <x:c r="J28" s="53"/>
      <x:c r="K28" s="53"/>
      <x:c r="L28" s="53"/>
      <x:c r="M28" s="53"/>
      <x:c r="N28" s="58"/>
      <x:c r="O28" s="53"/>
      <x:c r="P28" s="45" t="str">
        <x:f>IF(A28="","",IF(NOT(OR(EXACT(C28,"SAME"),EXACT(C28,"DIFFERENT"),EXACT(C28,"UNKNOWN"),EXACT(C28,"NOT APPLICABLE"))),"INVALID - PARITY TOKEN",IF(NOT(OR(EXACT(D28,"COMPARABLE"),EXACT(D28,"PARTIAL"),EXACT(D28,"NOT COMPARABLE"),EXACT(D28,"UNKNOWN"),EXACT(D28,"NOT APPLICABLE"))),"INVALID - PACK TOKEN",IF(NOT(OR(EXACT(E28,"COMPARABLE"),EXACT(E28,"PARTIAL"),EXACT(E28,"NOT COMPARABLE"),EXACT(E28,"UNKNOWN"),EXACT(E28,"NOT APPLICABLE"))),"INVALID - PRICE TOKEN",IF(NOT(OR(EXACT(F28,"IN STOCK"),EXACT(F28,"OUT OF STOCK"),EXACT(F28,"MIXED"),EXACT(F28,"UNKNOWN"),EXACT(F28,"NOT APPLICABLE"))),"INVALID - STOCK TOKEN",IF(NOT(OR(EXACT(G28,"COMPARABLE"),EXACT(G28,"PARTIAL"),EXACT(G28,"NOT COMPARABLE"),EXACT(G28,"UNKNOWN"),EXACT(G28,"NOT APPLICABLE"))),"INVALID - SHIPPING TOKEN",IF(NOT(OR(EXACT(H28,"COMPARABLE"),EXACT(H28,"PARTIAL"),EXACT(H28,"NOT COMPARABLE"),EXACT(H28,"UNKNOWN"),EXACT(H28,"NOT APPLICABLE"))),"INVALID - RETURNS TOKEN",IF(NOT(OR(EXACT(I28,"COMPARABLE"),EXACT(I28,"PARTIAL"),EXACT(I28,"NOT COMPARABLE"),EXACT(I28,"UNKNOWN"),EXACT(I28,"NOT APPLICABLE"))),"INVALID - WARRANTY TOKEN",IF(NOT(OR(EXACT(J28,"COMPARABLE"),EXACT(J28,"PARTIAL"),EXACT(J28,"NOT COMPARABLE"),EXACT(J28,"UNKNOWN"),EXACT(J28,"NOT APPLICABLE"))),"INVALID - ASSORTMENT TOKEN",IF(NOT(OR(EXACT(K28,"COMPARABLE"),EXACT(K28,"PARTIAL"),EXACT(K28,"NOT COMPARABLE"),EXACT(K28,"UNKNOWN"),EXACT(K28,"NOT APPLICABLE"))),"INVALID - TRANSACTION OWNER TOKEN",IF(NOT(OR(EXACT(L28,"CURRENT"),EXACT(L28,"STALE"),EXACT(L28,"NOT CHECKED"))),"INVALID - FRESHNESS TOKEN",IF(COUNTIF($A$6:$A$205,A28)&gt;1,"INVALID - DUPLICATE ID","VALID"))))))))))))</x:f>
      </x:c>
      <x:c r="Q28" s="45" t="str">
        <x:f>IF(A28="","",IF(OR(B28="",C28="",D28="",E28="",F28="",G28="",H28="",I28="",J28="",K28="",L28="",M28="",N28=""),"EVIDENCE INSUFFICIENT - REQUIRED FIELD",IF(L28="STALE","EVIDENCE STALE - REFRESH",IF(L28="NOT CHECKED","EVIDENCE INSUFFICIENT - FRESHNESS",IF(OR(C28="UNKNOWN",D28="UNKNOWN",E28="UNKNOWN",F28="UNKNOWN",G28="UNKNOWN",H28="UNKNOWN",I28="UNKNOWN",J28="UNKNOWN",K28="UNKNOWN"),"EVIDENCE INSUFFICIENT - COMPARABILITY","COMPLETE")))))</x:f>
      </x:c>
      <x:c r="R28" s="45" t="str">
        <x:f>IF(A28="","",IF(OR(P28&lt;&gt;"VALID",Q28&lt;&gt;"COMPLETE",T28&lt;&gt;"LINKED - READY"),"EVIDENCE INSUFFICIENT",IF(OR(C28="DIFFERENT",E28="NOT COMPARABLE",G28="NOT COMPARABLE",K28="NOT COMPARABLE"),"NOT COMPARABLE",IF(AND(C28="SAME",D28="COMPARABLE",E28="COMPARABLE",OR(F28="IN STOCK",F28="MIXED"),G28="COMPARABLE",H28="COMPARABLE",I28="COMPARABLE",J28="COMPARABLE",K28="COMPARABLE"),"COMPARABLE","PARTIAL"))))</x:f>
      </x:c>
      <x:c r="S28" s="45" t="str">
        <x:f>IF(A28="","",IF(P28&lt;&gt;"VALID","NOT READY",IF(Q28&lt;&gt;"COMPLETE","NOT READY",IF(T28&lt;&gt;"LINKED - READY","NOT READY",IF(R28="EVIDENCE INSUFFICIENT","NOT READY","READY")))))</x:f>
      </x:c>
      <x:c r="T28" s="69" t="str">
        <x:f>IF(A28="","",IF(COUNTIF(CANDIDATES!$A$6:$A$205,B28)&lt;&gt;1,"INVALID - CANDIDATE ID",IF(COUNTIFS(CANDIDATES!$A$6:$A$205,B28,CANDIDATES!$R$6:$R$205,"READY")&lt;&gt;1,"CANDIDATE NOT READY","LINKED - READY")))</x:f>
      </x:c>
      <x:c r="U28" s="69" t="str">
        <x:f>IF(T28="LINKED - READY",INDEX(CANDIDATES!$Q$6:$Q$205,MATCH(B28,CANDIDATES!$A$6:$A$205,0)),"")</x:f>
      </x:c>
    </x:row>
    <x:row r="29">
      <x:c r="A29" s="53"/>
      <x:c r="B29" s="53"/>
      <x:c r="C29" s="53"/>
      <x:c r="D29" s="53"/>
      <x:c r="E29" s="53"/>
      <x:c r="F29" s="53"/>
      <x:c r="G29" s="53"/>
      <x:c r="H29" s="53"/>
      <x:c r="I29" s="53"/>
      <x:c r="J29" s="53"/>
      <x:c r="K29" s="53"/>
      <x:c r="L29" s="53"/>
      <x:c r="M29" s="53"/>
      <x:c r="N29" s="58"/>
      <x:c r="O29" s="53"/>
      <x:c r="P29" s="45" t="str">
        <x:f>IF(A29="","",IF(NOT(OR(EXACT(C29,"SAME"),EXACT(C29,"DIFFERENT"),EXACT(C29,"UNKNOWN"),EXACT(C29,"NOT APPLICABLE"))),"INVALID - PARITY TOKEN",IF(NOT(OR(EXACT(D29,"COMPARABLE"),EXACT(D29,"PARTIAL"),EXACT(D29,"NOT COMPARABLE"),EXACT(D29,"UNKNOWN"),EXACT(D29,"NOT APPLICABLE"))),"INVALID - PACK TOKEN",IF(NOT(OR(EXACT(E29,"COMPARABLE"),EXACT(E29,"PARTIAL"),EXACT(E29,"NOT COMPARABLE"),EXACT(E29,"UNKNOWN"),EXACT(E29,"NOT APPLICABLE"))),"INVALID - PRICE TOKEN",IF(NOT(OR(EXACT(F29,"IN STOCK"),EXACT(F29,"OUT OF STOCK"),EXACT(F29,"MIXED"),EXACT(F29,"UNKNOWN"),EXACT(F29,"NOT APPLICABLE"))),"INVALID - STOCK TOKEN",IF(NOT(OR(EXACT(G29,"COMPARABLE"),EXACT(G29,"PARTIAL"),EXACT(G29,"NOT COMPARABLE"),EXACT(G29,"UNKNOWN"),EXACT(G29,"NOT APPLICABLE"))),"INVALID - SHIPPING TOKEN",IF(NOT(OR(EXACT(H29,"COMPARABLE"),EXACT(H29,"PARTIAL"),EXACT(H29,"NOT COMPARABLE"),EXACT(H29,"UNKNOWN"),EXACT(H29,"NOT APPLICABLE"))),"INVALID - RETURNS TOKEN",IF(NOT(OR(EXACT(I29,"COMPARABLE"),EXACT(I29,"PARTIAL"),EXACT(I29,"NOT COMPARABLE"),EXACT(I29,"UNKNOWN"),EXACT(I29,"NOT APPLICABLE"))),"INVALID - WARRANTY TOKEN",IF(NOT(OR(EXACT(J29,"COMPARABLE"),EXACT(J29,"PARTIAL"),EXACT(J29,"NOT COMPARABLE"),EXACT(J29,"UNKNOWN"),EXACT(J29,"NOT APPLICABLE"))),"INVALID - ASSORTMENT TOKEN",IF(NOT(OR(EXACT(K29,"COMPARABLE"),EXACT(K29,"PARTIAL"),EXACT(K29,"NOT COMPARABLE"),EXACT(K29,"UNKNOWN"),EXACT(K29,"NOT APPLICABLE"))),"INVALID - TRANSACTION OWNER TOKEN",IF(NOT(OR(EXACT(L29,"CURRENT"),EXACT(L29,"STALE"),EXACT(L29,"NOT CHECKED"))),"INVALID - FRESHNESS TOKEN",IF(COUNTIF($A$6:$A$205,A29)&gt;1,"INVALID - DUPLICATE ID","VALID"))))))))))))</x:f>
      </x:c>
      <x:c r="Q29" s="45" t="str">
        <x:f>IF(A29="","",IF(OR(B29="",C29="",D29="",E29="",F29="",G29="",H29="",I29="",J29="",K29="",L29="",M29="",N29=""),"EVIDENCE INSUFFICIENT - REQUIRED FIELD",IF(L29="STALE","EVIDENCE STALE - REFRESH",IF(L29="NOT CHECKED","EVIDENCE INSUFFICIENT - FRESHNESS",IF(OR(C29="UNKNOWN",D29="UNKNOWN",E29="UNKNOWN",F29="UNKNOWN",G29="UNKNOWN",H29="UNKNOWN",I29="UNKNOWN",J29="UNKNOWN",K29="UNKNOWN"),"EVIDENCE INSUFFICIENT - COMPARABILITY","COMPLETE")))))</x:f>
      </x:c>
      <x:c r="R29" s="45" t="str">
        <x:f>IF(A29="","",IF(OR(P29&lt;&gt;"VALID",Q29&lt;&gt;"COMPLETE",T29&lt;&gt;"LINKED - READY"),"EVIDENCE INSUFFICIENT",IF(OR(C29="DIFFERENT",E29="NOT COMPARABLE",G29="NOT COMPARABLE",K29="NOT COMPARABLE"),"NOT COMPARABLE",IF(AND(C29="SAME",D29="COMPARABLE",E29="COMPARABLE",OR(F29="IN STOCK",F29="MIXED"),G29="COMPARABLE",H29="COMPARABLE",I29="COMPARABLE",J29="COMPARABLE",K29="COMPARABLE"),"COMPARABLE","PARTIAL"))))</x:f>
      </x:c>
      <x:c r="S29" s="45" t="str">
        <x:f>IF(A29="","",IF(P29&lt;&gt;"VALID","NOT READY",IF(Q29&lt;&gt;"COMPLETE","NOT READY",IF(T29&lt;&gt;"LINKED - READY","NOT READY",IF(R29="EVIDENCE INSUFFICIENT","NOT READY","READY")))))</x:f>
      </x:c>
      <x:c r="T29" s="69" t="str">
        <x:f>IF(A29="","",IF(COUNTIF(CANDIDATES!$A$6:$A$205,B29)&lt;&gt;1,"INVALID - CANDIDATE ID",IF(COUNTIFS(CANDIDATES!$A$6:$A$205,B29,CANDIDATES!$R$6:$R$205,"READY")&lt;&gt;1,"CANDIDATE NOT READY","LINKED - READY")))</x:f>
      </x:c>
      <x:c r="U29" s="69" t="str">
        <x:f>IF(T29="LINKED - READY",INDEX(CANDIDATES!$Q$6:$Q$205,MATCH(B29,CANDIDATES!$A$6:$A$205,0)),"")</x:f>
      </x:c>
    </x:row>
    <x:row r="30">
      <x:c r="A30" s="53"/>
      <x:c r="B30" s="53"/>
      <x:c r="C30" s="53"/>
      <x:c r="D30" s="53"/>
      <x:c r="E30" s="53"/>
      <x:c r="F30" s="53"/>
      <x:c r="G30" s="53"/>
      <x:c r="H30" s="53"/>
      <x:c r="I30" s="53"/>
      <x:c r="J30" s="53"/>
      <x:c r="K30" s="53"/>
      <x:c r="L30" s="53"/>
      <x:c r="M30" s="53"/>
      <x:c r="N30" s="58"/>
      <x:c r="O30" s="53"/>
      <x:c r="P30" s="45" t="str">
        <x:f>IF(A30="","",IF(NOT(OR(EXACT(C30,"SAME"),EXACT(C30,"DIFFERENT"),EXACT(C30,"UNKNOWN"),EXACT(C30,"NOT APPLICABLE"))),"INVALID - PARITY TOKEN",IF(NOT(OR(EXACT(D30,"COMPARABLE"),EXACT(D30,"PARTIAL"),EXACT(D30,"NOT COMPARABLE"),EXACT(D30,"UNKNOWN"),EXACT(D30,"NOT APPLICABLE"))),"INVALID - PACK TOKEN",IF(NOT(OR(EXACT(E30,"COMPARABLE"),EXACT(E30,"PARTIAL"),EXACT(E30,"NOT COMPARABLE"),EXACT(E30,"UNKNOWN"),EXACT(E30,"NOT APPLICABLE"))),"INVALID - PRICE TOKEN",IF(NOT(OR(EXACT(F30,"IN STOCK"),EXACT(F30,"OUT OF STOCK"),EXACT(F30,"MIXED"),EXACT(F30,"UNKNOWN"),EXACT(F30,"NOT APPLICABLE"))),"INVALID - STOCK TOKEN",IF(NOT(OR(EXACT(G30,"COMPARABLE"),EXACT(G30,"PARTIAL"),EXACT(G30,"NOT COMPARABLE"),EXACT(G30,"UNKNOWN"),EXACT(G30,"NOT APPLICABLE"))),"INVALID - SHIPPING TOKEN",IF(NOT(OR(EXACT(H30,"COMPARABLE"),EXACT(H30,"PARTIAL"),EXACT(H30,"NOT COMPARABLE"),EXACT(H30,"UNKNOWN"),EXACT(H30,"NOT APPLICABLE"))),"INVALID - RETURNS TOKEN",IF(NOT(OR(EXACT(I30,"COMPARABLE"),EXACT(I30,"PARTIAL"),EXACT(I30,"NOT COMPARABLE"),EXACT(I30,"UNKNOWN"),EXACT(I30,"NOT APPLICABLE"))),"INVALID - WARRANTY TOKEN",IF(NOT(OR(EXACT(J30,"COMPARABLE"),EXACT(J30,"PARTIAL"),EXACT(J30,"NOT COMPARABLE"),EXACT(J30,"UNKNOWN"),EXACT(J30,"NOT APPLICABLE"))),"INVALID - ASSORTMENT TOKEN",IF(NOT(OR(EXACT(K30,"COMPARABLE"),EXACT(K30,"PARTIAL"),EXACT(K30,"NOT COMPARABLE"),EXACT(K30,"UNKNOWN"),EXACT(K30,"NOT APPLICABLE"))),"INVALID - TRANSACTION OWNER TOKEN",IF(NOT(OR(EXACT(L30,"CURRENT"),EXACT(L30,"STALE"),EXACT(L30,"NOT CHECKED"))),"INVALID - FRESHNESS TOKEN",IF(COUNTIF($A$6:$A$205,A30)&gt;1,"INVALID - DUPLICATE ID","VALID"))))))))))))</x:f>
      </x:c>
      <x:c r="Q30" s="45" t="str">
        <x:f>IF(A30="","",IF(OR(B30="",C30="",D30="",E30="",F30="",G30="",H30="",I30="",J30="",K30="",L30="",M30="",N30=""),"EVIDENCE INSUFFICIENT - REQUIRED FIELD",IF(L30="STALE","EVIDENCE STALE - REFRESH",IF(L30="NOT CHECKED","EVIDENCE INSUFFICIENT - FRESHNESS",IF(OR(C30="UNKNOWN",D30="UNKNOWN",E30="UNKNOWN",F30="UNKNOWN",G30="UNKNOWN",H30="UNKNOWN",I30="UNKNOWN",J30="UNKNOWN",K30="UNKNOWN"),"EVIDENCE INSUFFICIENT - COMPARABILITY","COMPLETE")))))</x:f>
      </x:c>
      <x:c r="R30" s="45" t="str">
        <x:f>IF(A30="","",IF(OR(P30&lt;&gt;"VALID",Q30&lt;&gt;"COMPLETE",T30&lt;&gt;"LINKED - READY"),"EVIDENCE INSUFFICIENT",IF(OR(C30="DIFFERENT",E30="NOT COMPARABLE",G30="NOT COMPARABLE",K30="NOT COMPARABLE"),"NOT COMPARABLE",IF(AND(C30="SAME",D30="COMPARABLE",E30="COMPARABLE",OR(F30="IN STOCK",F30="MIXED"),G30="COMPARABLE",H30="COMPARABLE",I30="COMPARABLE",J30="COMPARABLE",K30="COMPARABLE"),"COMPARABLE","PARTIAL"))))</x:f>
      </x:c>
      <x:c r="S30" s="45" t="str">
        <x:f>IF(A30="","",IF(P30&lt;&gt;"VALID","NOT READY",IF(Q30&lt;&gt;"COMPLETE","NOT READY",IF(T30&lt;&gt;"LINKED - READY","NOT READY",IF(R30="EVIDENCE INSUFFICIENT","NOT READY","READY")))))</x:f>
      </x:c>
      <x:c r="T30" s="69" t="str">
        <x:f>IF(A30="","",IF(COUNTIF(CANDIDATES!$A$6:$A$205,B30)&lt;&gt;1,"INVALID - CANDIDATE ID",IF(COUNTIFS(CANDIDATES!$A$6:$A$205,B30,CANDIDATES!$R$6:$R$205,"READY")&lt;&gt;1,"CANDIDATE NOT READY","LINKED - READY")))</x:f>
      </x:c>
      <x:c r="U30" s="69" t="str">
        <x:f>IF(T30="LINKED - READY",INDEX(CANDIDATES!$Q$6:$Q$205,MATCH(B30,CANDIDATES!$A$6:$A$205,0)),"")</x:f>
      </x:c>
    </x:row>
    <x:row r="31">
      <x:c r="A31" s="53"/>
      <x:c r="B31" s="53"/>
      <x:c r="C31" s="53"/>
      <x:c r="D31" s="53"/>
      <x:c r="E31" s="53"/>
      <x:c r="F31" s="53"/>
      <x:c r="G31" s="53"/>
      <x:c r="H31" s="53"/>
      <x:c r="I31" s="53"/>
      <x:c r="J31" s="53"/>
      <x:c r="K31" s="53"/>
      <x:c r="L31" s="53"/>
      <x:c r="M31" s="53"/>
      <x:c r="N31" s="58"/>
      <x:c r="O31" s="53"/>
      <x:c r="P31" s="45" t="str">
        <x:f>IF(A31="","",IF(NOT(OR(EXACT(C31,"SAME"),EXACT(C31,"DIFFERENT"),EXACT(C31,"UNKNOWN"),EXACT(C31,"NOT APPLICABLE"))),"INVALID - PARITY TOKEN",IF(NOT(OR(EXACT(D31,"COMPARABLE"),EXACT(D31,"PARTIAL"),EXACT(D31,"NOT COMPARABLE"),EXACT(D31,"UNKNOWN"),EXACT(D31,"NOT APPLICABLE"))),"INVALID - PACK TOKEN",IF(NOT(OR(EXACT(E31,"COMPARABLE"),EXACT(E31,"PARTIAL"),EXACT(E31,"NOT COMPARABLE"),EXACT(E31,"UNKNOWN"),EXACT(E31,"NOT APPLICABLE"))),"INVALID - PRICE TOKEN",IF(NOT(OR(EXACT(F31,"IN STOCK"),EXACT(F31,"OUT OF STOCK"),EXACT(F31,"MIXED"),EXACT(F31,"UNKNOWN"),EXACT(F31,"NOT APPLICABLE"))),"INVALID - STOCK TOKEN",IF(NOT(OR(EXACT(G31,"COMPARABLE"),EXACT(G31,"PARTIAL"),EXACT(G31,"NOT COMPARABLE"),EXACT(G31,"UNKNOWN"),EXACT(G31,"NOT APPLICABLE"))),"INVALID - SHIPPING TOKEN",IF(NOT(OR(EXACT(H31,"COMPARABLE"),EXACT(H31,"PARTIAL"),EXACT(H31,"NOT COMPARABLE"),EXACT(H31,"UNKNOWN"),EXACT(H31,"NOT APPLICABLE"))),"INVALID - RETURNS TOKEN",IF(NOT(OR(EXACT(I31,"COMPARABLE"),EXACT(I31,"PARTIAL"),EXACT(I31,"NOT COMPARABLE"),EXACT(I31,"UNKNOWN"),EXACT(I31,"NOT APPLICABLE"))),"INVALID - WARRANTY TOKEN",IF(NOT(OR(EXACT(J31,"COMPARABLE"),EXACT(J31,"PARTIAL"),EXACT(J31,"NOT COMPARABLE"),EXACT(J31,"UNKNOWN"),EXACT(J31,"NOT APPLICABLE"))),"INVALID - ASSORTMENT TOKEN",IF(NOT(OR(EXACT(K31,"COMPARABLE"),EXACT(K31,"PARTIAL"),EXACT(K31,"NOT COMPARABLE"),EXACT(K31,"UNKNOWN"),EXACT(K31,"NOT APPLICABLE"))),"INVALID - TRANSACTION OWNER TOKEN",IF(NOT(OR(EXACT(L31,"CURRENT"),EXACT(L31,"STALE"),EXACT(L31,"NOT CHECKED"))),"INVALID - FRESHNESS TOKEN",IF(COUNTIF($A$6:$A$205,A31)&gt;1,"INVALID - DUPLICATE ID","VALID"))))))))))))</x:f>
      </x:c>
      <x:c r="Q31" s="45" t="str">
        <x:f>IF(A31="","",IF(OR(B31="",C31="",D31="",E31="",F31="",G31="",H31="",I31="",J31="",K31="",L31="",M31="",N31=""),"EVIDENCE INSUFFICIENT - REQUIRED FIELD",IF(L31="STALE","EVIDENCE STALE - REFRESH",IF(L31="NOT CHECKED","EVIDENCE INSUFFICIENT - FRESHNESS",IF(OR(C31="UNKNOWN",D31="UNKNOWN",E31="UNKNOWN",F31="UNKNOWN",G31="UNKNOWN",H31="UNKNOWN",I31="UNKNOWN",J31="UNKNOWN",K31="UNKNOWN"),"EVIDENCE INSUFFICIENT - COMPARABILITY","COMPLETE")))))</x:f>
      </x:c>
      <x:c r="R31" s="45" t="str">
        <x:f>IF(A31="","",IF(OR(P31&lt;&gt;"VALID",Q31&lt;&gt;"COMPLETE",T31&lt;&gt;"LINKED - READY"),"EVIDENCE INSUFFICIENT",IF(OR(C31="DIFFERENT",E31="NOT COMPARABLE",G31="NOT COMPARABLE",K31="NOT COMPARABLE"),"NOT COMPARABLE",IF(AND(C31="SAME",D31="COMPARABLE",E31="COMPARABLE",OR(F31="IN STOCK",F31="MIXED"),G31="COMPARABLE",H31="COMPARABLE",I31="COMPARABLE",J31="COMPARABLE",K31="COMPARABLE"),"COMPARABLE","PARTIAL"))))</x:f>
      </x:c>
      <x:c r="S31" s="45" t="str">
        <x:f>IF(A31="","",IF(P31&lt;&gt;"VALID","NOT READY",IF(Q31&lt;&gt;"COMPLETE","NOT READY",IF(T31&lt;&gt;"LINKED - READY","NOT READY",IF(R31="EVIDENCE INSUFFICIENT","NOT READY","READY")))))</x:f>
      </x:c>
      <x:c r="T31" s="69" t="str">
        <x:f>IF(A31="","",IF(COUNTIF(CANDIDATES!$A$6:$A$205,B31)&lt;&gt;1,"INVALID - CANDIDATE ID",IF(COUNTIFS(CANDIDATES!$A$6:$A$205,B31,CANDIDATES!$R$6:$R$205,"READY")&lt;&gt;1,"CANDIDATE NOT READY","LINKED - READY")))</x:f>
      </x:c>
      <x:c r="U31" s="69" t="str">
        <x:f>IF(T31="LINKED - READY",INDEX(CANDIDATES!$Q$6:$Q$205,MATCH(B31,CANDIDATES!$A$6:$A$205,0)),"")</x:f>
      </x:c>
    </x:row>
    <x:row r="32">
      <x:c r="A32" s="53"/>
      <x:c r="B32" s="53"/>
      <x:c r="C32" s="53"/>
      <x:c r="D32" s="53"/>
      <x:c r="E32" s="53"/>
      <x:c r="F32" s="53"/>
      <x:c r="G32" s="53"/>
      <x:c r="H32" s="53"/>
      <x:c r="I32" s="53"/>
      <x:c r="J32" s="53"/>
      <x:c r="K32" s="53"/>
      <x:c r="L32" s="53"/>
      <x:c r="M32" s="53"/>
      <x:c r="N32" s="58"/>
      <x:c r="O32" s="53"/>
      <x:c r="P32" s="45" t="str">
        <x:f>IF(A32="","",IF(NOT(OR(EXACT(C32,"SAME"),EXACT(C32,"DIFFERENT"),EXACT(C32,"UNKNOWN"),EXACT(C32,"NOT APPLICABLE"))),"INVALID - PARITY TOKEN",IF(NOT(OR(EXACT(D32,"COMPARABLE"),EXACT(D32,"PARTIAL"),EXACT(D32,"NOT COMPARABLE"),EXACT(D32,"UNKNOWN"),EXACT(D32,"NOT APPLICABLE"))),"INVALID - PACK TOKEN",IF(NOT(OR(EXACT(E32,"COMPARABLE"),EXACT(E32,"PARTIAL"),EXACT(E32,"NOT COMPARABLE"),EXACT(E32,"UNKNOWN"),EXACT(E32,"NOT APPLICABLE"))),"INVALID - PRICE TOKEN",IF(NOT(OR(EXACT(F32,"IN STOCK"),EXACT(F32,"OUT OF STOCK"),EXACT(F32,"MIXED"),EXACT(F32,"UNKNOWN"),EXACT(F32,"NOT APPLICABLE"))),"INVALID - STOCK TOKEN",IF(NOT(OR(EXACT(G32,"COMPARABLE"),EXACT(G32,"PARTIAL"),EXACT(G32,"NOT COMPARABLE"),EXACT(G32,"UNKNOWN"),EXACT(G32,"NOT APPLICABLE"))),"INVALID - SHIPPING TOKEN",IF(NOT(OR(EXACT(H32,"COMPARABLE"),EXACT(H32,"PARTIAL"),EXACT(H32,"NOT COMPARABLE"),EXACT(H32,"UNKNOWN"),EXACT(H32,"NOT APPLICABLE"))),"INVALID - RETURNS TOKEN",IF(NOT(OR(EXACT(I32,"COMPARABLE"),EXACT(I32,"PARTIAL"),EXACT(I32,"NOT COMPARABLE"),EXACT(I32,"UNKNOWN"),EXACT(I32,"NOT APPLICABLE"))),"INVALID - WARRANTY TOKEN",IF(NOT(OR(EXACT(J32,"COMPARABLE"),EXACT(J32,"PARTIAL"),EXACT(J32,"NOT COMPARABLE"),EXACT(J32,"UNKNOWN"),EXACT(J32,"NOT APPLICABLE"))),"INVALID - ASSORTMENT TOKEN",IF(NOT(OR(EXACT(K32,"COMPARABLE"),EXACT(K32,"PARTIAL"),EXACT(K32,"NOT COMPARABLE"),EXACT(K32,"UNKNOWN"),EXACT(K32,"NOT APPLICABLE"))),"INVALID - TRANSACTION OWNER TOKEN",IF(NOT(OR(EXACT(L32,"CURRENT"),EXACT(L32,"STALE"),EXACT(L32,"NOT CHECKED"))),"INVALID - FRESHNESS TOKEN",IF(COUNTIF($A$6:$A$205,A32)&gt;1,"INVALID - DUPLICATE ID","VALID"))))))))))))</x:f>
      </x:c>
      <x:c r="Q32" s="45" t="str">
        <x:f>IF(A32="","",IF(OR(B32="",C32="",D32="",E32="",F32="",G32="",H32="",I32="",J32="",K32="",L32="",M32="",N32=""),"EVIDENCE INSUFFICIENT - REQUIRED FIELD",IF(L32="STALE","EVIDENCE STALE - REFRESH",IF(L32="NOT CHECKED","EVIDENCE INSUFFICIENT - FRESHNESS",IF(OR(C32="UNKNOWN",D32="UNKNOWN",E32="UNKNOWN",F32="UNKNOWN",G32="UNKNOWN",H32="UNKNOWN",I32="UNKNOWN",J32="UNKNOWN",K32="UNKNOWN"),"EVIDENCE INSUFFICIENT - COMPARABILITY","COMPLETE")))))</x:f>
      </x:c>
      <x:c r="R32" s="45" t="str">
        <x:f>IF(A32="","",IF(OR(P32&lt;&gt;"VALID",Q32&lt;&gt;"COMPLETE",T32&lt;&gt;"LINKED - READY"),"EVIDENCE INSUFFICIENT",IF(OR(C32="DIFFERENT",E32="NOT COMPARABLE",G32="NOT COMPARABLE",K32="NOT COMPARABLE"),"NOT COMPARABLE",IF(AND(C32="SAME",D32="COMPARABLE",E32="COMPARABLE",OR(F32="IN STOCK",F32="MIXED"),G32="COMPARABLE",H32="COMPARABLE",I32="COMPARABLE",J32="COMPARABLE",K32="COMPARABLE"),"COMPARABLE","PARTIAL"))))</x:f>
      </x:c>
      <x:c r="S32" s="45" t="str">
        <x:f>IF(A32="","",IF(P32&lt;&gt;"VALID","NOT READY",IF(Q32&lt;&gt;"COMPLETE","NOT READY",IF(T32&lt;&gt;"LINKED - READY","NOT READY",IF(R32="EVIDENCE INSUFFICIENT","NOT READY","READY")))))</x:f>
      </x:c>
      <x:c r="T32" s="69" t="str">
        <x:f>IF(A32="","",IF(COUNTIF(CANDIDATES!$A$6:$A$205,B32)&lt;&gt;1,"INVALID - CANDIDATE ID",IF(COUNTIFS(CANDIDATES!$A$6:$A$205,B32,CANDIDATES!$R$6:$R$205,"READY")&lt;&gt;1,"CANDIDATE NOT READY","LINKED - READY")))</x:f>
      </x:c>
      <x:c r="U32" s="69" t="str">
        <x:f>IF(T32="LINKED - READY",INDEX(CANDIDATES!$Q$6:$Q$205,MATCH(B32,CANDIDATES!$A$6:$A$205,0)),"")</x:f>
      </x:c>
    </x:row>
    <x:row r="33">
      <x:c r="A33" s="53"/>
      <x:c r="B33" s="53"/>
      <x:c r="C33" s="53"/>
      <x:c r="D33" s="53"/>
      <x:c r="E33" s="53"/>
      <x:c r="F33" s="53"/>
      <x:c r="G33" s="53"/>
      <x:c r="H33" s="53"/>
      <x:c r="I33" s="53"/>
      <x:c r="J33" s="53"/>
      <x:c r="K33" s="53"/>
      <x:c r="L33" s="53"/>
      <x:c r="M33" s="53"/>
      <x:c r="N33" s="58"/>
      <x:c r="O33" s="53"/>
      <x:c r="P33" s="45" t="str">
        <x:f>IF(A33="","",IF(NOT(OR(EXACT(C33,"SAME"),EXACT(C33,"DIFFERENT"),EXACT(C33,"UNKNOWN"),EXACT(C33,"NOT APPLICABLE"))),"INVALID - PARITY TOKEN",IF(NOT(OR(EXACT(D33,"COMPARABLE"),EXACT(D33,"PARTIAL"),EXACT(D33,"NOT COMPARABLE"),EXACT(D33,"UNKNOWN"),EXACT(D33,"NOT APPLICABLE"))),"INVALID - PACK TOKEN",IF(NOT(OR(EXACT(E33,"COMPARABLE"),EXACT(E33,"PARTIAL"),EXACT(E33,"NOT COMPARABLE"),EXACT(E33,"UNKNOWN"),EXACT(E33,"NOT APPLICABLE"))),"INVALID - PRICE TOKEN",IF(NOT(OR(EXACT(F33,"IN STOCK"),EXACT(F33,"OUT OF STOCK"),EXACT(F33,"MIXED"),EXACT(F33,"UNKNOWN"),EXACT(F33,"NOT APPLICABLE"))),"INVALID - STOCK TOKEN",IF(NOT(OR(EXACT(G33,"COMPARABLE"),EXACT(G33,"PARTIAL"),EXACT(G33,"NOT COMPARABLE"),EXACT(G33,"UNKNOWN"),EXACT(G33,"NOT APPLICABLE"))),"INVALID - SHIPPING TOKEN",IF(NOT(OR(EXACT(H33,"COMPARABLE"),EXACT(H33,"PARTIAL"),EXACT(H33,"NOT COMPARABLE"),EXACT(H33,"UNKNOWN"),EXACT(H33,"NOT APPLICABLE"))),"INVALID - RETURNS TOKEN",IF(NOT(OR(EXACT(I33,"COMPARABLE"),EXACT(I33,"PARTIAL"),EXACT(I33,"NOT COMPARABLE"),EXACT(I33,"UNKNOWN"),EXACT(I33,"NOT APPLICABLE"))),"INVALID - WARRANTY TOKEN",IF(NOT(OR(EXACT(J33,"COMPARABLE"),EXACT(J33,"PARTIAL"),EXACT(J33,"NOT COMPARABLE"),EXACT(J33,"UNKNOWN"),EXACT(J33,"NOT APPLICABLE"))),"INVALID - ASSORTMENT TOKEN",IF(NOT(OR(EXACT(K33,"COMPARABLE"),EXACT(K33,"PARTIAL"),EXACT(K33,"NOT COMPARABLE"),EXACT(K33,"UNKNOWN"),EXACT(K33,"NOT APPLICABLE"))),"INVALID - TRANSACTION OWNER TOKEN",IF(NOT(OR(EXACT(L33,"CURRENT"),EXACT(L33,"STALE"),EXACT(L33,"NOT CHECKED"))),"INVALID - FRESHNESS TOKEN",IF(COUNTIF($A$6:$A$205,A33)&gt;1,"INVALID - DUPLICATE ID","VALID"))))))))))))</x:f>
      </x:c>
      <x:c r="Q33" s="45" t="str">
        <x:f>IF(A33="","",IF(OR(B33="",C33="",D33="",E33="",F33="",G33="",H33="",I33="",J33="",K33="",L33="",M33="",N33=""),"EVIDENCE INSUFFICIENT - REQUIRED FIELD",IF(L33="STALE","EVIDENCE STALE - REFRESH",IF(L33="NOT CHECKED","EVIDENCE INSUFFICIENT - FRESHNESS",IF(OR(C33="UNKNOWN",D33="UNKNOWN",E33="UNKNOWN",F33="UNKNOWN",G33="UNKNOWN",H33="UNKNOWN",I33="UNKNOWN",J33="UNKNOWN",K33="UNKNOWN"),"EVIDENCE INSUFFICIENT - COMPARABILITY","COMPLETE")))))</x:f>
      </x:c>
      <x:c r="R33" s="45" t="str">
        <x:f>IF(A33="","",IF(OR(P33&lt;&gt;"VALID",Q33&lt;&gt;"COMPLETE",T33&lt;&gt;"LINKED - READY"),"EVIDENCE INSUFFICIENT",IF(OR(C33="DIFFERENT",E33="NOT COMPARABLE",G33="NOT COMPARABLE",K33="NOT COMPARABLE"),"NOT COMPARABLE",IF(AND(C33="SAME",D33="COMPARABLE",E33="COMPARABLE",OR(F33="IN STOCK",F33="MIXED"),G33="COMPARABLE",H33="COMPARABLE",I33="COMPARABLE",J33="COMPARABLE",K33="COMPARABLE"),"COMPARABLE","PARTIAL"))))</x:f>
      </x:c>
      <x:c r="S33" s="45" t="str">
        <x:f>IF(A33="","",IF(P33&lt;&gt;"VALID","NOT READY",IF(Q33&lt;&gt;"COMPLETE","NOT READY",IF(T33&lt;&gt;"LINKED - READY","NOT READY",IF(R33="EVIDENCE INSUFFICIENT","NOT READY","READY")))))</x:f>
      </x:c>
      <x:c r="T33" s="69" t="str">
        <x:f>IF(A33="","",IF(COUNTIF(CANDIDATES!$A$6:$A$205,B33)&lt;&gt;1,"INVALID - CANDIDATE ID",IF(COUNTIFS(CANDIDATES!$A$6:$A$205,B33,CANDIDATES!$R$6:$R$205,"READY")&lt;&gt;1,"CANDIDATE NOT READY","LINKED - READY")))</x:f>
      </x:c>
      <x:c r="U33" s="69" t="str">
        <x:f>IF(T33="LINKED - READY",INDEX(CANDIDATES!$Q$6:$Q$205,MATCH(B33,CANDIDATES!$A$6:$A$205,0)),"")</x:f>
      </x:c>
    </x:row>
    <x:row r="34">
      <x:c r="A34" s="53"/>
      <x:c r="B34" s="53"/>
      <x:c r="C34" s="53"/>
      <x:c r="D34" s="53"/>
      <x:c r="E34" s="53"/>
      <x:c r="F34" s="53"/>
      <x:c r="G34" s="53"/>
      <x:c r="H34" s="53"/>
      <x:c r="I34" s="53"/>
      <x:c r="J34" s="53"/>
      <x:c r="K34" s="53"/>
      <x:c r="L34" s="53"/>
      <x:c r="M34" s="53"/>
      <x:c r="N34" s="58"/>
      <x:c r="O34" s="53"/>
      <x:c r="P34" s="45" t="str">
        <x:f>IF(A34="","",IF(NOT(OR(EXACT(C34,"SAME"),EXACT(C34,"DIFFERENT"),EXACT(C34,"UNKNOWN"),EXACT(C34,"NOT APPLICABLE"))),"INVALID - PARITY TOKEN",IF(NOT(OR(EXACT(D34,"COMPARABLE"),EXACT(D34,"PARTIAL"),EXACT(D34,"NOT COMPARABLE"),EXACT(D34,"UNKNOWN"),EXACT(D34,"NOT APPLICABLE"))),"INVALID - PACK TOKEN",IF(NOT(OR(EXACT(E34,"COMPARABLE"),EXACT(E34,"PARTIAL"),EXACT(E34,"NOT COMPARABLE"),EXACT(E34,"UNKNOWN"),EXACT(E34,"NOT APPLICABLE"))),"INVALID - PRICE TOKEN",IF(NOT(OR(EXACT(F34,"IN STOCK"),EXACT(F34,"OUT OF STOCK"),EXACT(F34,"MIXED"),EXACT(F34,"UNKNOWN"),EXACT(F34,"NOT APPLICABLE"))),"INVALID - STOCK TOKEN",IF(NOT(OR(EXACT(G34,"COMPARABLE"),EXACT(G34,"PARTIAL"),EXACT(G34,"NOT COMPARABLE"),EXACT(G34,"UNKNOWN"),EXACT(G34,"NOT APPLICABLE"))),"INVALID - SHIPPING TOKEN",IF(NOT(OR(EXACT(H34,"COMPARABLE"),EXACT(H34,"PARTIAL"),EXACT(H34,"NOT COMPARABLE"),EXACT(H34,"UNKNOWN"),EXACT(H34,"NOT APPLICABLE"))),"INVALID - RETURNS TOKEN",IF(NOT(OR(EXACT(I34,"COMPARABLE"),EXACT(I34,"PARTIAL"),EXACT(I34,"NOT COMPARABLE"),EXACT(I34,"UNKNOWN"),EXACT(I34,"NOT APPLICABLE"))),"INVALID - WARRANTY TOKEN",IF(NOT(OR(EXACT(J34,"COMPARABLE"),EXACT(J34,"PARTIAL"),EXACT(J34,"NOT COMPARABLE"),EXACT(J34,"UNKNOWN"),EXACT(J34,"NOT APPLICABLE"))),"INVALID - ASSORTMENT TOKEN",IF(NOT(OR(EXACT(K34,"COMPARABLE"),EXACT(K34,"PARTIAL"),EXACT(K34,"NOT COMPARABLE"),EXACT(K34,"UNKNOWN"),EXACT(K34,"NOT APPLICABLE"))),"INVALID - TRANSACTION OWNER TOKEN",IF(NOT(OR(EXACT(L34,"CURRENT"),EXACT(L34,"STALE"),EXACT(L34,"NOT CHECKED"))),"INVALID - FRESHNESS TOKEN",IF(COUNTIF($A$6:$A$205,A34)&gt;1,"INVALID - DUPLICATE ID","VALID"))))))))))))</x:f>
      </x:c>
      <x:c r="Q34" s="45" t="str">
        <x:f>IF(A34="","",IF(OR(B34="",C34="",D34="",E34="",F34="",G34="",H34="",I34="",J34="",K34="",L34="",M34="",N34=""),"EVIDENCE INSUFFICIENT - REQUIRED FIELD",IF(L34="STALE","EVIDENCE STALE - REFRESH",IF(L34="NOT CHECKED","EVIDENCE INSUFFICIENT - FRESHNESS",IF(OR(C34="UNKNOWN",D34="UNKNOWN",E34="UNKNOWN",F34="UNKNOWN",G34="UNKNOWN",H34="UNKNOWN",I34="UNKNOWN",J34="UNKNOWN",K34="UNKNOWN"),"EVIDENCE INSUFFICIENT - COMPARABILITY","COMPLETE")))))</x:f>
      </x:c>
      <x:c r="R34" s="45" t="str">
        <x:f>IF(A34="","",IF(OR(P34&lt;&gt;"VALID",Q34&lt;&gt;"COMPLETE",T34&lt;&gt;"LINKED - READY"),"EVIDENCE INSUFFICIENT",IF(OR(C34="DIFFERENT",E34="NOT COMPARABLE",G34="NOT COMPARABLE",K34="NOT COMPARABLE"),"NOT COMPARABLE",IF(AND(C34="SAME",D34="COMPARABLE",E34="COMPARABLE",OR(F34="IN STOCK",F34="MIXED"),G34="COMPARABLE",H34="COMPARABLE",I34="COMPARABLE",J34="COMPARABLE",K34="COMPARABLE"),"COMPARABLE","PARTIAL"))))</x:f>
      </x:c>
      <x:c r="S34" s="45" t="str">
        <x:f>IF(A34="","",IF(P34&lt;&gt;"VALID","NOT READY",IF(Q34&lt;&gt;"COMPLETE","NOT READY",IF(T34&lt;&gt;"LINKED - READY","NOT READY",IF(R34="EVIDENCE INSUFFICIENT","NOT READY","READY")))))</x:f>
      </x:c>
      <x:c r="T34" s="69" t="str">
        <x:f>IF(A34="","",IF(COUNTIF(CANDIDATES!$A$6:$A$205,B34)&lt;&gt;1,"INVALID - CANDIDATE ID",IF(COUNTIFS(CANDIDATES!$A$6:$A$205,B34,CANDIDATES!$R$6:$R$205,"READY")&lt;&gt;1,"CANDIDATE NOT READY","LINKED - READY")))</x:f>
      </x:c>
      <x:c r="U34" s="69" t="str">
        <x:f>IF(T34="LINKED - READY",INDEX(CANDIDATES!$Q$6:$Q$205,MATCH(B34,CANDIDATES!$A$6:$A$205,0)),"")</x:f>
      </x:c>
    </x:row>
    <x:row r="35">
      <x:c r="A35" s="53"/>
      <x:c r="B35" s="53"/>
      <x:c r="C35" s="53"/>
      <x:c r="D35" s="53"/>
      <x:c r="E35" s="53"/>
      <x:c r="F35" s="53"/>
      <x:c r="G35" s="53"/>
      <x:c r="H35" s="53"/>
      <x:c r="I35" s="53"/>
      <x:c r="J35" s="53"/>
      <x:c r="K35" s="53"/>
      <x:c r="L35" s="53"/>
      <x:c r="M35" s="53"/>
      <x:c r="N35" s="58"/>
      <x:c r="O35" s="53"/>
      <x:c r="P35" s="45" t="str">
        <x:f>IF(A35="","",IF(NOT(OR(EXACT(C35,"SAME"),EXACT(C35,"DIFFERENT"),EXACT(C35,"UNKNOWN"),EXACT(C35,"NOT APPLICABLE"))),"INVALID - PARITY TOKEN",IF(NOT(OR(EXACT(D35,"COMPARABLE"),EXACT(D35,"PARTIAL"),EXACT(D35,"NOT COMPARABLE"),EXACT(D35,"UNKNOWN"),EXACT(D35,"NOT APPLICABLE"))),"INVALID - PACK TOKEN",IF(NOT(OR(EXACT(E35,"COMPARABLE"),EXACT(E35,"PARTIAL"),EXACT(E35,"NOT COMPARABLE"),EXACT(E35,"UNKNOWN"),EXACT(E35,"NOT APPLICABLE"))),"INVALID - PRICE TOKEN",IF(NOT(OR(EXACT(F35,"IN STOCK"),EXACT(F35,"OUT OF STOCK"),EXACT(F35,"MIXED"),EXACT(F35,"UNKNOWN"),EXACT(F35,"NOT APPLICABLE"))),"INVALID - STOCK TOKEN",IF(NOT(OR(EXACT(G35,"COMPARABLE"),EXACT(G35,"PARTIAL"),EXACT(G35,"NOT COMPARABLE"),EXACT(G35,"UNKNOWN"),EXACT(G35,"NOT APPLICABLE"))),"INVALID - SHIPPING TOKEN",IF(NOT(OR(EXACT(H35,"COMPARABLE"),EXACT(H35,"PARTIAL"),EXACT(H35,"NOT COMPARABLE"),EXACT(H35,"UNKNOWN"),EXACT(H35,"NOT APPLICABLE"))),"INVALID - RETURNS TOKEN",IF(NOT(OR(EXACT(I35,"COMPARABLE"),EXACT(I35,"PARTIAL"),EXACT(I35,"NOT COMPARABLE"),EXACT(I35,"UNKNOWN"),EXACT(I35,"NOT APPLICABLE"))),"INVALID - WARRANTY TOKEN",IF(NOT(OR(EXACT(J35,"COMPARABLE"),EXACT(J35,"PARTIAL"),EXACT(J35,"NOT COMPARABLE"),EXACT(J35,"UNKNOWN"),EXACT(J35,"NOT APPLICABLE"))),"INVALID - ASSORTMENT TOKEN",IF(NOT(OR(EXACT(K35,"COMPARABLE"),EXACT(K35,"PARTIAL"),EXACT(K35,"NOT COMPARABLE"),EXACT(K35,"UNKNOWN"),EXACT(K35,"NOT APPLICABLE"))),"INVALID - TRANSACTION OWNER TOKEN",IF(NOT(OR(EXACT(L35,"CURRENT"),EXACT(L35,"STALE"),EXACT(L35,"NOT CHECKED"))),"INVALID - FRESHNESS TOKEN",IF(COUNTIF($A$6:$A$205,A35)&gt;1,"INVALID - DUPLICATE ID","VALID"))))))))))))</x:f>
      </x:c>
      <x:c r="Q35" s="45" t="str">
        <x:f>IF(A35="","",IF(OR(B35="",C35="",D35="",E35="",F35="",G35="",H35="",I35="",J35="",K35="",L35="",M35="",N35=""),"EVIDENCE INSUFFICIENT - REQUIRED FIELD",IF(L35="STALE","EVIDENCE STALE - REFRESH",IF(L35="NOT CHECKED","EVIDENCE INSUFFICIENT - FRESHNESS",IF(OR(C35="UNKNOWN",D35="UNKNOWN",E35="UNKNOWN",F35="UNKNOWN",G35="UNKNOWN",H35="UNKNOWN",I35="UNKNOWN",J35="UNKNOWN",K35="UNKNOWN"),"EVIDENCE INSUFFICIENT - COMPARABILITY","COMPLETE")))))</x:f>
      </x:c>
      <x:c r="R35" s="45" t="str">
        <x:f>IF(A35="","",IF(OR(P35&lt;&gt;"VALID",Q35&lt;&gt;"COMPLETE",T35&lt;&gt;"LINKED - READY"),"EVIDENCE INSUFFICIENT",IF(OR(C35="DIFFERENT",E35="NOT COMPARABLE",G35="NOT COMPARABLE",K35="NOT COMPARABLE"),"NOT COMPARABLE",IF(AND(C35="SAME",D35="COMPARABLE",E35="COMPARABLE",OR(F35="IN STOCK",F35="MIXED"),G35="COMPARABLE",H35="COMPARABLE",I35="COMPARABLE",J35="COMPARABLE",K35="COMPARABLE"),"COMPARABLE","PARTIAL"))))</x:f>
      </x:c>
      <x:c r="S35" s="45" t="str">
        <x:f>IF(A35="","",IF(P35&lt;&gt;"VALID","NOT READY",IF(Q35&lt;&gt;"COMPLETE","NOT READY",IF(T35&lt;&gt;"LINKED - READY","NOT READY",IF(R35="EVIDENCE INSUFFICIENT","NOT READY","READY")))))</x:f>
      </x:c>
      <x:c r="T35" s="69" t="str">
        <x:f>IF(A35="","",IF(COUNTIF(CANDIDATES!$A$6:$A$205,B35)&lt;&gt;1,"INVALID - CANDIDATE ID",IF(COUNTIFS(CANDIDATES!$A$6:$A$205,B35,CANDIDATES!$R$6:$R$205,"READY")&lt;&gt;1,"CANDIDATE NOT READY","LINKED - READY")))</x:f>
      </x:c>
      <x:c r="U35" s="69" t="str">
        <x:f>IF(T35="LINKED - READY",INDEX(CANDIDATES!$Q$6:$Q$205,MATCH(B35,CANDIDATES!$A$6:$A$205,0)),"")</x:f>
      </x:c>
    </x:row>
    <x:row r="36">
      <x:c r="A36" s="53"/>
      <x:c r="B36" s="53"/>
      <x:c r="C36" s="53"/>
      <x:c r="D36" s="53"/>
      <x:c r="E36" s="53"/>
      <x:c r="F36" s="53"/>
      <x:c r="G36" s="53"/>
      <x:c r="H36" s="53"/>
      <x:c r="I36" s="53"/>
      <x:c r="J36" s="53"/>
      <x:c r="K36" s="53"/>
      <x:c r="L36" s="53"/>
      <x:c r="M36" s="53"/>
      <x:c r="N36" s="58"/>
      <x:c r="O36" s="53"/>
      <x:c r="P36" s="45" t="str">
        <x:f>IF(A36="","",IF(NOT(OR(EXACT(C36,"SAME"),EXACT(C36,"DIFFERENT"),EXACT(C36,"UNKNOWN"),EXACT(C36,"NOT APPLICABLE"))),"INVALID - PARITY TOKEN",IF(NOT(OR(EXACT(D36,"COMPARABLE"),EXACT(D36,"PARTIAL"),EXACT(D36,"NOT COMPARABLE"),EXACT(D36,"UNKNOWN"),EXACT(D36,"NOT APPLICABLE"))),"INVALID - PACK TOKEN",IF(NOT(OR(EXACT(E36,"COMPARABLE"),EXACT(E36,"PARTIAL"),EXACT(E36,"NOT COMPARABLE"),EXACT(E36,"UNKNOWN"),EXACT(E36,"NOT APPLICABLE"))),"INVALID - PRICE TOKEN",IF(NOT(OR(EXACT(F36,"IN STOCK"),EXACT(F36,"OUT OF STOCK"),EXACT(F36,"MIXED"),EXACT(F36,"UNKNOWN"),EXACT(F36,"NOT APPLICABLE"))),"INVALID - STOCK TOKEN",IF(NOT(OR(EXACT(G36,"COMPARABLE"),EXACT(G36,"PARTIAL"),EXACT(G36,"NOT COMPARABLE"),EXACT(G36,"UNKNOWN"),EXACT(G36,"NOT APPLICABLE"))),"INVALID - SHIPPING TOKEN",IF(NOT(OR(EXACT(H36,"COMPARABLE"),EXACT(H36,"PARTIAL"),EXACT(H36,"NOT COMPARABLE"),EXACT(H36,"UNKNOWN"),EXACT(H36,"NOT APPLICABLE"))),"INVALID - RETURNS TOKEN",IF(NOT(OR(EXACT(I36,"COMPARABLE"),EXACT(I36,"PARTIAL"),EXACT(I36,"NOT COMPARABLE"),EXACT(I36,"UNKNOWN"),EXACT(I36,"NOT APPLICABLE"))),"INVALID - WARRANTY TOKEN",IF(NOT(OR(EXACT(J36,"COMPARABLE"),EXACT(J36,"PARTIAL"),EXACT(J36,"NOT COMPARABLE"),EXACT(J36,"UNKNOWN"),EXACT(J36,"NOT APPLICABLE"))),"INVALID - ASSORTMENT TOKEN",IF(NOT(OR(EXACT(K36,"COMPARABLE"),EXACT(K36,"PARTIAL"),EXACT(K36,"NOT COMPARABLE"),EXACT(K36,"UNKNOWN"),EXACT(K36,"NOT APPLICABLE"))),"INVALID - TRANSACTION OWNER TOKEN",IF(NOT(OR(EXACT(L36,"CURRENT"),EXACT(L36,"STALE"),EXACT(L36,"NOT CHECKED"))),"INVALID - FRESHNESS TOKEN",IF(COUNTIF($A$6:$A$205,A36)&gt;1,"INVALID - DUPLICATE ID","VALID"))))))))))))</x:f>
      </x:c>
      <x:c r="Q36" s="45" t="str">
        <x:f>IF(A36="","",IF(OR(B36="",C36="",D36="",E36="",F36="",G36="",H36="",I36="",J36="",K36="",L36="",M36="",N36=""),"EVIDENCE INSUFFICIENT - REQUIRED FIELD",IF(L36="STALE","EVIDENCE STALE - REFRESH",IF(L36="NOT CHECKED","EVIDENCE INSUFFICIENT - FRESHNESS",IF(OR(C36="UNKNOWN",D36="UNKNOWN",E36="UNKNOWN",F36="UNKNOWN",G36="UNKNOWN",H36="UNKNOWN",I36="UNKNOWN",J36="UNKNOWN",K36="UNKNOWN"),"EVIDENCE INSUFFICIENT - COMPARABILITY","COMPLETE")))))</x:f>
      </x:c>
      <x:c r="R36" s="45" t="str">
        <x:f>IF(A36="","",IF(OR(P36&lt;&gt;"VALID",Q36&lt;&gt;"COMPLETE",T36&lt;&gt;"LINKED - READY"),"EVIDENCE INSUFFICIENT",IF(OR(C36="DIFFERENT",E36="NOT COMPARABLE",G36="NOT COMPARABLE",K36="NOT COMPARABLE"),"NOT COMPARABLE",IF(AND(C36="SAME",D36="COMPARABLE",E36="COMPARABLE",OR(F36="IN STOCK",F36="MIXED"),G36="COMPARABLE",H36="COMPARABLE",I36="COMPARABLE",J36="COMPARABLE",K36="COMPARABLE"),"COMPARABLE","PARTIAL"))))</x:f>
      </x:c>
      <x:c r="S36" s="45" t="str">
        <x:f>IF(A36="","",IF(P36&lt;&gt;"VALID","NOT READY",IF(Q36&lt;&gt;"COMPLETE","NOT READY",IF(T36&lt;&gt;"LINKED - READY","NOT READY",IF(R36="EVIDENCE INSUFFICIENT","NOT READY","READY")))))</x:f>
      </x:c>
      <x:c r="T36" s="69" t="str">
        <x:f>IF(A36="","",IF(COUNTIF(CANDIDATES!$A$6:$A$205,B36)&lt;&gt;1,"INVALID - CANDIDATE ID",IF(COUNTIFS(CANDIDATES!$A$6:$A$205,B36,CANDIDATES!$R$6:$R$205,"READY")&lt;&gt;1,"CANDIDATE NOT READY","LINKED - READY")))</x:f>
      </x:c>
      <x:c r="U36" s="69" t="str">
        <x:f>IF(T36="LINKED - READY",INDEX(CANDIDATES!$Q$6:$Q$205,MATCH(B36,CANDIDATES!$A$6:$A$205,0)),"")</x:f>
      </x:c>
    </x:row>
    <x:row r="37">
      <x:c r="A37" s="53"/>
      <x:c r="B37" s="53"/>
      <x:c r="C37" s="53"/>
      <x:c r="D37" s="53"/>
      <x:c r="E37" s="53"/>
      <x:c r="F37" s="53"/>
      <x:c r="G37" s="53"/>
      <x:c r="H37" s="53"/>
      <x:c r="I37" s="53"/>
      <x:c r="J37" s="53"/>
      <x:c r="K37" s="53"/>
      <x:c r="L37" s="53"/>
      <x:c r="M37" s="53"/>
      <x:c r="N37" s="58"/>
      <x:c r="O37" s="53"/>
      <x:c r="P37" s="45" t="str">
        <x:f>IF(A37="","",IF(NOT(OR(EXACT(C37,"SAME"),EXACT(C37,"DIFFERENT"),EXACT(C37,"UNKNOWN"),EXACT(C37,"NOT APPLICABLE"))),"INVALID - PARITY TOKEN",IF(NOT(OR(EXACT(D37,"COMPARABLE"),EXACT(D37,"PARTIAL"),EXACT(D37,"NOT COMPARABLE"),EXACT(D37,"UNKNOWN"),EXACT(D37,"NOT APPLICABLE"))),"INVALID - PACK TOKEN",IF(NOT(OR(EXACT(E37,"COMPARABLE"),EXACT(E37,"PARTIAL"),EXACT(E37,"NOT COMPARABLE"),EXACT(E37,"UNKNOWN"),EXACT(E37,"NOT APPLICABLE"))),"INVALID - PRICE TOKEN",IF(NOT(OR(EXACT(F37,"IN STOCK"),EXACT(F37,"OUT OF STOCK"),EXACT(F37,"MIXED"),EXACT(F37,"UNKNOWN"),EXACT(F37,"NOT APPLICABLE"))),"INVALID - STOCK TOKEN",IF(NOT(OR(EXACT(G37,"COMPARABLE"),EXACT(G37,"PARTIAL"),EXACT(G37,"NOT COMPARABLE"),EXACT(G37,"UNKNOWN"),EXACT(G37,"NOT APPLICABLE"))),"INVALID - SHIPPING TOKEN",IF(NOT(OR(EXACT(H37,"COMPARABLE"),EXACT(H37,"PARTIAL"),EXACT(H37,"NOT COMPARABLE"),EXACT(H37,"UNKNOWN"),EXACT(H37,"NOT APPLICABLE"))),"INVALID - RETURNS TOKEN",IF(NOT(OR(EXACT(I37,"COMPARABLE"),EXACT(I37,"PARTIAL"),EXACT(I37,"NOT COMPARABLE"),EXACT(I37,"UNKNOWN"),EXACT(I37,"NOT APPLICABLE"))),"INVALID - WARRANTY TOKEN",IF(NOT(OR(EXACT(J37,"COMPARABLE"),EXACT(J37,"PARTIAL"),EXACT(J37,"NOT COMPARABLE"),EXACT(J37,"UNKNOWN"),EXACT(J37,"NOT APPLICABLE"))),"INVALID - ASSORTMENT TOKEN",IF(NOT(OR(EXACT(K37,"COMPARABLE"),EXACT(K37,"PARTIAL"),EXACT(K37,"NOT COMPARABLE"),EXACT(K37,"UNKNOWN"),EXACT(K37,"NOT APPLICABLE"))),"INVALID - TRANSACTION OWNER TOKEN",IF(NOT(OR(EXACT(L37,"CURRENT"),EXACT(L37,"STALE"),EXACT(L37,"NOT CHECKED"))),"INVALID - FRESHNESS TOKEN",IF(COUNTIF($A$6:$A$205,A37)&gt;1,"INVALID - DUPLICATE ID","VALID"))))))))))))</x:f>
      </x:c>
      <x:c r="Q37" s="45" t="str">
        <x:f>IF(A37="","",IF(OR(B37="",C37="",D37="",E37="",F37="",G37="",H37="",I37="",J37="",K37="",L37="",M37="",N37=""),"EVIDENCE INSUFFICIENT - REQUIRED FIELD",IF(L37="STALE","EVIDENCE STALE - REFRESH",IF(L37="NOT CHECKED","EVIDENCE INSUFFICIENT - FRESHNESS",IF(OR(C37="UNKNOWN",D37="UNKNOWN",E37="UNKNOWN",F37="UNKNOWN",G37="UNKNOWN",H37="UNKNOWN",I37="UNKNOWN",J37="UNKNOWN",K37="UNKNOWN"),"EVIDENCE INSUFFICIENT - COMPARABILITY","COMPLETE")))))</x:f>
      </x:c>
      <x:c r="R37" s="45" t="str">
        <x:f>IF(A37="","",IF(OR(P37&lt;&gt;"VALID",Q37&lt;&gt;"COMPLETE",T37&lt;&gt;"LINKED - READY"),"EVIDENCE INSUFFICIENT",IF(OR(C37="DIFFERENT",E37="NOT COMPARABLE",G37="NOT COMPARABLE",K37="NOT COMPARABLE"),"NOT COMPARABLE",IF(AND(C37="SAME",D37="COMPARABLE",E37="COMPARABLE",OR(F37="IN STOCK",F37="MIXED"),G37="COMPARABLE",H37="COMPARABLE",I37="COMPARABLE",J37="COMPARABLE",K37="COMPARABLE"),"COMPARABLE","PARTIAL"))))</x:f>
      </x:c>
      <x:c r="S37" s="45" t="str">
        <x:f>IF(A37="","",IF(P37&lt;&gt;"VALID","NOT READY",IF(Q37&lt;&gt;"COMPLETE","NOT READY",IF(T37&lt;&gt;"LINKED - READY","NOT READY",IF(R37="EVIDENCE INSUFFICIENT","NOT READY","READY")))))</x:f>
      </x:c>
      <x:c r="T37" s="69" t="str">
        <x:f>IF(A37="","",IF(COUNTIF(CANDIDATES!$A$6:$A$205,B37)&lt;&gt;1,"INVALID - CANDIDATE ID",IF(COUNTIFS(CANDIDATES!$A$6:$A$205,B37,CANDIDATES!$R$6:$R$205,"READY")&lt;&gt;1,"CANDIDATE NOT READY","LINKED - READY")))</x:f>
      </x:c>
      <x:c r="U37" s="69" t="str">
        <x:f>IF(T37="LINKED - READY",INDEX(CANDIDATES!$Q$6:$Q$205,MATCH(B37,CANDIDATES!$A$6:$A$205,0)),"")</x:f>
      </x:c>
    </x:row>
    <x:row r="38">
      <x:c r="A38" s="53"/>
      <x:c r="B38" s="53"/>
      <x:c r="C38" s="53"/>
      <x:c r="D38" s="53"/>
      <x:c r="E38" s="53"/>
      <x:c r="F38" s="53"/>
      <x:c r="G38" s="53"/>
      <x:c r="H38" s="53"/>
      <x:c r="I38" s="53"/>
      <x:c r="J38" s="53"/>
      <x:c r="K38" s="53"/>
      <x:c r="L38" s="53"/>
      <x:c r="M38" s="53"/>
      <x:c r="N38" s="58"/>
      <x:c r="O38" s="53"/>
      <x:c r="P38" s="45" t="str">
        <x:f>IF(A38="","",IF(NOT(OR(EXACT(C38,"SAME"),EXACT(C38,"DIFFERENT"),EXACT(C38,"UNKNOWN"),EXACT(C38,"NOT APPLICABLE"))),"INVALID - PARITY TOKEN",IF(NOT(OR(EXACT(D38,"COMPARABLE"),EXACT(D38,"PARTIAL"),EXACT(D38,"NOT COMPARABLE"),EXACT(D38,"UNKNOWN"),EXACT(D38,"NOT APPLICABLE"))),"INVALID - PACK TOKEN",IF(NOT(OR(EXACT(E38,"COMPARABLE"),EXACT(E38,"PARTIAL"),EXACT(E38,"NOT COMPARABLE"),EXACT(E38,"UNKNOWN"),EXACT(E38,"NOT APPLICABLE"))),"INVALID - PRICE TOKEN",IF(NOT(OR(EXACT(F38,"IN STOCK"),EXACT(F38,"OUT OF STOCK"),EXACT(F38,"MIXED"),EXACT(F38,"UNKNOWN"),EXACT(F38,"NOT APPLICABLE"))),"INVALID - STOCK TOKEN",IF(NOT(OR(EXACT(G38,"COMPARABLE"),EXACT(G38,"PARTIAL"),EXACT(G38,"NOT COMPARABLE"),EXACT(G38,"UNKNOWN"),EXACT(G38,"NOT APPLICABLE"))),"INVALID - SHIPPING TOKEN",IF(NOT(OR(EXACT(H38,"COMPARABLE"),EXACT(H38,"PARTIAL"),EXACT(H38,"NOT COMPARABLE"),EXACT(H38,"UNKNOWN"),EXACT(H38,"NOT APPLICABLE"))),"INVALID - RETURNS TOKEN",IF(NOT(OR(EXACT(I38,"COMPARABLE"),EXACT(I38,"PARTIAL"),EXACT(I38,"NOT COMPARABLE"),EXACT(I38,"UNKNOWN"),EXACT(I38,"NOT APPLICABLE"))),"INVALID - WARRANTY TOKEN",IF(NOT(OR(EXACT(J38,"COMPARABLE"),EXACT(J38,"PARTIAL"),EXACT(J38,"NOT COMPARABLE"),EXACT(J38,"UNKNOWN"),EXACT(J38,"NOT APPLICABLE"))),"INVALID - ASSORTMENT TOKEN",IF(NOT(OR(EXACT(K38,"COMPARABLE"),EXACT(K38,"PARTIAL"),EXACT(K38,"NOT COMPARABLE"),EXACT(K38,"UNKNOWN"),EXACT(K38,"NOT APPLICABLE"))),"INVALID - TRANSACTION OWNER TOKEN",IF(NOT(OR(EXACT(L38,"CURRENT"),EXACT(L38,"STALE"),EXACT(L38,"NOT CHECKED"))),"INVALID - FRESHNESS TOKEN",IF(COUNTIF($A$6:$A$205,A38)&gt;1,"INVALID - DUPLICATE ID","VALID"))))))))))))</x:f>
      </x:c>
      <x:c r="Q38" s="45" t="str">
        <x:f>IF(A38="","",IF(OR(B38="",C38="",D38="",E38="",F38="",G38="",H38="",I38="",J38="",K38="",L38="",M38="",N38=""),"EVIDENCE INSUFFICIENT - REQUIRED FIELD",IF(L38="STALE","EVIDENCE STALE - REFRESH",IF(L38="NOT CHECKED","EVIDENCE INSUFFICIENT - FRESHNESS",IF(OR(C38="UNKNOWN",D38="UNKNOWN",E38="UNKNOWN",F38="UNKNOWN",G38="UNKNOWN",H38="UNKNOWN",I38="UNKNOWN",J38="UNKNOWN",K38="UNKNOWN"),"EVIDENCE INSUFFICIENT - COMPARABILITY","COMPLETE")))))</x:f>
      </x:c>
      <x:c r="R38" s="45" t="str">
        <x:f>IF(A38="","",IF(OR(P38&lt;&gt;"VALID",Q38&lt;&gt;"COMPLETE",T38&lt;&gt;"LINKED - READY"),"EVIDENCE INSUFFICIENT",IF(OR(C38="DIFFERENT",E38="NOT COMPARABLE",G38="NOT COMPARABLE",K38="NOT COMPARABLE"),"NOT COMPARABLE",IF(AND(C38="SAME",D38="COMPARABLE",E38="COMPARABLE",OR(F38="IN STOCK",F38="MIXED"),G38="COMPARABLE",H38="COMPARABLE",I38="COMPARABLE",J38="COMPARABLE",K38="COMPARABLE"),"COMPARABLE","PARTIAL"))))</x:f>
      </x:c>
      <x:c r="S38" s="45" t="str">
        <x:f>IF(A38="","",IF(P38&lt;&gt;"VALID","NOT READY",IF(Q38&lt;&gt;"COMPLETE","NOT READY",IF(T38&lt;&gt;"LINKED - READY","NOT READY",IF(R38="EVIDENCE INSUFFICIENT","NOT READY","READY")))))</x:f>
      </x:c>
      <x:c r="T38" s="69" t="str">
        <x:f>IF(A38="","",IF(COUNTIF(CANDIDATES!$A$6:$A$205,B38)&lt;&gt;1,"INVALID - CANDIDATE ID",IF(COUNTIFS(CANDIDATES!$A$6:$A$205,B38,CANDIDATES!$R$6:$R$205,"READY")&lt;&gt;1,"CANDIDATE NOT READY","LINKED - READY")))</x:f>
      </x:c>
      <x:c r="U38" s="69" t="str">
        <x:f>IF(T38="LINKED - READY",INDEX(CANDIDATES!$Q$6:$Q$205,MATCH(B38,CANDIDATES!$A$6:$A$205,0)),"")</x:f>
      </x:c>
    </x:row>
    <x:row r="39">
      <x:c r="A39" s="53"/>
      <x:c r="B39" s="53"/>
      <x:c r="C39" s="53"/>
      <x:c r="D39" s="53"/>
      <x:c r="E39" s="53"/>
      <x:c r="F39" s="53"/>
      <x:c r="G39" s="53"/>
      <x:c r="H39" s="53"/>
      <x:c r="I39" s="53"/>
      <x:c r="J39" s="53"/>
      <x:c r="K39" s="53"/>
      <x:c r="L39" s="53"/>
      <x:c r="M39" s="53"/>
      <x:c r="N39" s="58"/>
      <x:c r="O39" s="53"/>
      <x:c r="P39" s="45" t="str">
        <x:f>IF(A39="","",IF(NOT(OR(EXACT(C39,"SAME"),EXACT(C39,"DIFFERENT"),EXACT(C39,"UNKNOWN"),EXACT(C39,"NOT APPLICABLE"))),"INVALID - PARITY TOKEN",IF(NOT(OR(EXACT(D39,"COMPARABLE"),EXACT(D39,"PARTIAL"),EXACT(D39,"NOT COMPARABLE"),EXACT(D39,"UNKNOWN"),EXACT(D39,"NOT APPLICABLE"))),"INVALID - PACK TOKEN",IF(NOT(OR(EXACT(E39,"COMPARABLE"),EXACT(E39,"PARTIAL"),EXACT(E39,"NOT COMPARABLE"),EXACT(E39,"UNKNOWN"),EXACT(E39,"NOT APPLICABLE"))),"INVALID - PRICE TOKEN",IF(NOT(OR(EXACT(F39,"IN STOCK"),EXACT(F39,"OUT OF STOCK"),EXACT(F39,"MIXED"),EXACT(F39,"UNKNOWN"),EXACT(F39,"NOT APPLICABLE"))),"INVALID - STOCK TOKEN",IF(NOT(OR(EXACT(G39,"COMPARABLE"),EXACT(G39,"PARTIAL"),EXACT(G39,"NOT COMPARABLE"),EXACT(G39,"UNKNOWN"),EXACT(G39,"NOT APPLICABLE"))),"INVALID - SHIPPING TOKEN",IF(NOT(OR(EXACT(H39,"COMPARABLE"),EXACT(H39,"PARTIAL"),EXACT(H39,"NOT COMPARABLE"),EXACT(H39,"UNKNOWN"),EXACT(H39,"NOT APPLICABLE"))),"INVALID - RETURNS TOKEN",IF(NOT(OR(EXACT(I39,"COMPARABLE"),EXACT(I39,"PARTIAL"),EXACT(I39,"NOT COMPARABLE"),EXACT(I39,"UNKNOWN"),EXACT(I39,"NOT APPLICABLE"))),"INVALID - WARRANTY TOKEN",IF(NOT(OR(EXACT(J39,"COMPARABLE"),EXACT(J39,"PARTIAL"),EXACT(J39,"NOT COMPARABLE"),EXACT(J39,"UNKNOWN"),EXACT(J39,"NOT APPLICABLE"))),"INVALID - ASSORTMENT TOKEN",IF(NOT(OR(EXACT(K39,"COMPARABLE"),EXACT(K39,"PARTIAL"),EXACT(K39,"NOT COMPARABLE"),EXACT(K39,"UNKNOWN"),EXACT(K39,"NOT APPLICABLE"))),"INVALID - TRANSACTION OWNER TOKEN",IF(NOT(OR(EXACT(L39,"CURRENT"),EXACT(L39,"STALE"),EXACT(L39,"NOT CHECKED"))),"INVALID - FRESHNESS TOKEN",IF(COUNTIF($A$6:$A$205,A39)&gt;1,"INVALID - DUPLICATE ID","VALID"))))))))))))</x:f>
      </x:c>
      <x:c r="Q39" s="45" t="str">
        <x:f>IF(A39="","",IF(OR(B39="",C39="",D39="",E39="",F39="",G39="",H39="",I39="",J39="",K39="",L39="",M39="",N39=""),"EVIDENCE INSUFFICIENT - REQUIRED FIELD",IF(L39="STALE","EVIDENCE STALE - REFRESH",IF(L39="NOT CHECKED","EVIDENCE INSUFFICIENT - FRESHNESS",IF(OR(C39="UNKNOWN",D39="UNKNOWN",E39="UNKNOWN",F39="UNKNOWN",G39="UNKNOWN",H39="UNKNOWN",I39="UNKNOWN",J39="UNKNOWN",K39="UNKNOWN"),"EVIDENCE INSUFFICIENT - COMPARABILITY","COMPLETE")))))</x:f>
      </x:c>
      <x:c r="R39" s="45" t="str">
        <x:f>IF(A39="","",IF(OR(P39&lt;&gt;"VALID",Q39&lt;&gt;"COMPLETE",T39&lt;&gt;"LINKED - READY"),"EVIDENCE INSUFFICIENT",IF(OR(C39="DIFFERENT",E39="NOT COMPARABLE",G39="NOT COMPARABLE",K39="NOT COMPARABLE"),"NOT COMPARABLE",IF(AND(C39="SAME",D39="COMPARABLE",E39="COMPARABLE",OR(F39="IN STOCK",F39="MIXED"),G39="COMPARABLE",H39="COMPARABLE",I39="COMPARABLE",J39="COMPARABLE",K39="COMPARABLE"),"COMPARABLE","PARTIAL"))))</x:f>
      </x:c>
      <x:c r="S39" s="45" t="str">
        <x:f>IF(A39="","",IF(P39&lt;&gt;"VALID","NOT READY",IF(Q39&lt;&gt;"COMPLETE","NOT READY",IF(T39&lt;&gt;"LINKED - READY","NOT READY",IF(R39="EVIDENCE INSUFFICIENT","NOT READY","READY")))))</x:f>
      </x:c>
      <x:c r="T39" s="69" t="str">
        <x:f>IF(A39="","",IF(COUNTIF(CANDIDATES!$A$6:$A$205,B39)&lt;&gt;1,"INVALID - CANDIDATE ID",IF(COUNTIFS(CANDIDATES!$A$6:$A$205,B39,CANDIDATES!$R$6:$R$205,"READY")&lt;&gt;1,"CANDIDATE NOT READY","LINKED - READY")))</x:f>
      </x:c>
      <x:c r="U39" s="69" t="str">
        <x:f>IF(T39="LINKED - READY",INDEX(CANDIDATES!$Q$6:$Q$205,MATCH(B39,CANDIDATES!$A$6:$A$205,0)),"")</x:f>
      </x:c>
    </x:row>
    <x:row r="40">
      <x:c r="A40" s="53"/>
      <x:c r="B40" s="53"/>
      <x:c r="C40" s="53"/>
      <x:c r="D40" s="53"/>
      <x:c r="E40" s="53"/>
      <x:c r="F40" s="53"/>
      <x:c r="G40" s="53"/>
      <x:c r="H40" s="53"/>
      <x:c r="I40" s="53"/>
      <x:c r="J40" s="53"/>
      <x:c r="K40" s="53"/>
      <x:c r="L40" s="53"/>
      <x:c r="M40" s="53"/>
      <x:c r="N40" s="58"/>
      <x:c r="O40" s="53"/>
      <x:c r="P40" s="45" t="str">
        <x:f>IF(A40="","",IF(NOT(OR(EXACT(C40,"SAME"),EXACT(C40,"DIFFERENT"),EXACT(C40,"UNKNOWN"),EXACT(C40,"NOT APPLICABLE"))),"INVALID - PARITY TOKEN",IF(NOT(OR(EXACT(D40,"COMPARABLE"),EXACT(D40,"PARTIAL"),EXACT(D40,"NOT COMPARABLE"),EXACT(D40,"UNKNOWN"),EXACT(D40,"NOT APPLICABLE"))),"INVALID - PACK TOKEN",IF(NOT(OR(EXACT(E40,"COMPARABLE"),EXACT(E40,"PARTIAL"),EXACT(E40,"NOT COMPARABLE"),EXACT(E40,"UNKNOWN"),EXACT(E40,"NOT APPLICABLE"))),"INVALID - PRICE TOKEN",IF(NOT(OR(EXACT(F40,"IN STOCK"),EXACT(F40,"OUT OF STOCK"),EXACT(F40,"MIXED"),EXACT(F40,"UNKNOWN"),EXACT(F40,"NOT APPLICABLE"))),"INVALID - STOCK TOKEN",IF(NOT(OR(EXACT(G40,"COMPARABLE"),EXACT(G40,"PARTIAL"),EXACT(G40,"NOT COMPARABLE"),EXACT(G40,"UNKNOWN"),EXACT(G40,"NOT APPLICABLE"))),"INVALID - SHIPPING TOKEN",IF(NOT(OR(EXACT(H40,"COMPARABLE"),EXACT(H40,"PARTIAL"),EXACT(H40,"NOT COMPARABLE"),EXACT(H40,"UNKNOWN"),EXACT(H40,"NOT APPLICABLE"))),"INVALID - RETURNS TOKEN",IF(NOT(OR(EXACT(I40,"COMPARABLE"),EXACT(I40,"PARTIAL"),EXACT(I40,"NOT COMPARABLE"),EXACT(I40,"UNKNOWN"),EXACT(I40,"NOT APPLICABLE"))),"INVALID - WARRANTY TOKEN",IF(NOT(OR(EXACT(J40,"COMPARABLE"),EXACT(J40,"PARTIAL"),EXACT(J40,"NOT COMPARABLE"),EXACT(J40,"UNKNOWN"),EXACT(J40,"NOT APPLICABLE"))),"INVALID - ASSORTMENT TOKEN",IF(NOT(OR(EXACT(K40,"COMPARABLE"),EXACT(K40,"PARTIAL"),EXACT(K40,"NOT COMPARABLE"),EXACT(K40,"UNKNOWN"),EXACT(K40,"NOT APPLICABLE"))),"INVALID - TRANSACTION OWNER TOKEN",IF(NOT(OR(EXACT(L40,"CURRENT"),EXACT(L40,"STALE"),EXACT(L40,"NOT CHECKED"))),"INVALID - FRESHNESS TOKEN",IF(COUNTIF($A$6:$A$205,A40)&gt;1,"INVALID - DUPLICATE ID","VALID"))))))))))))</x:f>
      </x:c>
      <x:c r="Q40" s="45" t="str">
        <x:f>IF(A40="","",IF(OR(B40="",C40="",D40="",E40="",F40="",G40="",H40="",I40="",J40="",K40="",L40="",M40="",N40=""),"EVIDENCE INSUFFICIENT - REQUIRED FIELD",IF(L40="STALE","EVIDENCE STALE - REFRESH",IF(L40="NOT CHECKED","EVIDENCE INSUFFICIENT - FRESHNESS",IF(OR(C40="UNKNOWN",D40="UNKNOWN",E40="UNKNOWN",F40="UNKNOWN",G40="UNKNOWN",H40="UNKNOWN",I40="UNKNOWN",J40="UNKNOWN",K40="UNKNOWN"),"EVIDENCE INSUFFICIENT - COMPARABILITY","COMPLETE")))))</x:f>
      </x:c>
      <x:c r="R40" s="45" t="str">
        <x:f>IF(A40="","",IF(OR(P40&lt;&gt;"VALID",Q40&lt;&gt;"COMPLETE",T40&lt;&gt;"LINKED - READY"),"EVIDENCE INSUFFICIENT",IF(OR(C40="DIFFERENT",E40="NOT COMPARABLE",G40="NOT COMPARABLE",K40="NOT COMPARABLE"),"NOT COMPARABLE",IF(AND(C40="SAME",D40="COMPARABLE",E40="COMPARABLE",OR(F40="IN STOCK",F40="MIXED"),G40="COMPARABLE",H40="COMPARABLE",I40="COMPARABLE",J40="COMPARABLE",K40="COMPARABLE"),"COMPARABLE","PARTIAL"))))</x:f>
      </x:c>
      <x:c r="S40" s="45" t="str">
        <x:f>IF(A40="","",IF(P40&lt;&gt;"VALID","NOT READY",IF(Q40&lt;&gt;"COMPLETE","NOT READY",IF(T40&lt;&gt;"LINKED - READY","NOT READY",IF(R40="EVIDENCE INSUFFICIENT","NOT READY","READY")))))</x:f>
      </x:c>
      <x:c r="T40" s="69" t="str">
        <x:f>IF(A40="","",IF(COUNTIF(CANDIDATES!$A$6:$A$205,B40)&lt;&gt;1,"INVALID - CANDIDATE ID",IF(COUNTIFS(CANDIDATES!$A$6:$A$205,B40,CANDIDATES!$R$6:$R$205,"READY")&lt;&gt;1,"CANDIDATE NOT READY","LINKED - READY")))</x:f>
      </x:c>
      <x:c r="U40" s="69" t="str">
        <x:f>IF(T40="LINKED - READY",INDEX(CANDIDATES!$Q$6:$Q$205,MATCH(B40,CANDIDATES!$A$6:$A$205,0)),"")</x:f>
      </x:c>
    </x:row>
    <x:row r="41">
      <x:c r="A41" s="53"/>
      <x:c r="B41" s="53"/>
      <x:c r="C41" s="53"/>
      <x:c r="D41" s="53"/>
      <x:c r="E41" s="53"/>
      <x:c r="F41" s="53"/>
      <x:c r="G41" s="53"/>
      <x:c r="H41" s="53"/>
      <x:c r="I41" s="53"/>
      <x:c r="J41" s="53"/>
      <x:c r="K41" s="53"/>
      <x:c r="L41" s="53"/>
      <x:c r="M41" s="53"/>
      <x:c r="N41" s="58"/>
      <x:c r="O41" s="53"/>
      <x:c r="P41" s="45" t="str">
        <x:f>IF(A41="","",IF(NOT(OR(EXACT(C41,"SAME"),EXACT(C41,"DIFFERENT"),EXACT(C41,"UNKNOWN"),EXACT(C41,"NOT APPLICABLE"))),"INVALID - PARITY TOKEN",IF(NOT(OR(EXACT(D41,"COMPARABLE"),EXACT(D41,"PARTIAL"),EXACT(D41,"NOT COMPARABLE"),EXACT(D41,"UNKNOWN"),EXACT(D41,"NOT APPLICABLE"))),"INVALID - PACK TOKEN",IF(NOT(OR(EXACT(E41,"COMPARABLE"),EXACT(E41,"PARTIAL"),EXACT(E41,"NOT COMPARABLE"),EXACT(E41,"UNKNOWN"),EXACT(E41,"NOT APPLICABLE"))),"INVALID - PRICE TOKEN",IF(NOT(OR(EXACT(F41,"IN STOCK"),EXACT(F41,"OUT OF STOCK"),EXACT(F41,"MIXED"),EXACT(F41,"UNKNOWN"),EXACT(F41,"NOT APPLICABLE"))),"INVALID - STOCK TOKEN",IF(NOT(OR(EXACT(G41,"COMPARABLE"),EXACT(G41,"PARTIAL"),EXACT(G41,"NOT COMPARABLE"),EXACT(G41,"UNKNOWN"),EXACT(G41,"NOT APPLICABLE"))),"INVALID - SHIPPING TOKEN",IF(NOT(OR(EXACT(H41,"COMPARABLE"),EXACT(H41,"PARTIAL"),EXACT(H41,"NOT COMPARABLE"),EXACT(H41,"UNKNOWN"),EXACT(H41,"NOT APPLICABLE"))),"INVALID - RETURNS TOKEN",IF(NOT(OR(EXACT(I41,"COMPARABLE"),EXACT(I41,"PARTIAL"),EXACT(I41,"NOT COMPARABLE"),EXACT(I41,"UNKNOWN"),EXACT(I41,"NOT APPLICABLE"))),"INVALID - WARRANTY TOKEN",IF(NOT(OR(EXACT(J41,"COMPARABLE"),EXACT(J41,"PARTIAL"),EXACT(J41,"NOT COMPARABLE"),EXACT(J41,"UNKNOWN"),EXACT(J41,"NOT APPLICABLE"))),"INVALID - ASSORTMENT TOKEN",IF(NOT(OR(EXACT(K41,"COMPARABLE"),EXACT(K41,"PARTIAL"),EXACT(K41,"NOT COMPARABLE"),EXACT(K41,"UNKNOWN"),EXACT(K41,"NOT APPLICABLE"))),"INVALID - TRANSACTION OWNER TOKEN",IF(NOT(OR(EXACT(L41,"CURRENT"),EXACT(L41,"STALE"),EXACT(L41,"NOT CHECKED"))),"INVALID - FRESHNESS TOKEN",IF(COUNTIF($A$6:$A$205,A41)&gt;1,"INVALID - DUPLICATE ID","VALID"))))))))))))</x:f>
      </x:c>
      <x:c r="Q41" s="45" t="str">
        <x:f>IF(A41="","",IF(OR(B41="",C41="",D41="",E41="",F41="",G41="",H41="",I41="",J41="",K41="",L41="",M41="",N41=""),"EVIDENCE INSUFFICIENT - REQUIRED FIELD",IF(L41="STALE","EVIDENCE STALE - REFRESH",IF(L41="NOT CHECKED","EVIDENCE INSUFFICIENT - FRESHNESS",IF(OR(C41="UNKNOWN",D41="UNKNOWN",E41="UNKNOWN",F41="UNKNOWN",G41="UNKNOWN",H41="UNKNOWN",I41="UNKNOWN",J41="UNKNOWN",K41="UNKNOWN"),"EVIDENCE INSUFFICIENT - COMPARABILITY","COMPLETE")))))</x:f>
      </x:c>
      <x:c r="R41" s="45" t="str">
        <x:f>IF(A41="","",IF(OR(P41&lt;&gt;"VALID",Q41&lt;&gt;"COMPLETE",T41&lt;&gt;"LINKED - READY"),"EVIDENCE INSUFFICIENT",IF(OR(C41="DIFFERENT",E41="NOT COMPARABLE",G41="NOT COMPARABLE",K41="NOT COMPARABLE"),"NOT COMPARABLE",IF(AND(C41="SAME",D41="COMPARABLE",E41="COMPARABLE",OR(F41="IN STOCK",F41="MIXED"),G41="COMPARABLE",H41="COMPARABLE",I41="COMPARABLE",J41="COMPARABLE",K41="COMPARABLE"),"COMPARABLE","PARTIAL"))))</x:f>
      </x:c>
      <x:c r="S41" s="45" t="str">
        <x:f>IF(A41="","",IF(P41&lt;&gt;"VALID","NOT READY",IF(Q41&lt;&gt;"COMPLETE","NOT READY",IF(T41&lt;&gt;"LINKED - READY","NOT READY",IF(R41="EVIDENCE INSUFFICIENT","NOT READY","READY")))))</x:f>
      </x:c>
      <x:c r="T41" s="69" t="str">
        <x:f>IF(A41="","",IF(COUNTIF(CANDIDATES!$A$6:$A$205,B41)&lt;&gt;1,"INVALID - CANDIDATE ID",IF(COUNTIFS(CANDIDATES!$A$6:$A$205,B41,CANDIDATES!$R$6:$R$205,"READY")&lt;&gt;1,"CANDIDATE NOT READY","LINKED - READY")))</x:f>
      </x:c>
      <x:c r="U41" s="69" t="str">
        <x:f>IF(T41="LINKED - READY",INDEX(CANDIDATES!$Q$6:$Q$205,MATCH(B41,CANDIDATES!$A$6:$A$205,0)),"")</x:f>
      </x:c>
    </x:row>
    <x:row r="42">
      <x:c r="A42" s="53"/>
      <x:c r="B42" s="53"/>
      <x:c r="C42" s="53"/>
      <x:c r="D42" s="53"/>
      <x:c r="E42" s="53"/>
      <x:c r="F42" s="53"/>
      <x:c r="G42" s="53"/>
      <x:c r="H42" s="53"/>
      <x:c r="I42" s="53"/>
      <x:c r="J42" s="53"/>
      <x:c r="K42" s="53"/>
      <x:c r="L42" s="53"/>
      <x:c r="M42" s="53"/>
      <x:c r="N42" s="58"/>
      <x:c r="O42" s="53"/>
      <x:c r="P42" s="45" t="str">
        <x:f>IF(A42="","",IF(NOT(OR(EXACT(C42,"SAME"),EXACT(C42,"DIFFERENT"),EXACT(C42,"UNKNOWN"),EXACT(C42,"NOT APPLICABLE"))),"INVALID - PARITY TOKEN",IF(NOT(OR(EXACT(D42,"COMPARABLE"),EXACT(D42,"PARTIAL"),EXACT(D42,"NOT COMPARABLE"),EXACT(D42,"UNKNOWN"),EXACT(D42,"NOT APPLICABLE"))),"INVALID - PACK TOKEN",IF(NOT(OR(EXACT(E42,"COMPARABLE"),EXACT(E42,"PARTIAL"),EXACT(E42,"NOT COMPARABLE"),EXACT(E42,"UNKNOWN"),EXACT(E42,"NOT APPLICABLE"))),"INVALID - PRICE TOKEN",IF(NOT(OR(EXACT(F42,"IN STOCK"),EXACT(F42,"OUT OF STOCK"),EXACT(F42,"MIXED"),EXACT(F42,"UNKNOWN"),EXACT(F42,"NOT APPLICABLE"))),"INVALID - STOCK TOKEN",IF(NOT(OR(EXACT(G42,"COMPARABLE"),EXACT(G42,"PARTIAL"),EXACT(G42,"NOT COMPARABLE"),EXACT(G42,"UNKNOWN"),EXACT(G42,"NOT APPLICABLE"))),"INVALID - SHIPPING TOKEN",IF(NOT(OR(EXACT(H42,"COMPARABLE"),EXACT(H42,"PARTIAL"),EXACT(H42,"NOT COMPARABLE"),EXACT(H42,"UNKNOWN"),EXACT(H42,"NOT APPLICABLE"))),"INVALID - RETURNS TOKEN",IF(NOT(OR(EXACT(I42,"COMPARABLE"),EXACT(I42,"PARTIAL"),EXACT(I42,"NOT COMPARABLE"),EXACT(I42,"UNKNOWN"),EXACT(I42,"NOT APPLICABLE"))),"INVALID - WARRANTY TOKEN",IF(NOT(OR(EXACT(J42,"COMPARABLE"),EXACT(J42,"PARTIAL"),EXACT(J42,"NOT COMPARABLE"),EXACT(J42,"UNKNOWN"),EXACT(J42,"NOT APPLICABLE"))),"INVALID - ASSORTMENT TOKEN",IF(NOT(OR(EXACT(K42,"COMPARABLE"),EXACT(K42,"PARTIAL"),EXACT(K42,"NOT COMPARABLE"),EXACT(K42,"UNKNOWN"),EXACT(K42,"NOT APPLICABLE"))),"INVALID - TRANSACTION OWNER TOKEN",IF(NOT(OR(EXACT(L42,"CURRENT"),EXACT(L42,"STALE"),EXACT(L42,"NOT CHECKED"))),"INVALID - FRESHNESS TOKEN",IF(COUNTIF($A$6:$A$205,A42)&gt;1,"INVALID - DUPLICATE ID","VALID"))))))))))))</x:f>
      </x:c>
      <x:c r="Q42" s="45" t="str">
        <x:f>IF(A42="","",IF(OR(B42="",C42="",D42="",E42="",F42="",G42="",H42="",I42="",J42="",K42="",L42="",M42="",N42=""),"EVIDENCE INSUFFICIENT - REQUIRED FIELD",IF(L42="STALE","EVIDENCE STALE - REFRESH",IF(L42="NOT CHECKED","EVIDENCE INSUFFICIENT - FRESHNESS",IF(OR(C42="UNKNOWN",D42="UNKNOWN",E42="UNKNOWN",F42="UNKNOWN",G42="UNKNOWN",H42="UNKNOWN",I42="UNKNOWN",J42="UNKNOWN",K42="UNKNOWN"),"EVIDENCE INSUFFICIENT - COMPARABILITY","COMPLETE")))))</x:f>
      </x:c>
      <x:c r="R42" s="45" t="str">
        <x:f>IF(A42="","",IF(OR(P42&lt;&gt;"VALID",Q42&lt;&gt;"COMPLETE",T42&lt;&gt;"LINKED - READY"),"EVIDENCE INSUFFICIENT",IF(OR(C42="DIFFERENT",E42="NOT COMPARABLE",G42="NOT COMPARABLE",K42="NOT COMPARABLE"),"NOT COMPARABLE",IF(AND(C42="SAME",D42="COMPARABLE",E42="COMPARABLE",OR(F42="IN STOCK",F42="MIXED"),G42="COMPARABLE",H42="COMPARABLE",I42="COMPARABLE",J42="COMPARABLE",K42="COMPARABLE"),"COMPARABLE","PARTIAL"))))</x:f>
      </x:c>
      <x:c r="S42" s="45" t="str">
        <x:f>IF(A42="","",IF(P42&lt;&gt;"VALID","NOT READY",IF(Q42&lt;&gt;"COMPLETE","NOT READY",IF(T42&lt;&gt;"LINKED - READY","NOT READY",IF(R42="EVIDENCE INSUFFICIENT","NOT READY","READY")))))</x:f>
      </x:c>
      <x:c r="T42" s="69" t="str">
        <x:f>IF(A42="","",IF(COUNTIF(CANDIDATES!$A$6:$A$205,B42)&lt;&gt;1,"INVALID - CANDIDATE ID",IF(COUNTIFS(CANDIDATES!$A$6:$A$205,B42,CANDIDATES!$R$6:$R$205,"READY")&lt;&gt;1,"CANDIDATE NOT READY","LINKED - READY")))</x:f>
      </x:c>
      <x:c r="U42" s="69" t="str">
        <x:f>IF(T42="LINKED - READY",INDEX(CANDIDATES!$Q$6:$Q$205,MATCH(B42,CANDIDATES!$A$6:$A$205,0)),"")</x:f>
      </x:c>
    </x:row>
    <x:row r="43">
      <x:c r="A43" s="53"/>
      <x:c r="B43" s="53"/>
      <x:c r="C43" s="53"/>
      <x:c r="D43" s="53"/>
      <x:c r="E43" s="53"/>
      <x:c r="F43" s="53"/>
      <x:c r="G43" s="53"/>
      <x:c r="H43" s="53"/>
      <x:c r="I43" s="53"/>
      <x:c r="J43" s="53"/>
      <x:c r="K43" s="53"/>
      <x:c r="L43" s="53"/>
      <x:c r="M43" s="53"/>
      <x:c r="N43" s="58"/>
      <x:c r="O43" s="53"/>
      <x:c r="P43" s="45" t="str">
        <x:f>IF(A43="","",IF(NOT(OR(EXACT(C43,"SAME"),EXACT(C43,"DIFFERENT"),EXACT(C43,"UNKNOWN"),EXACT(C43,"NOT APPLICABLE"))),"INVALID - PARITY TOKEN",IF(NOT(OR(EXACT(D43,"COMPARABLE"),EXACT(D43,"PARTIAL"),EXACT(D43,"NOT COMPARABLE"),EXACT(D43,"UNKNOWN"),EXACT(D43,"NOT APPLICABLE"))),"INVALID - PACK TOKEN",IF(NOT(OR(EXACT(E43,"COMPARABLE"),EXACT(E43,"PARTIAL"),EXACT(E43,"NOT COMPARABLE"),EXACT(E43,"UNKNOWN"),EXACT(E43,"NOT APPLICABLE"))),"INVALID - PRICE TOKEN",IF(NOT(OR(EXACT(F43,"IN STOCK"),EXACT(F43,"OUT OF STOCK"),EXACT(F43,"MIXED"),EXACT(F43,"UNKNOWN"),EXACT(F43,"NOT APPLICABLE"))),"INVALID - STOCK TOKEN",IF(NOT(OR(EXACT(G43,"COMPARABLE"),EXACT(G43,"PARTIAL"),EXACT(G43,"NOT COMPARABLE"),EXACT(G43,"UNKNOWN"),EXACT(G43,"NOT APPLICABLE"))),"INVALID - SHIPPING TOKEN",IF(NOT(OR(EXACT(H43,"COMPARABLE"),EXACT(H43,"PARTIAL"),EXACT(H43,"NOT COMPARABLE"),EXACT(H43,"UNKNOWN"),EXACT(H43,"NOT APPLICABLE"))),"INVALID - RETURNS TOKEN",IF(NOT(OR(EXACT(I43,"COMPARABLE"),EXACT(I43,"PARTIAL"),EXACT(I43,"NOT COMPARABLE"),EXACT(I43,"UNKNOWN"),EXACT(I43,"NOT APPLICABLE"))),"INVALID - WARRANTY TOKEN",IF(NOT(OR(EXACT(J43,"COMPARABLE"),EXACT(J43,"PARTIAL"),EXACT(J43,"NOT COMPARABLE"),EXACT(J43,"UNKNOWN"),EXACT(J43,"NOT APPLICABLE"))),"INVALID - ASSORTMENT TOKEN",IF(NOT(OR(EXACT(K43,"COMPARABLE"),EXACT(K43,"PARTIAL"),EXACT(K43,"NOT COMPARABLE"),EXACT(K43,"UNKNOWN"),EXACT(K43,"NOT APPLICABLE"))),"INVALID - TRANSACTION OWNER TOKEN",IF(NOT(OR(EXACT(L43,"CURRENT"),EXACT(L43,"STALE"),EXACT(L43,"NOT CHECKED"))),"INVALID - FRESHNESS TOKEN",IF(COUNTIF($A$6:$A$205,A43)&gt;1,"INVALID - DUPLICATE ID","VALID"))))))))))))</x:f>
      </x:c>
      <x:c r="Q43" s="45" t="str">
        <x:f>IF(A43="","",IF(OR(B43="",C43="",D43="",E43="",F43="",G43="",H43="",I43="",J43="",K43="",L43="",M43="",N43=""),"EVIDENCE INSUFFICIENT - REQUIRED FIELD",IF(L43="STALE","EVIDENCE STALE - REFRESH",IF(L43="NOT CHECKED","EVIDENCE INSUFFICIENT - FRESHNESS",IF(OR(C43="UNKNOWN",D43="UNKNOWN",E43="UNKNOWN",F43="UNKNOWN",G43="UNKNOWN",H43="UNKNOWN",I43="UNKNOWN",J43="UNKNOWN",K43="UNKNOWN"),"EVIDENCE INSUFFICIENT - COMPARABILITY","COMPLETE")))))</x:f>
      </x:c>
      <x:c r="R43" s="45" t="str">
        <x:f>IF(A43="","",IF(OR(P43&lt;&gt;"VALID",Q43&lt;&gt;"COMPLETE",T43&lt;&gt;"LINKED - READY"),"EVIDENCE INSUFFICIENT",IF(OR(C43="DIFFERENT",E43="NOT COMPARABLE",G43="NOT COMPARABLE",K43="NOT COMPARABLE"),"NOT COMPARABLE",IF(AND(C43="SAME",D43="COMPARABLE",E43="COMPARABLE",OR(F43="IN STOCK",F43="MIXED"),G43="COMPARABLE",H43="COMPARABLE",I43="COMPARABLE",J43="COMPARABLE",K43="COMPARABLE"),"COMPARABLE","PARTIAL"))))</x:f>
      </x:c>
      <x:c r="S43" s="45" t="str">
        <x:f>IF(A43="","",IF(P43&lt;&gt;"VALID","NOT READY",IF(Q43&lt;&gt;"COMPLETE","NOT READY",IF(T43&lt;&gt;"LINKED - READY","NOT READY",IF(R43="EVIDENCE INSUFFICIENT","NOT READY","READY")))))</x:f>
      </x:c>
      <x:c r="T43" s="69" t="str">
        <x:f>IF(A43="","",IF(COUNTIF(CANDIDATES!$A$6:$A$205,B43)&lt;&gt;1,"INVALID - CANDIDATE ID",IF(COUNTIFS(CANDIDATES!$A$6:$A$205,B43,CANDIDATES!$R$6:$R$205,"READY")&lt;&gt;1,"CANDIDATE NOT READY","LINKED - READY")))</x:f>
      </x:c>
      <x:c r="U43" s="69" t="str">
        <x:f>IF(T43="LINKED - READY",INDEX(CANDIDATES!$Q$6:$Q$205,MATCH(B43,CANDIDATES!$A$6:$A$205,0)),"")</x:f>
      </x:c>
    </x:row>
    <x:row r="44">
      <x:c r="A44" s="53"/>
      <x:c r="B44" s="53"/>
      <x:c r="C44" s="53"/>
      <x:c r="D44" s="53"/>
      <x:c r="E44" s="53"/>
      <x:c r="F44" s="53"/>
      <x:c r="G44" s="53"/>
      <x:c r="H44" s="53"/>
      <x:c r="I44" s="53"/>
      <x:c r="J44" s="53"/>
      <x:c r="K44" s="53"/>
      <x:c r="L44" s="53"/>
      <x:c r="M44" s="53"/>
      <x:c r="N44" s="58"/>
      <x:c r="O44" s="53"/>
      <x:c r="P44" s="45" t="str">
        <x:f>IF(A44="","",IF(NOT(OR(EXACT(C44,"SAME"),EXACT(C44,"DIFFERENT"),EXACT(C44,"UNKNOWN"),EXACT(C44,"NOT APPLICABLE"))),"INVALID - PARITY TOKEN",IF(NOT(OR(EXACT(D44,"COMPARABLE"),EXACT(D44,"PARTIAL"),EXACT(D44,"NOT COMPARABLE"),EXACT(D44,"UNKNOWN"),EXACT(D44,"NOT APPLICABLE"))),"INVALID - PACK TOKEN",IF(NOT(OR(EXACT(E44,"COMPARABLE"),EXACT(E44,"PARTIAL"),EXACT(E44,"NOT COMPARABLE"),EXACT(E44,"UNKNOWN"),EXACT(E44,"NOT APPLICABLE"))),"INVALID - PRICE TOKEN",IF(NOT(OR(EXACT(F44,"IN STOCK"),EXACT(F44,"OUT OF STOCK"),EXACT(F44,"MIXED"),EXACT(F44,"UNKNOWN"),EXACT(F44,"NOT APPLICABLE"))),"INVALID - STOCK TOKEN",IF(NOT(OR(EXACT(G44,"COMPARABLE"),EXACT(G44,"PARTIAL"),EXACT(G44,"NOT COMPARABLE"),EXACT(G44,"UNKNOWN"),EXACT(G44,"NOT APPLICABLE"))),"INVALID - SHIPPING TOKEN",IF(NOT(OR(EXACT(H44,"COMPARABLE"),EXACT(H44,"PARTIAL"),EXACT(H44,"NOT COMPARABLE"),EXACT(H44,"UNKNOWN"),EXACT(H44,"NOT APPLICABLE"))),"INVALID - RETURNS TOKEN",IF(NOT(OR(EXACT(I44,"COMPARABLE"),EXACT(I44,"PARTIAL"),EXACT(I44,"NOT COMPARABLE"),EXACT(I44,"UNKNOWN"),EXACT(I44,"NOT APPLICABLE"))),"INVALID - WARRANTY TOKEN",IF(NOT(OR(EXACT(J44,"COMPARABLE"),EXACT(J44,"PARTIAL"),EXACT(J44,"NOT COMPARABLE"),EXACT(J44,"UNKNOWN"),EXACT(J44,"NOT APPLICABLE"))),"INVALID - ASSORTMENT TOKEN",IF(NOT(OR(EXACT(K44,"COMPARABLE"),EXACT(K44,"PARTIAL"),EXACT(K44,"NOT COMPARABLE"),EXACT(K44,"UNKNOWN"),EXACT(K44,"NOT APPLICABLE"))),"INVALID - TRANSACTION OWNER TOKEN",IF(NOT(OR(EXACT(L44,"CURRENT"),EXACT(L44,"STALE"),EXACT(L44,"NOT CHECKED"))),"INVALID - FRESHNESS TOKEN",IF(COUNTIF($A$6:$A$205,A44)&gt;1,"INVALID - DUPLICATE ID","VALID"))))))))))))</x:f>
      </x:c>
      <x:c r="Q44" s="45" t="str">
        <x:f>IF(A44="","",IF(OR(B44="",C44="",D44="",E44="",F44="",G44="",H44="",I44="",J44="",K44="",L44="",M44="",N44=""),"EVIDENCE INSUFFICIENT - REQUIRED FIELD",IF(L44="STALE","EVIDENCE STALE - REFRESH",IF(L44="NOT CHECKED","EVIDENCE INSUFFICIENT - FRESHNESS",IF(OR(C44="UNKNOWN",D44="UNKNOWN",E44="UNKNOWN",F44="UNKNOWN",G44="UNKNOWN",H44="UNKNOWN",I44="UNKNOWN",J44="UNKNOWN",K44="UNKNOWN"),"EVIDENCE INSUFFICIENT - COMPARABILITY","COMPLETE")))))</x:f>
      </x:c>
      <x:c r="R44" s="45" t="str">
        <x:f>IF(A44="","",IF(OR(P44&lt;&gt;"VALID",Q44&lt;&gt;"COMPLETE",T44&lt;&gt;"LINKED - READY"),"EVIDENCE INSUFFICIENT",IF(OR(C44="DIFFERENT",E44="NOT COMPARABLE",G44="NOT COMPARABLE",K44="NOT COMPARABLE"),"NOT COMPARABLE",IF(AND(C44="SAME",D44="COMPARABLE",E44="COMPARABLE",OR(F44="IN STOCK",F44="MIXED"),G44="COMPARABLE",H44="COMPARABLE",I44="COMPARABLE",J44="COMPARABLE",K44="COMPARABLE"),"COMPARABLE","PARTIAL"))))</x:f>
      </x:c>
      <x:c r="S44" s="45" t="str">
        <x:f>IF(A44="","",IF(P44&lt;&gt;"VALID","NOT READY",IF(Q44&lt;&gt;"COMPLETE","NOT READY",IF(T44&lt;&gt;"LINKED - READY","NOT READY",IF(R44="EVIDENCE INSUFFICIENT","NOT READY","READY")))))</x:f>
      </x:c>
      <x:c r="T44" s="69" t="str">
        <x:f>IF(A44="","",IF(COUNTIF(CANDIDATES!$A$6:$A$205,B44)&lt;&gt;1,"INVALID - CANDIDATE ID",IF(COUNTIFS(CANDIDATES!$A$6:$A$205,B44,CANDIDATES!$R$6:$R$205,"READY")&lt;&gt;1,"CANDIDATE NOT READY","LINKED - READY")))</x:f>
      </x:c>
      <x:c r="U44" s="69" t="str">
        <x:f>IF(T44="LINKED - READY",INDEX(CANDIDATES!$Q$6:$Q$205,MATCH(B44,CANDIDATES!$A$6:$A$205,0)),"")</x:f>
      </x:c>
    </x:row>
    <x:row r="45">
      <x:c r="A45" s="53"/>
      <x:c r="B45" s="53"/>
      <x:c r="C45" s="53"/>
      <x:c r="D45" s="53"/>
      <x:c r="E45" s="53"/>
      <x:c r="F45" s="53"/>
      <x:c r="G45" s="53"/>
      <x:c r="H45" s="53"/>
      <x:c r="I45" s="53"/>
      <x:c r="J45" s="53"/>
      <x:c r="K45" s="53"/>
      <x:c r="L45" s="53"/>
      <x:c r="M45" s="53"/>
      <x:c r="N45" s="58"/>
      <x:c r="O45" s="53"/>
      <x:c r="P45" s="45" t="str">
        <x:f>IF(A45="","",IF(NOT(OR(EXACT(C45,"SAME"),EXACT(C45,"DIFFERENT"),EXACT(C45,"UNKNOWN"),EXACT(C45,"NOT APPLICABLE"))),"INVALID - PARITY TOKEN",IF(NOT(OR(EXACT(D45,"COMPARABLE"),EXACT(D45,"PARTIAL"),EXACT(D45,"NOT COMPARABLE"),EXACT(D45,"UNKNOWN"),EXACT(D45,"NOT APPLICABLE"))),"INVALID - PACK TOKEN",IF(NOT(OR(EXACT(E45,"COMPARABLE"),EXACT(E45,"PARTIAL"),EXACT(E45,"NOT COMPARABLE"),EXACT(E45,"UNKNOWN"),EXACT(E45,"NOT APPLICABLE"))),"INVALID - PRICE TOKEN",IF(NOT(OR(EXACT(F45,"IN STOCK"),EXACT(F45,"OUT OF STOCK"),EXACT(F45,"MIXED"),EXACT(F45,"UNKNOWN"),EXACT(F45,"NOT APPLICABLE"))),"INVALID - STOCK TOKEN",IF(NOT(OR(EXACT(G45,"COMPARABLE"),EXACT(G45,"PARTIAL"),EXACT(G45,"NOT COMPARABLE"),EXACT(G45,"UNKNOWN"),EXACT(G45,"NOT APPLICABLE"))),"INVALID - SHIPPING TOKEN",IF(NOT(OR(EXACT(H45,"COMPARABLE"),EXACT(H45,"PARTIAL"),EXACT(H45,"NOT COMPARABLE"),EXACT(H45,"UNKNOWN"),EXACT(H45,"NOT APPLICABLE"))),"INVALID - RETURNS TOKEN",IF(NOT(OR(EXACT(I45,"COMPARABLE"),EXACT(I45,"PARTIAL"),EXACT(I45,"NOT COMPARABLE"),EXACT(I45,"UNKNOWN"),EXACT(I45,"NOT APPLICABLE"))),"INVALID - WARRANTY TOKEN",IF(NOT(OR(EXACT(J45,"COMPARABLE"),EXACT(J45,"PARTIAL"),EXACT(J45,"NOT COMPARABLE"),EXACT(J45,"UNKNOWN"),EXACT(J45,"NOT APPLICABLE"))),"INVALID - ASSORTMENT TOKEN",IF(NOT(OR(EXACT(K45,"COMPARABLE"),EXACT(K45,"PARTIAL"),EXACT(K45,"NOT COMPARABLE"),EXACT(K45,"UNKNOWN"),EXACT(K45,"NOT APPLICABLE"))),"INVALID - TRANSACTION OWNER TOKEN",IF(NOT(OR(EXACT(L45,"CURRENT"),EXACT(L45,"STALE"),EXACT(L45,"NOT CHECKED"))),"INVALID - FRESHNESS TOKEN",IF(COUNTIF($A$6:$A$205,A45)&gt;1,"INVALID - DUPLICATE ID","VALID"))))))))))))</x:f>
      </x:c>
      <x:c r="Q45" s="45" t="str">
        <x:f>IF(A45="","",IF(OR(B45="",C45="",D45="",E45="",F45="",G45="",H45="",I45="",J45="",K45="",L45="",M45="",N45=""),"EVIDENCE INSUFFICIENT - REQUIRED FIELD",IF(L45="STALE","EVIDENCE STALE - REFRESH",IF(L45="NOT CHECKED","EVIDENCE INSUFFICIENT - FRESHNESS",IF(OR(C45="UNKNOWN",D45="UNKNOWN",E45="UNKNOWN",F45="UNKNOWN",G45="UNKNOWN",H45="UNKNOWN",I45="UNKNOWN",J45="UNKNOWN",K45="UNKNOWN"),"EVIDENCE INSUFFICIENT - COMPARABILITY","COMPLETE")))))</x:f>
      </x:c>
      <x:c r="R45" s="45" t="str">
        <x:f>IF(A45="","",IF(OR(P45&lt;&gt;"VALID",Q45&lt;&gt;"COMPLETE",T45&lt;&gt;"LINKED - READY"),"EVIDENCE INSUFFICIENT",IF(OR(C45="DIFFERENT",E45="NOT COMPARABLE",G45="NOT COMPARABLE",K45="NOT COMPARABLE"),"NOT COMPARABLE",IF(AND(C45="SAME",D45="COMPARABLE",E45="COMPARABLE",OR(F45="IN STOCK",F45="MIXED"),G45="COMPARABLE",H45="COMPARABLE",I45="COMPARABLE",J45="COMPARABLE",K45="COMPARABLE"),"COMPARABLE","PARTIAL"))))</x:f>
      </x:c>
      <x:c r="S45" s="45" t="str">
        <x:f>IF(A45="","",IF(P45&lt;&gt;"VALID","NOT READY",IF(Q45&lt;&gt;"COMPLETE","NOT READY",IF(T45&lt;&gt;"LINKED - READY","NOT READY",IF(R45="EVIDENCE INSUFFICIENT","NOT READY","READY")))))</x:f>
      </x:c>
      <x:c r="T45" s="69" t="str">
        <x:f>IF(A45="","",IF(COUNTIF(CANDIDATES!$A$6:$A$205,B45)&lt;&gt;1,"INVALID - CANDIDATE ID",IF(COUNTIFS(CANDIDATES!$A$6:$A$205,B45,CANDIDATES!$R$6:$R$205,"READY")&lt;&gt;1,"CANDIDATE NOT READY","LINKED - READY")))</x:f>
      </x:c>
      <x:c r="U45" s="69" t="str">
        <x:f>IF(T45="LINKED - READY",INDEX(CANDIDATES!$Q$6:$Q$205,MATCH(B45,CANDIDATES!$A$6:$A$205,0)),"")</x:f>
      </x:c>
    </x:row>
    <x:row r="46">
      <x:c r="A46" s="53"/>
      <x:c r="B46" s="53"/>
      <x:c r="C46" s="53"/>
      <x:c r="D46" s="53"/>
      <x:c r="E46" s="53"/>
      <x:c r="F46" s="53"/>
      <x:c r="G46" s="53"/>
      <x:c r="H46" s="53"/>
      <x:c r="I46" s="53"/>
      <x:c r="J46" s="53"/>
      <x:c r="K46" s="53"/>
      <x:c r="L46" s="53"/>
      <x:c r="M46" s="53"/>
      <x:c r="N46" s="58"/>
      <x:c r="O46" s="53"/>
      <x:c r="P46" s="45" t="str">
        <x:f>IF(A46="","",IF(NOT(OR(EXACT(C46,"SAME"),EXACT(C46,"DIFFERENT"),EXACT(C46,"UNKNOWN"),EXACT(C46,"NOT APPLICABLE"))),"INVALID - PARITY TOKEN",IF(NOT(OR(EXACT(D46,"COMPARABLE"),EXACT(D46,"PARTIAL"),EXACT(D46,"NOT COMPARABLE"),EXACT(D46,"UNKNOWN"),EXACT(D46,"NOT APPLICABLE"))),"INVALID - PACK TOKEN",IF(NOT(OR(EXACT(E46,"COMPARABLE"),EXACT(E46,"PARTIAL"),EXACT(E46,"NOT COMPARABLE"),EXACT(E46,"UNKNOWN"),EXACT(E46,"NOT APPLICABLE"))),"INVALID - PRICE TOKEN",IF(NOT(OR(EXACT(F46,"IN STOCK"),EXACT(F46,"OUT OF STOCK"),EXACT(F46,"MIXED"),EXACT(F46,"UNKNOWN"),EXACT(F46,"NOT APPLICABLE"))),"INVALID - STOCK TOKEN",IF(NOT(OR(EXACT(G46,"COMPARABLE"),EXACT(G46,"PARTIAL"),EXACT(G46,"NOT COMPARABLE"),EXACT(G46,"UNKNOWN"),EXACT(G46,"NOT APPLICABLE"))),"INVALID - SHIPPING TOKEN",IF(NOT(OR(EXACT(H46,"COMPARABLE"),EXACT(H46,"PARTIAL"),EXACT(H46,"NOT COMPARABLE"),EXACT(H46,"UNKNOWN"),EXACT(H46,"NOT APPLICABLE"))),"INVALID - RETURNS TOKEN",IF(NOT(OR(EXACT(I46,"COMPARABLE"),EXACT(I46,"PARTIAL"),EXACT(I46,"NOT COMPARABLE"),EXACT(I46,"UNKNOWN"),EXACT(I46,"NOT APPLICABLE"))),"INVALID - WARRANTY TOKEN",IF(NOT(OR(EXACT(J46,"COMPARABLE"),EXACT(J46,"PARTIAL"),EXACT(J46,"NOT COMPARABLE"),EXACT(J46,"UNKNOWN"),EXACT(J46,"NOT APPLICABLE"))),"INVALID - ASSORTMENT TOKEN",IF(NOT(OR(EXACT(K46,"COMPARABLE"),EXACT(K46,"PARTIAL"),EXACT(K46,"NOT COMPARABLE"),EXACT(K46,"UNKNOWN"),EXACT(K46,"NOT APPLICABLE"))),"INVALID - TRANSACTION OWNER TOKEN",IF(NOT(OR(EXACT(L46,"CURRENT"),EXACT(L46,"STALE"),EXACT(L46,"NOT CHECKED"))),"INVALID - FRESHNESS TOKEN",IF(COUNTIF($A$6:$A$205,A46)&gt;1,"INVALID - DUPLICATE ID","VALID"))))))))))))</x:f>
      </x:c>
      <x:c r="Q46" s="45" t="str">
        <x:f>IF(A46="","",IF(OR(B46="",C46="",D46="",E46="",F46="",G46="",H46="",I46="",J46="",K46="",L46="",M46="",N46=""),"EVIDENCE INSUFFICIENT - REQUIRED FIELD",IF(L46="STALE","EVIDENCE STALE - REFRESH",IF(L46="NOT CHECKED","EVIDENCE INSUFFICIENT - FRESHNESS",IF(OR(C46="UNKNOWN",D46="UNKNOWN",E46="UNKNOWN",F46="UNKNOWN",G46="UNKNOWN",H46="UNKNOWN",I46="UNKNOWN",J46="UNKNOWN",K46="UNKNOWN"),"EVIDENCE INSUFFICIENT - COMPARABILITY","COMPLETE")))))</x:f>
      </x:c>
      <x:c r="R46" s="45" t="str">
        <x:f>IF(A46="","",IF(OR(P46&lt;&gt;"VALID",Q46&lt;&gt;"COMPLETE",T46&lt;&gt;"LINKED - READY"),"EVIDENCE INSUFFICIENT",IF(OR(C46="DIFFERENT",E46="NOT COMPARABLE",G46="NOT COMPARABLE",K46="NOT COMPARABLE"),"NOT COMPARABLE",IF(AND(C46="SAME",D46="COMPARABLE",E46="COMPARABLE",OR(F46="IN STOCK",F46="MIXED"),G46="COMPARABLE",H46="COMPARABLE",I46="COMPARABLE",J46="COMPARABLE",K46="COMPARABLE"),"COMPARABLE","PARTIAL"))))</x:f>
      </x:c>
      <x:c r="S46" s="45" t="str">
        <x:f>IF(A46="","",IF(P46&lt;&gt;"VALID","NOT READY",IF(Q46&lt;&gt;"COMPLETE","NOT READY",IF(T46&lt;&gt;"LINKED - READY","NOT READY",IF(R46="EVIDENCE INSUFFICIENT","NOT READY","READY")))))</x:f>
      </x:c>
      <x:c r="T46" s="69" t="str">
        <x:f>IF(A46="","",IF(COUNTIF(CANDIDATES!$A$6:$A$205,B46)&lt;&gt;1,"INVALID - CANDIDATE ID",IF(COUNTIFS(CANDIDATES!$A$6:$A$205,B46,CANDIDATES!$R$6:$R$205,"READY")&lt;&gt;1,"CANDIDATE NOT READY","LINKED - READY")))</x:f>
      </x:c>
      <x:c r="U46" s="69" t="str">
        <x:f>IF(T46="LINKED - READY",INDEX(CANDIDATES!$Q$6:$Q$205,MATCH(B46,CANDIDATES!$A$6:$A$205,0)),"")</x:f>
      </x:c>
    </x:row>
    <x:row r="47">
      <x:c r="A47" s="53"/>
      <x:c r="B47" s="53"/>
      <x:c r="C47" s="53"/>
      <x:c r="D47" s="53"/>
      <x:c r="E47" s="53"/>
      <x:c r="F47" s="53"/>
      <x:c r="G47" s="53"/>
      <x:c r="H47" s="53"/>
      <x:c r="I47" s="53"/>
      <x:c r="J47" s="53"/>
      <x:c r="K47" s="53"/>
      <x:c r="L47" s="53"/>
      <x:c r="M47" s="53"/>
      <x:c r="N47" s="58"/>
      <x:c r="O47" s="53"/>
      <x:c r="P47" s="45" t="str">
        <x:f>IF(A47="","",IF(NOT(OR(EXACT(C47,"SAME"),EXACT(C47,"DIFFERENT"),EXACT(C47,"UNKNOWN"),EXACT(C47,"NOT APPLICABLE"))),"INVALID - PARITY TOKEN",IF(NOT(OR(EXACT(D47,"COMPARABLE"),EXACT(D47,"PARTIAL"),EXACT(D47,"NOT COMPARABLE"),EXACT(D47,"UNKNOWN"),EXACT(D47,"NOT APPLICABLE"))),"INVALID - PACK TOKEN",IF(NOT(OR(EXACT(E47,"COMPARABLE"),EXACT(E47,"PARTIAL"),EXACT(E47,"NOT COMPARABLE"),EXACT(E47,"UNKNOWN"),EXACT(E47,"NOT APPLICABLE"))),"INVALID - PRICE TOKEN",IF(NOT(OR(EXACT(F47,"IN STOCK"),EXACT(F47,"OUT OF STOCK"),EXACT(F47,"MIXED"),EXACT(F47,"UNKNOWN"),EXACT(F47,"NOT APPLICABLE"))),"INVALID - STOCK TOKEN",IF(NOT(OR(EXACT(G47,"COMPARABLE"),EXACT(G47,"PARTIAL"),EXACT(G47,"NOT COMPARABLE"),EXACT(G47,"UNKNOWN"),EXACT(G47,"NOT APPLICABLE"))),"INVALID - SHIPPING TOKEN",IF(NOT(OR(EXACT(H47,"COMPARABLE"),EXACT(H47,"PARTIAL"),EXACT(H47,"NOT COMPARABLE"),EXACT(H47,"UNKNOWN"),EXACT(H47,"NOT APPLICABLE"))),"INVALID - RETURNS TOKEN",IF(NOT(OR(EXACT(I47,"COMPARABLE"),EXACT(I47,"PARTIAL"),EXACT(I47,"NOT COMPARABLE"),EXACT(I47,"UNKNOWN"),EXACT(I47,"NOT APPLICABLE"))),"INVALID - WARRANTY TOKEN",IF(NOT(OR(EXACT(J47,"COMPARABLE"),EXACT(J47,"PARTIAL"),EXACT(J47,"NOT COMPARABLE"),EXACT(J47,"UNKNOWN"),EXACT(J47,"NOT APPLICABLE"))),"INVALID - ASSORTMENT TOKEN",IF(NOT(OR(EXACT(K47,"COMPARABLE"),EXACT(K47,"PARTIAL"),EXACT(K47,"NOT COMPARABLE"),EXACT(K47,"UNKNOWN"),EXACT(K47,"NOT APPLICABLE"))),"INVALID - TRANSACTION OWNER TOKEN",IF(NOT(OR(EXACT(L47,"CURRENT"),EXACT(L47,"STALE"),EXACT(L47,"NOT CHECKED"))),"INVALID - FRESHNESS TOKEN",IF(COUNTIF($A$6:$A$205,A47)&gt;1,"INVALID - DUPLICATE ID","VALID"))))))))))))</x:f>
      </x:c>
      <x:c r="Q47" s="45" t="str">
        <x:f>IF(A47="","",IF(OR(B47="",C47="",D47="",E47="",F47="",G47="",H47="",I47="",J47="",K47="",L47="",M47="",N47=""),"EVIDENCE INSUFFICIENT - REQUIRED FIELD",IF(L47="STALE","EVIDENCE STALE - REFRESH",IF(L47="NOT CHECKED","EVIDENCE INSUFFICIENT - FRESHNESS",IF(OR(C47="UNKNOWN",D47="UNKNOWN",E47="UNKNOWN",F47="UNKNOWN",G47="UNKNOWN",H47="UNKNOWN",I47="UNKNOWN",J47="UNKNOWN",K47="UNKNOWN"),"EVIDENCE INSUFFICIENT - COMPARABILITY","COMPLETE")))))</x:f>
      </x:c>
      <x:c r="R47" s="45" t="str">
        <x:f>IF(A47="","",IF(OR(P47&lt;&gt;"VALID",Q47&lt;&gt;"COMPLETE",T47&lt;&gt;"LINKED - READY"),"EVIDENCE INSUFFICIENT",IF(OR(C47="DIFFERENT",E47="NOT COMPARABLE",G47="NOT COMPARABLE",K47="NOT COMPARABLE"),"NOT COMPARABLE",IF(AND(C47="SAME",D47="COMPARABLE",E47="COMPARABLE",OR(F47="IN STOCK",F47="MIXED"),G47="COMPARABLE",H47="COMPARABLE",I47="COMPARABLE",J47="COMPARABLE",K47="COMPARABLE"),"COMPARABLE","PARTIAL"))))</x:f>
      </x:c>
      <x:c r="S47" s="45" t="str">
        <x:f>IF(A47="","",IF(P47&lt;&gt;"VALID","NOT READY",IF(Q47&lt;&gt;"COMPLETE","NOT READY",IF(T47&lt;&gt;"LINKED - READY","NOT READY",IF(R47="EVIDENCE INSUFFICIENT","NOT READY","READY")))))</x:f>
      </x:c>
      <x:c r="T47" s="69" t="str">
        <x:f>IF(A47="","",IF(COUNTIF(CANDIDATES!$A$6:$A$205,B47)&lt;&gt;1,"INVALID - CANDIDATE ID",IF(COUNTIFS(CANDIDATES!$A$6:$A$205,B47,CANDIDATES!$R$6:$R$205,"READY")&lt;&gt;1,"CANDIDATE NOT READY","LINKED - READY")))</x:f>
      </x:c>
      <x:c r="U47" s="69" t="str">
        <x:f>IF(T47="LINKED - READY",INDEX(CANDIDATES!$Q$6:$Q$205,MATCH(B47,CANDIDATES!$A$6:$A$205,0)),"")</x:f>
      </x:c>
    </x:row>
    <x:row r="48">
      <x:c r="A48" s="53"/>
      <x:c r="B48" s="53"/>
      <x:c r="C48" s="53"/>
      <x:c r="D48" s="53"/>
      <x:c r="E48" s="53"/>
      <x:c r="F48" s="53"/>
      <x:c r="G48" s="53"/>
      <x:c r="H48" s="53"/>
      <x:c r="I48" s="53"/>
      <x:c r="J48" s="53"/>
      <x:c r="K48" s="53"/>
      <x:c r="L48" s="53"/>
      <x:c r="M48" s="53"/>
      <x:c r="N48" s="58"/>
      <x:c r="O48" s="53"/>
      <x:c r="P48" s="45" t="str">
        <x:f>IF(A48="","",IF(NOT(OR(EXACT(C48,"SAME"),EXACT(C48,"DIFFERENT"),EXACT(C48,"UNKNOWN"),EXACT(C48,"NOT APPLICABLE"))),"INVALID - PARITY TOKEN",IF(NOT(OR(EXACT(D48,"COMPARABLE"),EXACT(D48,"PARTIAL"),EXACT(D48,"NOT COMPARABLE"),EXACT(D48,"UNKNOWN"),EXACT(D48,"NOT APPLICABLE"))),"INVALID - PACK TOKEN",IF(NOT(OR(EXACT(E48,"COMPARABLE"),EXACT(E48,"PARTIAL"),EXACT(E48,"NOT COMPARABLE"),EXACT(E48,"UNKNOWN"),EXACT(E48,"NOT APPLICABLE"))),"INVALID - PRICE TOKEN",IF(NOT(OR(EXACT(F48,"IN STOCK"),EXACT(F48,"OUT OF STOCK"),EXACT(F48,"MIXED"),EXACT(F48,"UNKNOWN"),EXACT(F48,"NOT APPLICABLE"))),"INVALID - STOCK TOKEN",IF(NOT(OR(EXACT(G48,"COMPARABLE"),EXACT(G48,"PARTIAL"),EXACT(G48,"NOT COMPARABLE"),EXACT(G48,"UNKNOWN"),EXACT(G48,"NOT APPLICABLE"))),"INVALID - SHIPPING TOKEN",IF(NOT(OR(EXACT(H48,"COMPARABLE"),EXACT(H48,"PARTIAL"),EXACT(H48,"NOT COMPARABLE"),EXACT(H48,"UNKNOWN"),EXACT(H48,"NOT APPLICABLE"))),"INVALID - RETURNS TOKEN",IF(NOT(OR(EXACT(I48,"COMPARABLE"),EXACT(I48,"PARTIAL"),EXACT(I48,"NOT COMPARABLE"),EXACT(I48,"UNKNOWN"),EXACT(I48,"NOT APPLICABLE"))),"INVALID - WARRANTY TOKEN",IF(NOT(OR(EXACT(J48,"COMPARABLE"),EXACT(J48,"PARTIAL"),EXACT(J48,"NOT COMPARABLE"),EXACT(J48,"UNKNOWN"),EXACT(J48,"NOT APPLICABLE"))),"INVALID - ASSORTMENT TOKEN",IF(NOT(OR(EXACT(K48,"COMPARABLE"),EXACT(K48,"PARTIAL"),EXACT(K48,"NOT COMPARABLE"),EXACT(K48,"UNKNOWN"),EXACT(K48,"NOT APPLICABLE"))),"INVALID - TRANSACTION OWNER TOKEN",IF(NOT(OR(EXACT(L48,"CURRENT"),EXACT(L48,"STALE"),EXACT(L48,"NOT CHECKED"))),"INVALID - FRESHNESS TOKEN",IF(COUNTIF($A$6:$A$205,A48)&gt;1,"INVALID - DUPLICATE ID","VALID"))))))))))))</x:f>
      </x:c>
      <x:c r="Q48" s="45" t="str">
        <x:f>IF(A48="","",IF(OR(B48="",C48="",D48="",E48="",F48="",G48="",H48="",I48="",J48="",K48="",L48="",M48="",N48=""),"EVIDENCE INSUFFICIENT - REQUIRED FIELD",IF(L48="STALE","EVIDENCE STALE - REFRESH",IF(L48="NOT CHECKED","EVIDENCE INSUFFICIENT - FRESHNESS",IF(OR(C48="UNKNOWN",D48="UNKNOWN",E48="UNKNOWN",F48="UNKNOWN",G48="UNKNOWN",H48="UNKNOWN",I48="UNKNOWN",J48="UNKNOWN",K48="UNKNOWN"),"EVIDENCE INSUFFICIENT - COMPARABILITY","COMPLETE")))))</x:f>
      </x:c>
      <x:c r="R48" s="45" t="str">
        <x:f>IF(A48="","",IF(OR(P48&lt;&gt;"VALID",Q48&lt;&gt;"COMPLETE",T48&lt;&gt;"LINKED - READY"),"EVIDENCE INSUFFICIENT",IF(OR(C48="DIFFERENT",E48="NOT COMPARABLE",G48="NOT COMPARABLE",K48="NOT COMPARABLE"),"NOT COMPARABLE",IF(AND(C48="SAME",D48="COMPARABLE",E48="COMPARABLE",OR(F48="IN STOCK",F48="MIXED"),G48="COMPARABLE",H48="COMPARABLE",I48="COMPARABLE",J48="COMPARABLE",K48="COMPARABLE"),"COMPARABLE","PARTIAL"))))</x:f>
      </x:c>
      <x:c r="S48" s="45" t="str">
        <x:f>IF(A48="","",IF(P48&lt;&gt;"VALID","NOT READY",IF(Q48&lt;&gt;"COMPLETE","NOT READY",IF(T48&lt;&gt;"LINKED - READY","NOT READY",IF(R48="EVIDENCE INSUFFICIENT","NOT READY","READY")))))</x:f>
      </x:c>
      <x:c r="T48" s="69" t="str">
        <x:f>IF(A48="","",IF(COUNTIF(CANDIDATES!$A$6:$A$205,B48)&lt;&gt;1,"INVALID - CANDIDATE ID",IF(COUNTIFS(CANDIDATES!$A$6:$A$205,B48,CANDIDATES!$R$6:$R$205,"READY")&lt;&gt;1,"CANDIDATE NOT READY","LINKED - READY")))</x:f>
      </x:c>
      <x:c r="U48" s="69" t="str">
        <x:f>IF(T48="LINKED - READY",INDEX(CANDIDATES!$Q$6:$Q$205,MATCH(B48,CANDIDATES!$A$6:$A$205,0)),"")</x:f>
      </x:c>
    </x:row>
    <x:row r="49">
      <x:c r="A49" s="53"/>
      <x:c r="B49" s="53"/>
      <x:c r="C49" s="53"/>
      <x:c r="D49" s="53"/>
      <x:c r="E49" s="53"/>
      <x:c r="F49" s="53"/>
      <x:c r="G49" s="53"/>
      <x:c r="H49" s="53"/>
      <x:c r="I49" s="53"/>
      <x:c r="J49" s="53"/>
      <x:c r="K49" s="53"/>
      <x:c r="L49" s="53"/>
      <x:c r="M49" s="53"/>
      <x:c r="N49" s="58"/>
      <x:c r="O49" s="53"/>
      <x:c r="P49" s="45" t="str">
        <x:f>IF(A49="","",IF(NOT(OR(EXACT(C49,"SAME"),EXACT(C49,"DIFFERENT"),EXACT(C49,"UNKNOWN"),EXACT(C49,"NOT APPLICABLE"))),"INVALID - PARITY TOKEN",IF(NOT(OR(EXACT(D49,"COMPARABLE"),EXACT(D49,"PARTIAL"),EXACT(D49,"NOT COMPARABLE"),EXACT(D49,"UNKNOWN"),EXACT(D49,"NOT APPLICABLE"))),"INVALID - PACK TOKEN",IF(NOT(OR(EXACT(E49,"COMPARABLE"),EXACT(E49,"PARTIAL"),EXACT(E49,"NOT COMPARABLE"),EXACT(E49,"UNKNOWN"),EXACT(E49,"NOT APPLICABLE"))),"INVALID - PRICE TOKEN",IF(NOT(OR(EXACT(F49,"IN STOCK"),EXACT(F49,"OUT OF STOCK"),EXACT(F49,"MIXED"),EXACT(F49,"UNKNOWN"),EXACT(F49,"NOT APPLICABLE"))),"INVALID - STOCK TOKEN",IF(NOT(OR(EXACT(G49,"COMPARABLE"),EXACT(G49,"PARTIAL"),EXACT(G49,"NOT COMPARABLE"),EXACT(G49,"UNKNOWN"),EXACT(G49,"NOT APPLICABLE"))),"INVALID - SHIPPING TOKEN",IF(NOT(OR(EXACT(H49,"COMPARABLE"),EXACT(H49,"PARTIAL"),EXACT(H49,"NOT COMPARABLE"),EXACT(H49,"UNKNOWN"),EXACT(H49,"NOT APPLICABLE"))),"INVALID - RETURNS TOKEN",IF(NOT(OR(EXACT(I49,"COMPARABLE"),EXACT(I49,"PARTIAL"),EXACT(I49,"NOT COMPARABLE"),EXACT(I49,"UNKNOWN"),EXACT(I49,"NOT APPLICABLE"))),"INVALID - WARRANTY TOKEN",IF(NOT(OR(EXACT(J49,"COMPARABLE"),EXACT(J49,"PARTIAL"),EXACT(J49,"NOT COMPARABLE"),EXACT(J49,"UNKNOWN"),EXACT(J49,"NOT APPLICABLE"))),"INVALID - ASSORTMENT TOKEN",IF(NOT(OR(EXACT(K49,"COMPARABLE"),EXACT(K49,"PARTIAL"),EXACT(K49,"NOT COMPARABLE"),EXACT(K49,"UNKNOWN"),EXACT(K49,"NOT APPLICABLE"))),"INVALID - TRANSACTION OWNER TOKEN",IF(NOT(OR(EXACT(L49,"CURRENT"),EXACT(L49,"STALE"),EXACT(L49,"NOT CHECKED"))),"INVALID - FRESHNESS TOKEN",IF(COUNTIF($A$6:$A$205,A49)&gt;1,"INVALID - DUPLICATE ID","VALID"))))))))))))</x:f>
      </x:c>
      <x:c r="Q49" s="45" t="str">
        <x:f>IF(A49="","",IF(OR(B49="",C49="",D49="",E49="",F49="",G49="",H49="",I49="",J49="",K49="",L49="",M49="",N49=""),"EVIDENCE INSUFFICIENT - REQUIRED FIELD",IF(L49="STALE","EVIDENCE STALE - REFRESH",IF(L49="NOT CHECKED","EVIDENCE INSUFFICIENT - FRESHNESS",IF(OR(C49="UNKNOWN",D49="UNKNOWN",E49="UNKNOWN",F49="UNKNOWN",G49="UNKNOWN",H49="UNKNOWN",I49="UNKNOWN",J49="UNKNOWN",K49="UNKNOWN"),"EVIDENCE INSUFFICIENT - COMPARABILITY","COMPLETE")))))</x:f>
      </x:c>
      <x:c r="R49" s="45" t="str">
        <x:f>IF(A49="","",IF(OR(P49&lt;&gt;"VALID",Q49&lt;&gt;"COMPLETE",T49&lt;&gt;"LINKED - READY"),"EVIDENCE INSUFFICIENT",IF(OR(C49="DIFFERENT",E49="NOT COMPARABLE",G49="NOT COMPARABLE",K49="NOT COMPARABLE"),"NOT COMPARABLE",IF(AND(C49="SAME",D49="COMPARABLE",E49="COMPARABLE",OR(F49="IN STOCK",F49="MIXED"),G49="COMPARABLE",H49="COMPARABLE",I49="COMPARABLE",J49="COMPARABLE",K49="COMPARABLE"),"COMPARABLE","PARTIAL"))))</x:f>
      </x:c>
      <x:c r="S49" s="45" t="str">
        <x:f>IF(A49="","",IF(P49&lt;&gt;"VALID","NOT READY",IF(Q49&lt;&gt;"COMPLETE","NOT READY",IF(T49&lt;&gt;"LINKED - READY","NOT READY",IF(R49="EVIDENCE INSUFFICIENT","NOT READY","READY")))))</x:f>
      </x:c>
      <x:c r="T49" s="69" t="str">
        <x:f>IF(A49="","",IF(COUNTIF(CANDIDATES!$A$6:$A$205,B49)&lt;&gt;1,"INVALID - CANDIDATE ID",IF(COUNTIFS(CANDIDATES!$A$6:$A$205,B49,CANDIDATES!$R$6:$R$205,"READY")&lt;&gt;1,"CANDIDATE NOT READY","LINKED - READY")))</x:f>
      </x:c>
      <x:c r="U49" s="69" t="str">
        <x:f>IF(T49="LINKED - READY",INDEX(CANDIDATES!$Q$6:$Q$205,MATCH(B49,CANDIDATES!$A$6:$A$205,0)),"")</x:f>
      </x:c>
    </x:row>
    <x:row r="50">
      <x:c r="A50" s="53"/>
      <x:c r="B50" s="53"/>
      <x:c r="C50" s="53"/>
      <x:c r="D50" s="53"/>
      <x:c r="E50" s="53"/>
      <x:c r="F50" s="53"/>
      <x:c r="G50" s="53"/>
      <x:c r="H50" s="53"/>
      <x:c r="I50" s="53"/>
      <x:c r="J50" s="53"/>
      <x:c r="K50" s="53"/>
      <x:c r="L50" s="53"/>
      <x:c r="M50" s="53"/>
      <x:c r="N50" s="58"/>
      <x:c r="O50" s="53"/>
      <x:c r="P50" s="45" t="str">
        <x:f>IF(A50="","",IF(NOT(OR(EXACT(C50,"SAME"),EXACT(C50,"DIFFERENT"),EXACT(C50,"UNKNOWN"),EXACT(C50,"NOT APPLICABLE"))),"INVALID - PARITY TOKEN",IF(NOT(OR(EXACT(D50,"COMPARABLE"),EXACT(D50,"PARTIAL"),EXACT(D50,"NOT COMPARABLE"),EXACT(D50,"UNKNOWN"),EXACT(D50,"NOT APPLICABLE"))),"INVALID - PACK TOKEN",IF(NOT(OR(EXACT(E50,"COMPARABLE"),EXACT(E50,"PARTIAL"),EXACT(E50,"NOT COMPARABLE"),EXACT(E50,"UNKNOWN"),EXACT(E50,"NOT APPLICABLE"))),"INVALID - PRICE TOKEN",IF(NOT(OR(EXACT(F50,"IN STOCK"),EXACT(F50,"OUT OF STOCK"),EXACT(F50,"MIXED"),EXACT(F50,"UNKNOWN"),EXACT(F50,"NOT APPLICABLE"))),"INVALID - STOCK TOKEN",IF(NOT(OR(EXACT(G50,"COMPARABLE"),EXACT(G50,"PARTIAL"),EXACT(G50,"NOT COMPARABLE"),EXACT(G50,"UNKNOWN"),EXACT(G50,"NOT APPLICABLE"))),"INVALID - SHIPPING TOKEN",IF(NOT(OR(EXACT(H50,"COMPARABLE"),EXACT(H50,"PARTIAL"),EXACT(H50,"NOT COMPARABLE"),EXACT(H50,"UNKNOWN"),EXACT(H50,"NOT APPLICABLE"))),"INVALID - RETURNS TOKEN",IF(NOT(OR(EXACT(I50,"COMPARABLE"),EXACT(I50,"PARTIAL"),EXACT(I50,"NOT COMPARABLE"),EXACT(I50,"UNKNOWN"),EXACT(I50,"NOT APPLICABLE"))),"INVALID - WARRANTY TOKEN",IF(NOT(OR(EXACT(J50,"COMPARABLE"),EXACT(J50,"PARTIAL"),EXACT(J50,"NOT COMPARABLE"),EXACT(J50,"UNKNOWN"),EXACT(J50,"NOT APPLICABLE"))),"INVALID - ASSORTMENT TOKEN",IF(NOT(OR(EXACT(K50,"COMPARABLE"),EXACT(K50,"PARTIAL"),EXACT(K50,"NOT COMPARABLE"),EXACT(K50,"UNKNOWN"),EXACT(K50,"NOT APPLICABLE"))),"INVALID - TRANSACTION OWNER TOKEN",IF(NOT(OR(EXACT(L50,"CURRENT"),EXACT(L50,"STALE"),EXACT(L50,"NOT CHECKED"))),"INVALID - FRESHNESS TOKEN",IF(COUNTIF($A$6:$A$205,A50)&gt;1,"INVALID - DUPLICATE ID","VALID"))))))))))))</x:f>
      </x:c>
      <x:c r="Q50" s="45" t="str">
        <x:f>IF(A50="","",IF(OR(B50="",C50="",D50="",E50="",F50="",G50="",H50="",I50="",J50="",K50="",L50="",M50="",N50=""),"EVIDENCE INSUFFICIENT - REQUIRED FIELD",IF(L50="STALE","EVIDENCE STALE - REFRESH",IF(L50="NOT CHECKED","EVIDENCE INSUFFICIENT - FRESHNESS",IF(OR(C50="UNKNOWN",D50="UNKNOWN",E50="UNKNOWN",F50="UNKNOWN",G50="UNKNOWN",H50="UNKNOWN",I50="UNKNOWN",J50="UNKNOWN",K50="UNKNOWN"),"EVIDENCE INSUFFICIENT - COMPARABILITY","COMPLETE")))))</x:f>
      </x:c>
      <x:c r="R50" s="45" t="str">
        <x:f>IF(A50="","",IF(OR(P50&lt;&gt;"VALID",Q50&lt;&gt;"COMPLETE",T50&lt;&gt;"LINKED - READY"),"EVIDENCE INSUFFICIENT",IF(OR(C50="DIFFERENT",E50="NOT COMPARABLE",G50="NOT COMPARABLE",K50="NOT COMPARABLE"),"NOT COMPARABLE",IF(AND(C50="SAME",D50="COMPARABLE",E50="COMPARABLE",OR(F50="IN STOCK",F50="MIXED"),G50="COMPARABLE",H50="COMPARABLE",I50="COMPARABLE",J50="COMPARABLE",K50="COMPARABLE"),"COMPARABLE","PARTIAL"))))</x:f>
      </x:c>
      <x:c r="S50" s="45" t="str">
        <x:f>IF(A50="","",IF(P50&lt;&gt;"VALID","NOT READY",IF(Q50&lt;&gt;"COMPLETE","NOT READY",IF(T50&lt;&gt;"LINKED - READY","NOT READY",IF(R50="EVIDENCE INSUFFICIENT","NOT READY","READY")))))</x:f>
      </x:c>
      <x:c r="T50" s="69" t="str">
        <x:f>IF(A50="","",IF(COUNTIF(CANDIDATES!$A$6:$A$205,B50)&lt;&gt;1,"INVALID - CANDIDATE ID",IF(COUNTIFS(CANDIDATES!$A$6:$A$205,B50,CANDIDATES!$R$6:$R$205,"READY")&lt;&gt;1,"CANDIDATE NOT READY","LINKED - READY")))</x:f>
      </x:c>
      <x:c r="U50" s="69" t="str">
        <x:f>IF(T50="LINKED - READY",INDEX(CANDIDATES!$Q$6:$Q$205,MATCH(B50,CANDIDATES!$A$6:$A$205,0)),"")</x:f>
      </x:c>
    </x:row>
    <x:row r="51">
      <x:c r="A51" s="53"/>
      <x:c r="B51" s="53"/>
      <x:c r="C51" s="53"/>
      <x:c r="D51" s="53"/>
      <x:c r="E51" s="53"/>
      <x:c r="F51" s="53"/>
      <x:c r="G51" s="53"/>
      <x:c r="H51" s="53"/>
      <x:c r="I51" s="53"/>
      <x:c r="J51" s="53"/>
      <x:c r="K51" s="53"/>
      <x:c r="L51" s="53"/>
      <x:c r="M51" s="53"/>
      <x:c r="N51" s="58"/>
      <x:c r="O51" s="53"/>
      <x:c r="P51" s="45" t="str">
        <x:f>IF(A51="","",IF(NOT(OR(EXACT(C51,"SAME"),EXACT(C51,"DIFFERENT"),EXACT(C51,"UNKNOWN"),EXACT(C51,"NOT APPLICABLE"))),"INVALID - PARITY TOKEN",IF(NOT(OR(EXACT(D51,"COMPARABLE"),EXACT(D51,"PARTIAL"),EXACT(D51,"NOT COMPARABLE"),EXACT(D51,"UNKNOWN"),EXACT(D51,"NOT APPLICABLE"))),"INVALID - PACK TOKEN",IF(NOT(OR(EXACT(E51,"COMPARABLE"),EXACT(E51,"PARTIAL"),EXACT(E51,"NOT COMPARABLE"),EXACT(E51,"UNKNOWN"),EXACT(E51,"NOT APPLICABLE"))),"INVALID - PRICE TOKEN",IF(NOT(OR(EXACT(F51,"IN STOCK"),EXACT(F51,"OUT OF STOCK"),EXACT(F51,"MIXED"),EXACT(F51,"UNKNOWN"),EXACT(F51,"NOT APPLICABLE"))),"INVALID - STOCK TOKEN",IF(NOT(OR(EXACT(G51,"COMPARABLE"),EXACT(G51,"PARTIAL"),EXACT(G51,"NOT COMPARABLE"),EXACT(G51,"UNKNOWN"),EXACT(G51,"NOT APPLICABLE"))),"INVALID - SHIPPING TOKEN",IF(NOT(OR(EXACT(H51,"COMPARABLE"),EXACT(H51,"PARTIAL"),EXACT(H51,"NOT COMPARABLE"),EXACT(H51,"UNKNOWN"),EXACT(H51,"NOT APPLICABLE"))),"INVALID - RETURNS TOKEN",IF(NOT(OR(EXACT(I51,"COMPARABLE"),EXACT(I51,"PARTIAL"),EXACT(I51,"NOT COMPARABLE"),EXACT(I51,"UNKNOWN"),EXACT(I51,"NOT APPLICABLE"))),"INVALID - WARRANTY TOKEN",IF(NOT(OR(EXACT(J51,"COMPARABLE"),EXACT(J51,"PARTIAL"),EXACT(J51,"NOT COMPARABLE"),EXACT(J51,"UNKNOWN"),EXACT(J51,"NOT APPLICABLE"))),"INVALID - ASSORTMENT TOKEN",IF(NOT(OR(EXACT(K51,"COMPARABLE"),EXACT(K51,"PARTIAL"),EXACT(K51,"NOT COMPARABLE"),EXACT(K51,"UNKNOWN"),EXACT(K51,"NOT APPLICABLE"))),"INVALID - TRANSACTION OWNER TOKEN",IF(NOT(OR(EXACT(L51,"CURRENT"),EXACT(L51,"STALE"),EXACT(L51,"NOT CHECKED"))),"INVALID - FRESHNESS TOKEN",IF(COUNTIF($A$6:$A$205,A51)&gt;1,"INVALID - DUPLICATE ID","VALID"))))))))))))</x:f>
      </x:c>
      <x:c r="Q51" s="45" t="str">
        <x:f>IF(A51="","",IF(OR(B51="",C51="",D51="",E51="",F51="",G51="",H51="",I51="",J51="",K51="",L51="",M51="",N51=""),"EVIDENCE INSUFFICIENT - REQUIRED FIELD",IF(L51="STALE","EVIDENCE STALE - REFRESH",IF(L51="NOT CHECKED","EVIDENCE INSUFFICIENT - FRESHNESS",IF(OR(C51="UNKNOWN",D51="UNKNOWN",E51="UNKNOWN",F51="UNKNOWN",G51="UNKNOWN",H51="UNKNOWN",I51="UNKNOWN",J51="UNKNOWN",K51="UNKNOWN"),"EVIDENCE INSUFFICIENT - COMPARABILITY","COMPLETE")))))</x:f>
      </x:c>
      <x:c r="R51" s="45" t="str">
        <x:f>IF(A51="","",IF(OR(P51&lt;&gt;"VALID",Q51&lt;&gt;"COMPLETE",T51&lt;&gt;"LINKED - READY"),"EVIDENCE INSUFFICIENT",IF(OR(C51="DIFFERENT",E51="NOT COMPARABLE",G51="NOT COMPARABLE",K51="NOT COMPARABLE"),"NOT COMPARABLE",IF(AND(C51="SAME",D51="COMPARABLE",E51="COMPARABLE",OR(F51="IN STOCK",F51="MIXED"),G51="COMPARABLE",H51="COMPARABLE",I51="COMPARABLE",J51="COMPARABLE",K51="COMPARABLE"),"COMPARABLE","PARTIAL"))))</x:f>
      </x:c>
      <x:c r="S51" s="45" t="str">
        <x:f>IF(A51="","",IF(P51&lt;&gt;"VALID","NOT READY",IF(Q51&lt;&gt;"COMPLETE","NOT READY",IF(T51&lt;&gt;"LINKED - READY","NOT READY",IF(R51="EVIDENCE INSUFFICIENT","NOT READY","READY")))))</x:f>
      </x:c>
      <x:c r="T51" s="69" t="str">
        <x:f>IF(A51="","",IF(COUNTIF(CANDIDATES!$A$6:$A$205,B51)&lt;&gt;1,"INVALID - CANDIDATE ID",IF(COUNTIFS(CANDIDATES!$A$6:$A$205,B51,CANDIDATES!$R$6:$R$205,"READY")&lt;&gt;1,"CANDIDATE NOT READY","LINKED - READY")))</x:f>
      </x:c>
      <x:c r="U51" s="69" t="str">
        <x:f>IF(T51="LINKED - READY",INDEX(CANDIDATES!$Q$6:$Q$205,MATCH(B51,CANDIDATES!$A$6:$A$205,0)),"")</x:f>
      </x:c>
    </x:row>
    <x:row r="52">
      <x:c r="A52" s="53"/>
      <x:c r="B52" s="53"/>
      <x:c r="C52" s="53"/>
      <x:c r="D52" s="53"/>
      <x:c r="E52" s="53"/>
      <x:c r="F52" s="53"/>
      <x:c r="G52" s="53"/>
      <x:c r="H52" s="53"/>
      <x:c r="I52" s="53"/>
      <x:c r="J52" s="53"/>
      <x:c r="K52" s="53"/>
      <x:c r="L52" s="53"/>
      <x:c r="M52" s="53"/>
      <x:c r="N52" s="58"/>
      <x:c r="O52" s="53"/>
      <x:c r="P52" s="45" t="str">
        <x:f>IF(A52="","",IF(NOT(OR(EXACT(C52,"SAME"),EXACT(C52,"DIFFERENT"),EXACT(C52,"UNKNOWN"),EXACT(C52,"NOT APPLICABLE"))),"INVALID - PARITY TOKEN",IF(NOT(OR(EXACT(D52,"COMPARABLE"),EXACT(D52,"PARTIAL"),EXACT(D52,"NOT COMPARABLE"),EXACT(D52,"UNKNOWN"),EXACT(D52,"NOT APPLICABLE"))),"INVALID - PACK TOKEN",IF(NOT(OR(EXACT(E52,"COMPARABLE"),EXACT(E52,"PARTIAL"),EXACT(E52,"NOT COMPARABLE"),EXACT(E52,"UNKNOWN"),EXACT(E52,"NOT APPLICABLE"))),"INVALID - PRICE TOKEN",IF(NOT(OR(EXACT(F52,"IN STOCK"),EXACT(F52,"OUT OF STOCK"),EXACT(F52,"MIXED"),EXACT(F52,"UNKNOWN"),EXACT(F52,"NOT APPLICABLE"))),"INVALID - STOCK TOKEN",IF(NOT(OR(EXACT(G52,"COMPARABLE"),EXACT(G52,"PARTIAL"),EXACT(G52,"NOT COMPARABLE"),EXACT(G52,"UNKNOWN"),EXACT(G52,"NOT APPLICABLE"))),"INVALID - SHIPPING TOKEN",IF(NOT(OR(EXACT(H52,"COMPARABLE"),EXACT(H52,"PARTIAL"),EXACT(H52,"NOT COMPARABLE"),EXACT(H52,"UNKNOWN"),EXACT(H52,"NOT APPLICABLE"))),"INVALID - RETURNS TOKEN",IF(NOT(OR(EXACT(I52,"COMPARABLE"),EXACT(I52,"PARTIAL"),EXACT(I52,"NOT COMPARABLE"),EXACT(I52,"UNKNOWN"),EXACT(I52,"NOT APPLICABLE"))),"INVALID - WARRANTY TOKEN",IF(NOT(OR(EXACT(J52,"COMPARABLE"),EXACT(J52,"PARTIAL"),EXACT(J52,"NOT COMPARABLE"),EXACT(J52,"UNKNOWN"),EXACT(J52,"NOT APPLICABLE"))),"INVALID - ASSORTMENT TOKEN",IF(NOT(OR(EXACT(K52,"COMPARABLE"),EXACT(K52,"PARTIAL"),EXACT(K52,"NOT COMPARABLE"),EXACT(K52,"UNKNOWN"),EXACT(K52,"NOT APPLICABLE"))),"INVALID - TRANSACTION OWNER TOKEN",IF(NOT(OR(EXACT(L52,"CURRENT"),EXACT(L52,"STALE"),EXACT(L52,"NOT CHECKED"))),"INVALID - FRESHNESS TOKEN",IF(COUNTIF($A$6:$A$205,A52)&gt;1,"INVALID - DUPLICATE ID","VALID"))))))))))))</x:f>
      </x:c>
      <x:c r="Q52" s="45" t="str">
        <x:f>IF(A52="","",IF(OR(B52="",C52="",D52="",E52="",F52="",G52="",H52="",I52="",J52="",K52="",L52="",M52="",N52=""),"EVIDENCE INSUFFICIENT - REQUIRED FIELD",IF(L52="STALE","EVIDENCE STALE - REFRESH",IF(L52="NOT CHECKED","EVIDENCE INSUFFICIENT - FRESHNESS",IF(OR(C52="UNKNOWN",D52="UNKNOWN",E52="UNKNOWN",F52="UNKNOWN",G52="UNKNOWN",H52="UNKNOWN",I52="UNKNOWN",J52="UNKNOWN",K52="UNKNOWN"),"EVIDENCE INSUFFICIENT - COMPARABILITY","COMPLETE")))))</x:f>
      </x:c>
      <x:c r="R52" s="45" t="str">
        <x:f>IF(A52="","",IF(OR(P52&lt;&gt;"VALID",Q52&lt;&gt;"COMPLETE",T52&lt;&gt;"LINKED - READY"),"EVIDENCE INSUFFICIENT",IF(OR(C52="DIFFERENT",E52="NOT COMPARABLE",G52="NOT COMPARABLE",K52="NOT COMPARABLE"),"NOT COMPARABLE",IF(AND(C52="SAME",D52="COMPARABLE",E52="COMPARABLE",OR(F52="IN STOCK",F52="MIXED"),G52="COMPARABLE",H52="COMPARABLE",I52="COMPARABLE",J52="COMPARABLE",K52="COMPARABLE"),"COMPARABLE","PARTIAL"))))</x:f>
      </x:c>
      <x:c r="S52" s="45" t="str">
        <x:f>IF(A52="","",IF(P52&lt;&gt;"VALID","NOT READY",IF(Q52&lt;&gt;"COMPLETE","NOT READY",IF(T52&lt;&gt;"LINKED - READY","NOT READY",IF(R52="EVIDENCE INSUFFICIENT","NOT READY","READY")))))</x:f>
      </x:c>
      <x:c r="T52" s="69" t="str">
        <x:f>IF(A52="","",IF(COUNTIF(CANDIDATES!$A$6:$A$205,B52)&lt;&gt;1,"INVALID - CANDIDATE ID",IF(COUNTIFS(CANDIDATES!$A$6:$A$205,B52,CANDIDATES!$R$6:$R$205,"READY")&lt;&gt;1,"CANDIDATE NOT READY","LINKED - READY")))</x:f>
      </x:c>
      <x:c r="U52" s="69" t="str">
        <x:f>IF(T52="LINKED - READY",INDEX(CANDIDATES!$Q$6:$Q$205,MATCH(B52,CANDIDATES!$A$6:$A$205,0)),"")</x:f>
      </x:c>
    </x:row>
    <x:row r="53">
      <x:c r="A53" s="53"/>
      <x:c r="B53" s="53"/>
      <x:c r="C53" s="53"/>
      <x:c r="D53" s="53"/>
      <x:c r="E53" s="53"/>
      <x:c r="F53" s="53"/>
      <x:c r="G53" s="53"/>
      <x:c r="H53" s="53"/>
      <x:c r="I53" s="53"/>
      <x:c r="J53" s="53"/>
      <x:c r="K53" s="53"/>
      <x:c r="L53" s="53"/>
      <x:c r="M53" s="53"/>
      <x:c r="N53" s="58"/>
      <x:c r="O53" s="53"/>
      <x:c r="P53" s="45" t="str">
        <x:f>IF(A53="","",IF(NOT(OR(EXACT(C53,"SAME"),EXACT(C53,"DIFFERENT"),EXACT(C53,"UNKNOWN"),EXACT(C53,"NOT APPLICABLE"))),"INVALID - PARITY TOKEN",IF(NOT(OR(EXACT(D53,"COMPARABLE"),EXACT(D53,"PARTIAL"),EXACT(D53,"NOT COMPARABLE"),EXACT(D53,"UNKNOWN"),EXACT(D53,"NOT APPLICABLE"))),"INVALID - PACK TOKEN",IF(NOT(OR(EXACT(E53,"COMPARABLE"),EXACT(E53,"PARTIAL"),EXACT(E53,"NOT COMPARABLE"),EXACT(E53,"UNKNOWN"),EXACT(E53,"NOT APPLICABLE"))),"INVALID - PRICE TOKEN",IF(NOT(OR(EXACT(F53,"IN STOCK"),EXACT(F53,"OUT OF STOCK"),EXACT(F53,"MIXED"),EXACT(F53,"UNKNOWN"),EXACT(F53,"NOT APPLICABLE"))),"INVALID - STOCK TOKEN",IF(NOT(OR(EXACT(G53,"COMPARABLE"),EXACT(G53,"PARTIAL"),EXACT(G53,"NOT COMPARABLE"),EXACT(G53,"UNKNOWN"),EXACT(G53,"NOT APPLICABLE"))),"INVALID - SHIPPING TOKEN",IF(NOT(OR(EXACT(H53,"COMPARABLE"),EXACT(H53,"PARTIAL"),EXACT(H53,"NOT COMPARABLE"),EXACT(H53,"UNKNOWN"),EXACT(H53,"NOT APPLICABLE"))),"INVALID - RETURNS TOKEN",IF(NOT(OR(EXACT(I53,"COMPARABLE"),EXACT(I53,"PARTIAL"),EXACT(I53,"NOT COMPARABLE"),EXACT(I53,"UNKNOWN"),EXACT(I53,"NOT APPLICABLE"))),"INVALID - WARRANTY TOKEN",IF(NOT(OR(EXACT(J53,"COMPARABLE"),EXACT(J53,"PARTIAL"),EXACT(J53,"NOT COMPARABLE"),EXACT(J53,"UNKNOWN"),EXACT(J53,"NOT APPLICABLE"))),"INVALID - ASSORTMENT TOKEN",IF(NOT(OR(EXACT(K53,"COMPARABLE"),EXACT(K53,"PARTIAL"),EXACT(K53,"NOT COMPARABLE"),EXACT(K53,"UNKNOWN"),EXACT(K53,"NOT APPLICABLE"))),"INVALID - TRANSACTION OWNER TOKEN",IF(NOT(OR(EXACT(L53,"CURRENT"),EXACT(L53,"STALE"),EXACT(L53,"NOT CHECKED"))),"INVALID - FRESHNESS TOKEN",IF(COUNTIF($A$6:$A$205,A53)&gt;1,"INVALID - DUPLICATE ID","VALID"))))))))))))</x:f>
      </x:c>
      <x:c r="Q53" s="45" t="str">
        <x:f>IF(A53="","",IF(OR(B53="",C53="",D53="",E53="",F53="",G53="",H53="",I53="",J53="",K53="",L53="",M53="",N53=""),"EVIDENCE INSUFFICIENT - REQUIRED FIELD",IF(L53="STALE","EVIDENCE STALE - REFRESH",IF(L53="NOT CHECKED","EVIDENCE INSUFFICIENT - FRESHNESS",IF(OR(C53="UNKNOWN",D53="UNKNOWN",E53="UNKNOWN",F53="UNKNOWN",G53="UNKNOWN",H53="UNKNOWN",I53="UNKNOWN",J53="UNKNOWN",K53="UNKNOWN"),"EVIDENCE INSUFFICIENT - COMPARABILITY","COMPLETE")))))</x:f>
      </x:c>
      <x:c r="R53" s="45" t="str">
        <x:f>IF(A53="","",IF(OR(P53&lt;&gt;"VALID",Q53&lt;&gt;"COMPLETE",T53&lt;&gt;"LINKED - READY"),"EVIDENCE INSUFFICIENT",IF(OR(C53="DIFFERENT",E53="NOT COMPARABLE",G53="NOT COMPARABLE",K53="NOT COMPARABLE"),"NOT COMPARABLE",IF(AND(C53="SAME",D53="COMPARABLE",E53="COMPARABLE",OR(F53="IN STOCK",F53="MIXED"),G53="COMPARABLE",H53="COMPARABLE",I53="COMPARABLE",J53="COMPARABLE",K53="COMPARABLE"),"COMPARABLE","PARTIAL"))))</x:f>
      </x:c>
      <x:c r="S53" s="45" t="str">
        <x:f>IF(A53="","",IF(P53&lt;&gt;"VALID","NOT READY",IF(Q53&lt;&gt;"COMPLETE","NOT READY",IF(T53&lt;&gt;"LINKED - READY","NOT READY",IF(R53="EVIDENCE INSUFFICIENT","NOT READY","READY")))))</x:f>
      </x:c>
      <x:c r="T53" s="69" t="str">
        <x:f>IF(A53="","",IF(COUNTIF(CANDIDATES!$A$6:$A$205,B53)&lt;&gt;1,"INVALID - CANDIDATE ID",IF(COUNTIFS(CANDIDATES!$A$6:$A$205,B53,CANDIDATES!$R$6:$R$205,"READY")&lt;&gt;1,"CANDIDATE NOT READY","LINKED - READY")))</x:f>
      </x:c>
      <x:c r="U53" s="69" t="str">
        <x:f>IF(T53="LINKED - READY",INDEX(CANDIDATES!$Q$6:$Q$205,MATCH(B53,CANDIDATES!$A$6:$A$205,0)),"")</x:f>
      </x:c>
    </x:row>
    <x:row r="54">
      <x:c r="A54" s="53"/>
      <x:c r="B54" s="53"/>
      <x:c r="C54" s="53"/>
      <x:c r="D54" s="53"/>
      <x:c r="E54" s="53"/>
      <x:c r="F54" s="53"/>
      <x:c r="G54" s="53"/>
      <x:c r="H54" s="53"/>
      <x:c r="I54" s="53"/>
      <x:c r="J54" s="53"/>
      <x:c r="K54" s="53"/>
      <x:c r="L54" s="53"/>
      <x:c r="M54" s="53"/>
      <x:c r="N54" s="58"/>
      <x:c r="O54" s="53"/>
      <x:c r="P54" s="45" t="str">
        <x:f>IF(A54="","",IF(NOT(OR(EXACT(C54,"SAME"),EXACT(C54,"DIFFERENT"),EXACT(C54,"UNKNOWN"),EXACT(C54,"NOT APPLICABLE"))),"INVALID - PARITY TOKEN",IF(NOT(OR(EXACT(D54,"COMPARABLE"),EXACT(D54,"PARTIAL"),EXACT(D54,"NOT COMPARABLE"),EXACT(D54,"UNKNOWN"),EXACT(D54,"NOT APPLICABLE"))),"INVALID - PACK TOKEN",IF(NOT(OR(EXACT(E54,"COMPARABLE"),EXACT(E54,"PARTIAL"),EXACT(E54,"NOT COMPARABLE"),EXACT(E54,"UNKNOWN"),EXACT(E54,"NOT APPLICABLE"))),"INVALID - PRICE TOKEN",IF(NOT(OR(EXACT(F54,"IN STOCK"),EXACT(F54,"OUT OF STOCK"),EXACT(F54,"MIXED"),EXACT(F54,"UNKNOWN"),EXACT(F54,"NOT APPLICABLE"))),"INVALID - STOCK TOKEN",IF(NOT(OR(EXACT(G54,"COMPARABLE"),EXACT(G54,"PARTIAL"),EXACT(G54,"NOT COMPARABLE"),EXACT(G54,"UNKNOWN"),EXACT(G54,"NOT APPLICABLE"))),"INVALID - SHIPPING TOKEN",IF(NOT(OR(EXACT(H54,"COMPARABLE"),EXACT(H54,"PARTIAL"),EXACT(H54,"NOT COMPARABLE"),EXACT(H54,"UNKNOWN"),EXACT(H54,"NOT APPLICABLE"))),"INVALID - RETURNS TOKEN",IF(NOT(OR(EXACT(I54,"COMPARABLE"),EXACT(I54,"PARTIAL"),EXACT(I54,"NOT COMPARABLE"),EXACT(I54,"UNKNOWN"),EXACT(I54,"NOT APPLICABLE"))),"INVALID - WARRANTY TOKEN",IF(NOT(OR(EXACT(J54,"COMPARABLE"),EXACT(J54,"PARTIAL"),EXACT(J54,"NOT COMPARABLE"),EXACT(J54,"UNKNOWN"),EXACT(J54,"NOT APPLICABLE"))),"INVALID - ASSORTMENT TOKEN",IF(NOT(OR(EXACT(K54,"COMPARABLE"),EXACT(K54,"PARTIAL"),EXACT(K54,"NOT COMPARABLE"),EXACT(K54,"UNKNOWN"),EXACT(K54,"NOT APPLICABLE"))),"INVALID - TRANSACTION OWNER TOKEN",IF(NOT(OR(EXACT(L54,"CURRENT"),EXACT(L54,"STALE"),EXACT(L54,"NOT CHECKED"))),"INVALID - FRESHNESS TOKEN",IF(COUNTIF($A$6:$A$205,A54)&gt;1,"INVALID - DUPLICATE ID","VALID"))))))))))))</x:f>
      </x:c>
      <x:c r="Q54" s="45" t="str">
        <x:f>IF(A54="","",IF(OR(B54="",C54="",D54="",E54="",F54="",G54="",H54="",I54="",J54="",K54="",L54="",M54="",N54=""),"EVIDENCE INSUFFICIENT - REQUIRED FIELD",IF(L54="STALE","EVIDENCE STALE - REFRESH",IF(L54="NOT CHECKED","EVIDENCE INSUFFICIENT - FRESHNESS",IF(OR(C54="UNKNOWN",D54="UNKNOWN",E54="UNKNOWN",F54="UNKNOWN",G54="UNKNOWN",H54="UNKNOWN",I54="UNKNOWN",J54="UNKNOWN",K54="UNKNOWN"),"EVIDENCE INSUFFICIENT - COMPARABILITY","COMPLETE")))))</x:f>
      </x:c>
      <x:c r="R54" s="45" t="str">
        <x:f>IF(A54="","",IF(OR(P54&lt;&gt;"VALID",Q54&lt;&gt;"COMPLETE",T54&lt;&gt;"LINKED - READY"),"EVIDENCE INSUFFICIENT",IF(OR(C54="DIFFERENT",E54="NOT COMPARABLE",G54="NOT COMPARABLE",K54="NOT COMPARABLE"),"NOT COMPARABLE",IF(AND(C54="SAME",D54="COMPARABLE",E54="COMPARABLE",OR(F54="IN STOCK",F54="MIXED"),G54="COMPARABLE",H54="COMPARABLE",I54="COMPARABLE",J54="COMPARABLE",K54="COMPARABLE"),"COMPARABLE","PARTIAL"))))</x:f>
      </x:c>
      <x:c r="S54" s="45" t="str">
        <x:f>IF(A54="","",IF(P54&lt;&gt;"VALID","NOT READY",IF(Q54&lt;&gt;"COMPLETE","NOT READY",IF(T54&lt;&gt;"LINKED - READY","NOT READY",IF(R54="EVIDENCE INSUFFICIENT","NOT READY","READY")))))</x:f>
      </x:c>
      <x:c r="T54" s="69" t="str">
        <x:f>IF(A54="","",IF(COUNTIF(CANDIDATES!$A$6:$A$205,B54)&lt;&gt;1,"INVALID - CANDIDATE ID",IF(COUNTIFS(CANDIDATES!$A$6:$A$205,B54,CANDIDATES!$R$6:$R$205,"READY")&lt;&gt;1,"CANDIDATE NOT READY","LINKED - READY")))</x:f>
      </x:c>
      <x:c r="U54" s="69" t="str">
        <x:f>IF(T54="LINKED - READY",INDEX(CANDIDATES!$Q$6:$Q$205,MATCH(B54,CANDIDATES!$A$6:$A$205,0)),"")</x:f>
      </x:c>
    </x:row>
    <x:row r="55">
      <x:c r="A55" s="53"/>
      <x:c r="B55" s="53"/>
      <x:c r="C55" s="53"/>
      <x:c r="D55" s="53"/>
      <x:c r="E55" s="53"/>
      <x:c r="F55" s="53"/>
      <x:c r="G55" s="53"/>
      <x:c r="H55" s="53"/>
      <x:c r="I55" s="53"/>
      <x:c r="J55" s="53"/>
      <x:c r="K55" s="53"/>
      <x:c r="L55" s="53"/>
      <x:c r="M55" s="53"/>
      <x:c r="N55" s="58"/>
      <x:c r="O55" s="53"/>
      <x:c r="P55" s="45" t="str">
        <x:f>IF(A55="","",IF(NOT(OR(EXACT(C55,"SAME"),EXACT(C55,"DIFFERENT"),EXACT(C55,"UNKNOWN"),EXACT(C55,"NOT APPLICABLE"))),"INVALID - PARITY TOKEN",IF(NOT(OR(EXACT(D55,"COMPARABLE"),EXACT(D55,"PARTIAL"),EXACT(D55,"NOT COMPARABLE"),EXACT(D55,"UNKNOWN"),EXACT(D55,"NOT APPLICABLE"))),"INVALID - PACK TOKEN",IF(NOT(OR(EXACT(E55,"COMPARABLE"),EXACT(E55,"PARTIAL"),EXACT(E55,"NOT COMPARABLE"),EXACT(E55,"UNKNOWN"),EXACT(E55,"NOT APPLICABLE"))),"INVALID - PRICE TOKEN",IF(NOT(OR(EXACT(F55,"IN STOCK"),EXACT(F55,"OUT OF STOCK"),EXACT(F55,"MIXED"),EXACT(F55,"UNKNOWN"),EXACT(F55,"NOT APPLICABLE"))),"INVALID - STOCK TOKEN",IF(NOT(OR(EXACT(G55,"COMPARABLE"),EXACT(G55,"PARTIAL"),EXACT(G55,"NOT COMPARABLE"),EXACT(G55,"UNKNOWN"),EXACT(G55,"NOT APPLICABLE"))),"INVALID - SHIPPING TOKEN",IF(NOT(OR(EXACT(H55,"COMPARABLE"),EXACT(H55,"PARTIAL"),EXACT(H55,"NOT COMPARABLE"),EXACT(H55,"UNKNOWN"),EXACT(H55,"NOT APPLICABLE"))),"INVALID - RETURNS TOKEN",IF(NOT(OR(EXACT(I55,"COMPARABLE"),EXACT(I55,"PARTIAL"),EXACT(I55,"NOT COMPARABLE"),EXACT(I55,"UNKNOWN"),EXACT(I55,"NOT APPLICABLE"))),"INVALID - WARRANTY TOKEN",IF(NOT(OR(EXACT(J55,"COMPARABLE"),EXACT(J55,"PARTIAL"),EXACT(J55,"NOT COMPARABLE"),EXACT(J55,"UNKNOWN"),EXACT(J55,"NOT APPLICABLE"))),"INVALID - ASSORTMENT TOKEN",IF(NOT(OR(EXACT(K55,"COMPARABLE"),EXACT(K55,"PARTIAL"),EXACT(K55,"NOT COMPARABLE"),EXACT(K55,"UNKNOWN"),EXACT(K55,"NOT APPLICABLE"))),"INVALID - TRANSACTION OWNER TOKEN",IF(NOT(OR(EXACT(L55,"CURRENT"),EXACT(L55,"STALE"),EXACT(L55,"NOT CHECKED"))),"INVALID - FRESHNESS TOKEN",IF(COUNTIF($A$6:$A$205,A55)&gt;1,"INVALID - DUPLICATE ID","VALID"))))))))))))</x:f>
      </x:c>
      <x:c r="Q55" s="45" t="str">
        <x:f>IF(A55="","",IF(OR(B55="",C55="",D55="",E55="",F55="",G55="",H55="",I55="",J55="",K55="",L55="",M55="",N55=""),"EVIDENCE INSUFFICIENT - REQUIRED FIELD",IF(L55="STALE","EVIDENCE STALE - REFRESH",IF(L55="NOT CHECKED","EVIDENCE INSUFFICIENT - FRESHNESS",IF(OR(C55="UNKNOWN",D55="UNKNOWN",E55="UNKNOWN",F55="UNKNOWN",G55="UNKNOWN",H55="UNKNOWN",I55="UNKNOWN",J55="UNKNOWN",K55="UNKNOWN"),"EVIDENCE INSUFFICIENT - COMPARABILITY","COMPLETE")))))</x:f>
      </x:c>
      <x:c r="R55" s="45" t="str">
        <x:f>IF(A55="","",IF(OR(P55&lt;&gt;"VALID",Q55&lt;&gt;"COMPLETE",T55&lt;&gt;"LINKED - READY"),"EVIDENCE INSUFFICIENT",IF(OR(C55="DIFFERENT",E55="NOT COMPARABLE",G55="NOT COMPARABLE",K55="NOT COMPARABLE"),"NOT COMPARABLE",IF(AND(C55="SAME",D55="COMPARABLE",E55="COMPARABLE",OR(F55="IN STOCK",F55="MIXED"),G55="COMPARABLE",H55="COMPARABLE",I55="COMPARABLE",J55="COMPARABLE",K55="COMPARABLE"),"COMPARABLE","PARTIAL"))))</x:f>
      </x:c>
      <x:c r="S55" s="45" t="str">
        <x:f>IF(A55="","",IF(P55&lt;&gt;"VALID","NOT READY",IF(Q55&lt;&gt;"COMPLETE","NOT READY",IF(T55&lt;&gt;"LINKED - READY","NOT READY",IF(R55="EVIDENCE INSUFFICIENT","NOT READY","READY")))))</x:f>
      </x:c>
      <x:c r="T55" s="69" t="str">
        <x:f>IF(A55="","",IF(COUNTIF(CANDIDATES!$A$6:$A$205,B55)&lt;&gt;1,"INVALID - CANDIDATE ID",IF(COUNTIFS(CANDIDATES!$A$6:$A$205,B55,CANDIDATES!$R$6:$R$205,"READY")&lt;&gt;1,"CANDIDATE NOT READY","LINKED - READY")))</x:f>
      </x:c>
      <x:c r="U55" s="69" t="str">
        <x:f>IF(T55="LINKED - READY",INDEX(CANDIDATES!$Q$6:$Q$205,MATCH(B55,CANDIDATES!$A$6:$A$205,0)),"")</x:f>
      </x:c>
    </x:row>
    <x:row r="56">
      <x:c r="A56" s="53"/>
      <x:c r="B56" s="53"/>
      <x:c r="C56" s="53"/>
      <x:c r="D56" s="53"/>
      <x:c r="E56" s="53"/>
      <x:c r="F56" s="53"/>
      <x:c r="G56" s="53"/>
      <x:c r="H56" s="53"/>
      <x:c r="I56" s="53"/>
      <x:c r="J56" s="53"/>
      <x:c r="K56" s="53"/>
      <x:c r="L56" s="53"/>
      <x:c r="M56" s="53"/>
      <x:c r="N56" s="58"/>
      <x:c r="O56" s="53"/>
      <x:c r="P56" s="45" t="str">
        <x:f>IF(A56="","",IF(NOT(OR(EXACT(C56,"SAME"),EXACT(C56,"DIFFERENT"),EXACT(C56,"UNKNOWN"),EXACT(C56,"NOT APPLICABLE"))),"INVALID - PARITY TOKEN",IF(NOT(OR(EXACT(D56,"COMPARABLE"),EXACT(D56,"PARTIAL"),EXACT(D56,"NOT COMPARABLE"),EXACT(D56,"UNKNOWN"),EXACT(D56,"NOT APPLICABLE"))),"INVALID - PACK TOKEN",IF(NOT(OR(EXACT(E56,"COMPARABLE"),EXACT(E56,"PARTIAL"),EXACT(E56,"NOT COMPARABLE"),EXACT(E56,"UNKNOWN"),EXACT(E56,"NOT APPLICABLE"))),"INVALID - PRICE TOKEN",IF(NOT(OR(EXACT(F56,"IN STOCK"),EXACT(F56,"OUT OF STOCK"),EXACT(F56,"MIXED"),EXACT(F56,"UNKNOWN"),EXACT(F56,"NOT APPLICABLE"))),"INVALID - STOCK TOKEN",IF(NOT(OR(EXACT(G56,"COMPARABLE"),EXACT(G56,"PARTIAL"),EXACT(G56,"NOT COMPARABLE"),EXACT(G56,"UNKNOWN"),EXACT(G56,"NOT APPLICABLE"))),"INVALID - SHIPPING TOKEN",IF(NOT(OR(EXACT(H56,"COMPARABLE"),EXACT(H56,"PARTIAL"),EXACT(H56,"NOT COMPARABLE"),EXACT(H56,"UNKNOWN"),EXACT(H56,"NOT APPLICABLE"))),"INVALID - RETURNS TOKEN",IF(NOT(OR(EXACT(I56,"COMPARABLE"),EXACT(I56,"PARTIAL"),EXACT(I56,"NOT COMPARABLE"),EXACT(I56,"UNKNOWN"),EXACT(I56,"NOT APPLICABLE"))),"INVALID - WARRANTY TOKEN",IF(NOT(OR(EXACT(J56,"COMPARABLE"),EXACT(J56,"PARTIAL"),EXACT(J56,"NOT COMPARABLE"),EXACT(J56,"UNKNOWN"),EXACT(J56,"NOT APPLICABLE"))),"INVALID - ASSORTMENT TOKEN",IF(NOT(OR(EXACT(K56,"COMPARABLE"),EXACT(K56,"PARTIAL"),EXACT(K56,"NOT COMPARABLE"),EXACT(K56,"UNKNOWN"),EXACT(K56,"NOT APPLICABLE"))),"INVALID - TRANSACTION OWNER TOKEN",IF(NOT(OR(EXACT(L56,"CURRENT"),EXACT(L56,"STALE"),EXACT(L56,"NOT CHECKED"))),"INVALID - FRESHNESS TOKEN",IF(COUNTIF($A$6:$A$205,A56)&gt;1,"INVALID - DUPLICATE ID","VALID"))))))))))))</x:f>
      </x:c>
      <x:c r="Q56" s="45" t="str">
        <x:f>IF(A56="","",IF(OR(B56="",C56="",D56="",E56="",F56="",G56="",H56="",I56="",J56="",K56="",L56="",M56="",N56=""),"EVIDENCE INSUFFICIENT - REQUIRED FIELD",IF(L56="STALE","EVIDENCE STALE - REFRESH",IF(L56="NOT CHECKED","EVIDENCE INSUFFICIENT - FRESHNESS",IF(OR(C56="UNKNOWN",D56="UNKNOWN",E56="UNKNOWN",F56="UNKNOWN",G56="UNKNOWN",H56="UNKNOWN",I56="UNKNOWN",J56="UNKNOWN",K56="UNKNOWN"),"EVIDENCE INSUFFICIENT - COMPARABILITY","COMPLETE")))))</x:f>
      </x:c>
      <x:c r="R56" s="45" t="str">
        <x:f>IF(A56="","",IF(OR(P56&lt;&gt;"VALID",Q56&lt;&gt;"COMPLETE",T56&lt;&gt;"LINKED - READY"),"EVIDENCE INSUFFICIENT",IF(OR(C56="DIFFERENT",E56="NOT COMPARABLE",G56="NOT COMPARABLE",K56="NOT COMPARABLE"),"NOT COMPARABLE",IF(AND(C56="SAME",D56="COMPARABLE",E56="COMPARABLE",OR(F56="IN STOCK",F56="MIXED"),G56="COMPARABLE",H56="COMPARABLE",I56="COMPARABLE",J56="COMPARABLE",K56="COMPARABLE"),"COMPARABLE","PARTIAL"))))</x:f>
      </x:c>
      <x:c r="S56" s="45" t="str">
        <x:f>IF(A56="","",IF(P56&lt;&gt;"VALID","NOT READY",IF(Q56&lt;&gt;"COMPLETE","NOT READY",IF(T56&lt;&gt;"LINKED - READY","NOT READY",IF(R56="EVIDENCE INSUFFICIENT","NOT READY","READY")))))</x:f>
      </x:c>
      <x:c r="T56" s="69" t="str">
        <x:f>IF(A56="","",IF(COUNTIF(CANDIDATES!$A$6:$A$205,B56)&lt;&gt;1,"INVALID - CANDIDATE ID",IF(COUNTIFS(CANDIDATES!$A$6:$A$205,B56,CANDIDATES!$R$6:$R$205,"READY")&lt;&gt;1,"CANDIDATE NOT READY","LINKED - READY")))</x:f>
      </x:c>
      <x:c r="U56" s="69" t="str">
        <x:f>IF(T56="LINKED - READY",INDEX(CANDIDATES!$Q$6:$Q$205,MATCH(B56,CANDIDATES!$A$6:$A$205,0)),"")</x:f>
      </x:c>
    </x:row>
    <x:row r="57">
      <x:c r="A57" s="53"/>
      <x:c r="B57" s="53"/>
      <x:c r="C57" s="53"/>
      <x:c r="D57" s="53"/>
      <x:c r="E57" s="53"/>
      <x:c r="F57" s="53"/>
      <x:c r="G57" s="53"/>
      <x:c r="H57" s="53"/>
      <x:c r="I57" s="53"/>
      <x:c r="J57" s="53"/>
      <x:c r="K57" s="53"/>
      <x:c r="L57" s="53"/>
      <x:c r="M57" s="53"/>
      <x:c r="N57" s="58"/>
      <x:c r="O57" s="53"/>
      <x:c r="P57" s="45" t="str">
        <x:f>IF(A57="","",IF(NOT(OR(EXACT(C57,"SAME"),EXACT(C57,"DIFFERENT"),EXACT(C57,"UNKNOWN"),EXACT(C57,"NOT APPLICABLE"))),"INVALID - PARITY TOKEN",IF(NOT(OR(EXACT(D57,"COMPARABLE"),EXACT(D57,"PARTIAL"),EXACT(D57,"NOT COMPARABLE"),EXACT(D57,"UNKNOWN"),EXACT(D57,"NOT APPLICABLE"))),"INVALID - PACK TOKEN",IF(NOT(OR(EXACT(E57,"COMPARABLE"),EXACT(E57,"PARTIAL"),EXACT(E57,"NOT COMPARABLE"),EXACT(E57,"UNKNOWN"),EXACT(E57,"NOT APPLICABLE"))),"INVALID - PRICE TOKEN",IF(NOT(OR(EXACT(F57,"IN STOCK"),EXACT(F57,"OUT OF STOCK"),EXACT(F57,"MIXED"),EXACT(F57,"UNKNOWN"),EXACT(F57,"NOT APPLICABLE"))),"INVALID - STOCK TOKEN",IF(NOT(OR(EXACT(G57,"COMPARABLE"),EXACT(G57,"PARTIAL"),EXACT(G57,"NOT COMPARABLE"),EXACT(G57,"UNKNOWN"),EXACT(G57,"NOT APPLICABLE"))),"INVALID - SHIPPING TOKEN",IF(NOT(OR(EXACT(H57,"COMPARABLE"),EXACT(H57,"PARTIAL"),EXACT(H57,"NOT COMPARABLE"),EXACT(H57,"UNKNOWN"),EXACT(H57,"NOT APPLICABLE"))),"INVALID - RETURNS TOKEN",IF(NOT(OR(EXACT(I57,"COMPARABLE"),EXACT(I57,"PARTIAL"),EXACT(I57,"NOT COMPARABLE"),EXACT(I57,"UNKNOWN"),EXACT(I57,"NOT APPLICABLE"))),"INVALID - WARRANTY TOKEN",IF(NOT(OR(EXACT(J57,"COMPARABLE"),EXACT(J57,"PARTIAL"),EXACT(J57,"NOT COMPARABLE"),EXACT(J57,"UNKNOWN"),EXACT(J57,"NOT APPLICABLE"))),"INVALID - ASSORTMENT TOKEN",IF(NOT(OR(EXACT(K57,"COMPARABLE"),EXACT(K57,"PARTIAL"),EXACT(K57,"NOT COMPARABLE"),EXACT(K57,"UNKNOWN"),EXACT(K57,"NOT APPLICABLE"))),"INVALID - TRANSACTION OWNER TOKEN",IF(NOT(OR(EXACT(L57,"CURRENT"),EXACT(L57,"STALE"),EXACT(L57,"NOT CHECKED"))),"INVALID - FRESHNESS TOKEN",IF(COUNTIF($A$6:$A$205,A57)&gt;1,"INVALID - DUPLICATE ID","VALID"))))))))))))</x:f>
      </x:c>
      <x:c r="Q57" s="45" t="str">
        <x:f>IF(A57="","",IF(OR(B57="",C57="",D57="",E57="",F57="",G57="",H57="",I57="",J57="",K57="",L57="",M57="",N57=""),"EVIDENCE INSUFFICIENT - REQUIRED FIELD",IF(L57="STALE","EVIDENCE STALE - REFRESH",IF(L57="NOT CHECKED","EVIDENCE INSUFFICIENT - FRESHNESS",IF(OR(C57="UNKNOWN",D57="UNKNOWN",E57="UNKNOWN",F57="UNKNOWN",G57="UNKNOWN",H57="UNKNOWN",I57="UNKNOWN",J57="UNKNOWN",K57="UNKNOWN"),"EVIDENCE INSUFFICIENT - COMPARABILITY","COMPLETE")))))</x:f>
      </x:c>
      <x:c r="R57" s="45" t="str">
        <x:f>IF(A57="","",IF(OR(P57&lt;&gt;"VALID",Q57&lt;&gt;"COMPLETE",T57&lt;&gt;"LINKED - READY"),"EVIDENCE INSUFFICIENT",IF(OR(C57="DIFFERENT",E57="NOT COMPARABLE",G57="NOT COMPARABLE",K57="NOT COMPARABLE"),"NOT COMPARABLE",IF(AND(C57="SAME",D57="COMPARABLE",E57="COMPARABLE",OR(F57="IN STOCK",F57="MIXED"),G57="COMPARABLE",H57="COMPARABLE",I57="COMPARABLE",J57="COMPARABLE",K57="COMPARABLE"),"COMPARABLE","PARTIAL"))))</x:f>
      </x:c>
      <x:c r="S57" s="45" t="str">
        <x:f>IF(A57="","",IF(P57&lt;&gt;"VALID","NOT READY",IF(Q57&lt;&gt;"COMPLETE","NOT READY",IF(T57&lt;&gt;"LINKED - READY","NOT READY",IF(R57="EVIDENCE INSUFFICIENT","NOT READY","READY")))))</x:f>
      </x:c>
      <x:c r="T57" s="69" t="str">
        <x:f>IF(A57="","",IF(COUNTIF(CANDIDATES!$A$6:$A$205,B57)&lt;&gt;1,"INVALID - CANDIDATE ID",IF(COUNTIFS(CANDIDATES!$A$6:$A$205,B57,CANDIDATES!$R$6:$R$205,"READY")&lt;&gt;1,"CANDIDATE NOT READY","LINKED - READY")))</x:f>
      </x:c>
      <x:c r="U57" s="69" t="str">
        <x:f>IF(T57="LINKED - READY",INDEX(CANDIDATES!$Q$6:$Q$205,MATCH(B57,CANDIDATES!$A$6:$A$205,0)),"")</x:f>
      </x:c>
    </x:row>
    <x:row r="58">
      <x:c r="A58" s="53"/>
      <x:c r="B58" s="53"/>
      <x:c r="C58" s="53"/>
      <x:c r="D58" s="53"/>
      <x:c r="E58" s="53"/>
      <x:c r="F58" s="53"/>
      <x:c r="G58" s="53"/>
      <x:c r="H58" s="53"/>
      <x:c r="I58" s="53"/>
      <x:c r="J58" s="53"/>
      <x:c r="K58" s="53"/>
      <x:c r="L58" s="53"/>
      <x:c r="M58" s="53"/>
      <x:c r="N58" s="58"/>
      <x:c r="O58" s="53"/>
      <x:c r="P58" s="45" t="str">
        <x:f>IF(A58="","",IF(NOT(OR(EXACT(C58,"SAME"),EXACT(C58,"DIFFERENT"),EXACT(C58,"UNKNOWN"),EXACT(C58,"NOT APPLICABLE"))),"INVALID - PARITY TOKEN",IF(NOT(OR(EXACT(D58,"COMPARABLE"),EXACT(D58,"PARTIAL"),EXACT(D58,"NOT COMPARABLE"),EXACT(D58,"UNKNOWN"),EXACT(D58,"NOT APPLICABLE"))),"INVALID - PACK TOKEN",IF(NOT(OR(EXACT(E58,"COMPARABLE"),EXACT(E58,"PARTIAL"),EXACT(E58,"NOT COMPARABLE"),EXACT(E58,"UNKNOWN"),EXACT(E58,"NOT APPLICABLE"))),"INVALID - PRICE TOKEN",IF(NOT(OR(EXACT(F58,"IN STOCK"),EXACT(F58,"OUT OF STOCK"),EXACT(F58,"MIXED"),EXACT(F58,"UNKNOWN"),EXACT(F58,"NOT APPLICABLE"))),"INVALID - STOCK TOKEN",IF(NOT(OR(EXACT(G58,"COMPARABLE"),EXACT(G58,"PARTIAL"),EXACT(G58,"NOT COMPARABLE"),EXACT(G58,"UNKNOWN"),EXACT(G58,"NOT APPLICABLE"))),"INVALID - SHIPPING TOKEN",IF(NOT(OR(EXACT(H58,"COMPARABLE"),EXACT(H58,"PARTIAL"),EXACT(H58,"NOT COMPARABLE"),EXACT(H58,"UNKNOWN"),EXACT(H58,"NOT APPLICABLE"))),"INVALID - RETURNS TOKEN",IF(NOT(OR(EXACT(I58,"COMPARABLE"),EXACT(I58,"PARTIAL"),EXACT(I58,"NOT COMPARABLE"),EXACT(I58,"UNKNOWN"),EXACT(I58,"NOT APPLICABLE"))),"INVALID - WARRANTY TOKEN",IF(NOT(OR(EXACT(J58,"COMPARABLE"),EXACT(J58,"PARTIAL"),EXACT(J58,"NOT COMPARABLE"),EXACT(J58,"UNKNOWN"),EXACT(J58,"NOT APPLICABLE"))),"INVALID - ASSORTMENT TOKEN",IF(NOT(OR(EXACT(K58,"COMPARABLE"),EXACT(K58,"PARTIAL"),EXACT(K58,"NOT COMPARABLE"),EXACT(K58,"UNKNOWN"),EXACT(K58,"NOT APPLICABLE"))),"INVALID - TRANSACTION OWNER TOKEN",IF(NOT(OR(EXACT(L58,"CURRENT"),EXACT(L58,"STALE"),EXACT(L58,"NOT CHECKED"))),"INVALID - FRESHNESS TOKEN",IF(COUNTIF($A$6:$A$205,A58)&gt;1,"INVALID - DUPLICATE ID","VALID"))))))))))))</x:f>
      </x:c>
      <x:c r="Q58" s="45" t="str">
        <x:f>IF(A58="","",IF(OR(B58="",C58="",D58="",E58="",F58="",G58="",H58="",I58="",J58="",K58="",L58="",M58="",N58=""),"EVIDENCE INSUFFICIENT - REQUIRED FIELD",IF(L58="STALE","EVIDENCE STALE - REFRESH",IF(L58="NOT CHECKED","EVIDENCE INSUFFICIENT - FRESHNESS",IF(OR(C58="UNKNOWN",D58="UNKNOWN",E58="UNKNOWN",F58="UNKNOWN",G58="UNKNOWN",H58="UNKNOWN",I58="UNKNOWN",J58="UNKNOWN",K58="UNKNOWN"),"EVIDENCE INSUFFICIENT - COMPARABILITY","COMPLETE")))))</x:f>
      </x:c>
      <x:c r="R58" s="45" t="str">
        <x:f>IF(A58="","",IF(OR(P58&lt;&gt;"VALID",Q58&lt;&gt;"COMPLETE",T58&lt;&gt;"LINKED - READY"),"EVIDENCE INSUFFICIENT",IF(OR(C58="DIFFERENT",E58="NOT COMPARABLE",G58="NOT COMPARABLE",K58="NOT COMPARABLE"),"NOT COMPARABLE",IF(AND(C58="SAME",D58="COMPARABLE",E58="COMPARABLE",OR(F58="IN STOCK",F58="MIXED"),G58="COMPARABLE",H58="COMPARABLE",I58="COMPARABLE",J58="COMPARABLE",K58="COMPARABLE"),"COMPARABLE","PARTIAL"))))</x:f>
      </x:c>
      <x:c r="S58" s="45" t="str">
        <x:f>IF(A58="","",IF(P58&lt;&gt;"VALID","NOT READY",IF(Q58&lt;&gt;"COMPLETE","NOT READY",IF(T58&lt;&gt;"LINKED - READY","NOT READY",IF(R58="EVIDENCE INSUFFICIENT","NOT READY","READY")))))</x:f>
      </x:c>
      <x:c r="T58" s="69" t="str">
        <x:f>IF(A58="","",IF(COUNTIF(CANDIDATES!$A$6:$A$205,B58)&lt;&gt;1,"INVALID - CANDIDATE ID",IF(COUNTIFS(CANDIDATES!$A$6:$A$205,B58,CANDIDATES!$R$6:$R$205,"READY")&lt;&gt;1,"CANDIDATE NOT READY","LINKED - READY")))</x:f>
      </x:c>
      <x:c r="U58" s="69" t="str">
        <x:f>IF(T58="LINKED - READY",INDEX(CANDIDATES!$Q$6:$Q$205,MATCH(B58,CANDIDATES!$A$6:$A$205,0)),"")</x:f>
      </x:c>
    </x:row>
    <x:row r="59">
      <x:c r="A59" s="53"/>
      <x:c r="B59" s="53"/>
      <x:c r="C59" s="53"/>
      <x:c r="D59" s="53"/>
      <x:c r="E59" s="53"/>
      <x:c r="F59" s="53"/>
      <x:c r="G59" s="53"/>
      <x:c r="H59" s="53"/>
      <x:c r="I59" s="53"/>
      <x:c r="J59" s="53"/>
      <x:c r="K59" s="53"/>
      <x:c r="L59" s="53"/>
      <x:c r="M59" s="53"/>
      <x:c r="N59" s="58"/>
      <x:c r="O59" s="53"/>
      <x:c r="P59" s="45" t="str">
        <x:f>IF(A59="","",IF(NOT(OR(EXACT(C59,"SAME"),EXACT(C59,"DIFFERENT"),EXACT(C59,"UNKNOWN"),EXACT(C59,"NOT APPLICABLE"))),"INVALID - PARITY TOKEN",IF(NOT(OR(EXACT(D59,"COMPARABLE"),EXACT(D59,"PARTIAL"),EXACT(D59,"NOT COMPARABLE"),EXACT(D59,"UNKNOWN"),EXACT(D59,"NOT APPLICABLE"))),"INVALID - PACK TOKEN",IF(NOT(OR(EXACT(E59,"COMPARABLE"),EXACT(E59,"PARTIAL"),EXACT(E59,"NOT COMPARABLE"),EXACT(E59,"UNKNOWN"),EXACT(E59,"NOT APPLICABLE"))),"INVALID - PRICE TOKEN",IF(NOT(OR(EXACT(F59,"IN STOCK"),EXACT(F59,"OUT OF STOCK"),EXACT(F59,"MIXED"),EXACT(F59,"UNKNOWN"),EXACT(F59,"NOT APPLICABLE"))),"INVALID - STOCK TOKEN",IF(NOT(OR(EXACT(G59,"COMPARABLE"),EXACT(G59,"PARTIAL"),EXACT(G59,"NOT COMPARABLE"),EXACT(G59,"UNKNOWN"),EXACT(G59,"NOT APPLICABLE"))),"INVALID - SHIPPING TOKEN",IF(NOT(OR(EXACT(H59,"COMPARABLE"),EXACT(H59,"PARTIAL"),EXACT(H59,"NOT COMPARABLE"),EXACT(H59,"UNKNOWN"),EXACT(H59,"NOT APPLICABLE"))),"INVALID - RETURNS TOKEN",IF(NOT(OR(EXACT(I59,"COMPARABLE"),EXACT(I59,"PARTIAL"),EXACT(I59,"NOT COMPARABLE"),EXACT(I59,"UNKNOWN"),EXACT(I59,"NOT APPLICABLE"))),"INVALID - WARRANTY TOKEN",IF(NOT(OR(EXACT(J59,"COMPARABLE"),EXACT(J59,"PARTIAL"),EXACT(J59,"NOT COMPARABLE"),EXACT(J59,"UNKNOWN"),EXACT(J59,"NOT APPLICABLE"))),"INVALID - ASSORTMENT TOKEN",IF(NOT(OR(EXACT(K59,"COMPARABLE"),EXACT(K59,"PARTIAL"),EXACT(K59,"NOT COMPARABLE"),EXACT(K59,"UNKNOWN"),EXACT(K59,"NOT APPLICABLE"))),"INVALID - TRANSACTION OWNER TOKEN",IF(NOT(OR(EXACT(L59,"CURRENT"),EXACT(L59,"STALE"),EXACT(L59,"NOT CHECKED"))),"INVALID - FRESHNESS TOKEN",IF(COUNTIF($A$6:$A$205,A59)&gt;1,"INVALID - DUPLICATE ID","VALID"))))))))))))</x:f>
      </x:c>
      <x:c r="Q59" s="45" t="str">
        <x:f>IF(A59="","",IF(OR(B59="",C59="",D59="",E59="",F59="",G59="",H59="",I59="",J59="",K59="",L59="",M59="",N59=""),"EVIDENCE INSUFFICIENT - REQUIRED FIELD",IF(L59="STALE","EVIDENCE STALE - REFRESH",IF(L59="NOT CHECKED","EVIDENCE INSUFFICIENT - FRESHNESS",IF(OR(C59="UNKNOWN",D59="UNKNOWN",E59="UNKNOWN",F59="UNKNOWN",G59="UNKNOWN",H59="UNKNOWN",I59="UNKNOWN",J59="UNKNOWN",K59="UNKNOWN"),"EVIDENCE INSUFFICIENT - COMPARABILITY","COMPLETE")))))</x:f>
      </x:c>
      <x:c r="R59" s="45" t="str">
        <x:f>IF(A59="","",IF(OR(P59&lt;&gt;"VALID",Q59&lt;&gt;"COMPLETE",T59&lt;&gt;"LINKED - READY"),"EVIDENCE INSUFFICIENT",IF(OR(C59="DIFFERENT",E59="NOT COMPARABLE",G59="NOT COMPARABLE",K59="NOT COMPARABLE"),"NOT COMPARABLE",IF(AND(C59="SAME",D59="COMPARABLE",E59="COMPARABLE",OR(F59="IN STOCK",F59="MIXED"),G59="COMPARABLE",H59="COMPARABLE",I59="COMPARABLE",J59="COMPARABLE",K59="COMPARABLE"),"COMPARABLE","PARTIAL"))))</x:f>
      </x:c>
      <x:c r="S59" s="45" t="str">
        <x:f>IF(A59="","",IF(P59&lt;&gt;"VALID","NOT READY",IF(Q59&lt;&gt;"COMPLETE","NOT READY",IF(T59&lt;&gt;"LINKED - READY","NOT READY",IF(R59="EVIDENCE INSUFFICIENT","NOT READY","READY")))))</x:f>
      </x:c>
      <x:c r="T59" s="69" t="str">
        <x:f>IF(A59="","",IF(COUNTIF(CANDIDATES!$A$6:$A$205,B59)&lt;&gt;1,"INVALID - CANDIDATE ID",IF(COUNTIFS(CANDIDATES!$A$6:$A$205,B59,CANDIDATES!$R$6:$R$205,"READY")&lt;&gt;1,"CANDIDATE NOT READY","LINKED - READY")))</x:f>
      </x:c>
      <x:c r="U59" s="69" t="str">
        <x:f>IF(T59="LINKED - READY",INDEX(CANDIDATES!$Q$6:$Q$205,MATCH(B59,CANDIDATES!$A$6:$A$205,0)),"")</x:f>
      </x:c>
    </x:row>
    <x:row r="60">
      <x:c r="A60" s="53"/>
      <x:c r="B60" s="53"/>
      <x:c r="C60" s="53"/>
      <x:c r="D60" s="53"/>
      <x:c r="E60" s="53"/>
      <x:c r="F60" s="53"/>
      <x:c r="G60" s="53"/>
      <x:c r="H60" s="53"/>
      <x:c r="I60" s="53"/>
      <x:c r="J60" s="53"/>
      <x:c r="K60" s="53"/>
      <x:c r="L60" s="53"/>
      <x:c r="M60" s="53"/>
      <x:c r="N60" s="58"/>
      <x:c r="O60" s="53"/>
      <x:c r="P60" s="45" t="str">
        <x:f>IF(A60="","",IF(NOT(OR(EXACT(C60,"SAME"),EXACT(C60,"DIFFERENT"),EXACT(C60,"UNKNOWN"),EXACT(C60,"NOT APPLICABLE"))),"INVALID - PARITY TOKEN",IF(NOT(OR(EXACT(D60,"COMPARABLE"),EXACT(D60,"PARTIAL"),EXACT(D60,"NOT COMPARABLE"),EXACT(D60,"UNKNOWN"),EXACT(D60,"NOT APPLICABLE"))),"INVALID - PACK TOKEN",IF(NOT(OR(EXACT(E60,"COMPARABLE"),EXACT(E60,"PARTIAL"),EXACT(E60,"NOT COMPARABLE"),EXACT(E60,"UNKNOWN"),EXACT(E60,"NOT APPLICABLE"))),"INVALID - PRICE TOKEN",IF(NOT(OR(EXACT(F60,"IN STOCK"),EXACT(F60,"OUT OF STOCK"),EXACT(F60,"MIXED"),EXACT(F60,"UNKNOWN"),EXACT(F60,"NOT APPLICABLE"))),"INVALID - STOCK TOKEN",IF(NOT(OR(EXACT(G60,"COMPARABLE"),EXACT(G60,"PARTIAL"),EXACT(G60,"NOT COMPARABLE"),EXACT(G60,"UNKNOWN"),EXACT(G60,"NOT APPLICABLE"))),"INVALID - SHIPPING TOKEN",IF(NOT(OR(EXACT(H60,"COMPARABLE"),EXACT(H60,"PARTIAL"),EXACT(H60,"NOT COMPARABLE"),EXACT(H60,"UNKNOWN"),EXACT(H60,"NOT APPLICABLE"))),"INVALID - RETURNS TOKEN",IF(NOT(OR(EXACT(I60,"COMPARABLE"),EXACT(I60,"PARTIAL"),EXACT(I60,"NOT COMPARABLE"),EXACT(I60,"UNKNOWN"),EXACT(I60,"NOT APPLICABLE"))),"INVALID - WARRANTY TOKEN",IF(NOT(OR(EXACT(J60,"COMPARABLE"),EXACT(J60,"PARTIAL"),EXACT(J60,"NOT COMPARABLE"),EXACT(J60,"UNKNOWN"),EXACT(J60,"NOT APPLICABLE"))),"INVALID - ASSORTMENT TOKEN",IF(NOT(OR(EXACT(K60,"COMPARABLE"),EXACT(K60,"PARTIAL"),EXACT(K60,"NOT COMPARABLE"),EXACT(K60,"UNKNOWN"),EXACT(K60,"NOT APPLICABLE"))),"INVALID - TRANSACTION OWNER TOKEN",IF(NOT(OR(EXACT(L60,"CURRENT"),EXACT(L60,"STALE"),EXACT(L60,"NOT CHECKED"))),"INVALID - FRESHNESS TOKEN",IF(COUNTIF($A$6:$A$205,A60)&gt;1,"INVALID - DUPLICATE ID","VALID"))))))))))))</x:f>
      </x:c>
      <x:c r="Q60" s="45" t="str">
        <x:f>IF(A60="","",IF(OR(B60="",C60="",D60="",E60="",F60="",G60="",H60="",I60="",J60="",K60="",L60="",M60="",N60=""),"EVIDENCE INSUFFICIENT - REQUIRED FIELD",IF(L60="STALE","EVIDENCE STALE - REFRESH",IF(L60="NOT CHECKED","EVIDENCE INSUFFICIENT - FRESHNESS",IF(OR(C60="UNKNOWN",D60="UNKNOWN",E60="UNKNOWN",F60="UNKNOWN",G60="UNKNOWN",H60="UNKNOWN",I60="UNKNOWN",J60="UNKNOWN",K60="UNKNOWN"),"EVIDENCE INSUFFICIENT - COMPARABILITY","COMPLETE")))))</x:f>
      </x:c>
      <x:c r="R60" s="45" t="str">
        <x:f>IF(A60="","",IF(OR(P60&lt;&gt;"VALID",Q60&lt;&gt;"COMPLETE",T60&lt;&gt;"LINKED - READY"),"EVIDENCE INSUFFICIENT",IF(OR(C60="DIFFERENT",E60="NOT COMPARABLE",G60="NOT COMPARABLE",K60="NOT COMPARABLE"),"NOT COMPARABLE",IF(AND(C60="SAME",D60="COMPARABLE",E60="COMPARABLE",OR(F60="IN STOCK",F60="MIXED"),G60="COMPARABLE",H60="COMPARABLE",I60="COMPARABLE",J60="COMPARABLE",K60="COMPARABLE"),"COMPARABLE","PARTIAL"))))</x:f>
      </x:c>
      <x:c r="S60" s="45" t="str">
        <x:f>IF(A60="","",IF(P60&lt;&gt;"VALID","NOT READY",IF(Q60&lt;&gt;"COMPLETE","NOT READY",IF(T60&lt;&gt;"LINKED - READY","NOT READY",IF(R60="EVIDENCE INSUFFICIENT","NOT READY","READY")))))</x:f>
      </x:c>
      <x:c r="T60" s="69" t="str">
        <x:f>IF(A60="","",IF(COUNTIF(CANDIDATES!$A$6:$A$205,B60)&lt;&gt;1,"INVALID - CANDIDATE ID",IF(COUNTIFS(CANDIDATES!$A$6:$A$205,B60,CANDIDATES!$R$6:$R$205,"READY")&lt;&gt;1,"CANDIDATE NOT READY","LINKED - READY")))</x:f>
      </x:c>
      <x:c r="U60" s="69" t="str">
        <x:f>IF(T60="LINKED - READY",INDEX(CANDIDATES!$Q$6:$Q$205,MATCH(B60,CANDIDATES!$A$6:$A$205,0)),"")</x:f>
      </x:c>
    </x:row>
    <x:row r="61">
      <x:c r="A61" s="53"/>
      <x:c r="B61" s="53"/>
      <x:c r="C61" s="53"/>
      <x:c r="D61" s="53"/>
      <x:c r="E61" s="53"/>
      <x:c r="F61" s="53"/>
      <x:c r="G61" s="53"/>
      <x:c r="H61" s="53"/>
      <x:c r="I61" s="53"/>
      <x:c r="J61" s="53"/>
      <x:c r="K61" s="53"/>
      <x:c r="L61" s="53"/>
      <x:c r="M61" s="53"/>
      <x:c r="N61" s="58"/>
      <x:c r="O61" s="53"/>
      <x:c r="P61" s="45" t="str">
        <x:f>IF(A61="","",IF(NOT(OR(EXACT(C61,"SAME"),EXACT(C61,"DIFFERENT"),EXACT(C61,"UNKNOWN"),EXACT(C61,"NOT APPLICABLE"))),"INVALID - PARITY TOKEN",IF(NOT(OR(EXACT(D61,"COMPARABLE"),EXACT(D61,"PARTIAL"),EXACT(D61,"NOT COMPARABLE"),EXACT(D61,"UNKNOWN"),EXACT(D61,"NOT APPLICABLE"))),"INVALID - PACK TOKEN",IF(NOT(OR(EXACT(E61,"COMPARABLE"),EXACT(E61,"PARTIAL"),EXACT(E61,"NOT COMPARABLE"),EXACT(E61,"UNKNOWN"),EXACT(E61,"NOT APPLICABLE"))),"INVALID - PRICE TOKEN",IF(NOT(OR(EXACT(F61,"IN STOCK"),EXACT(F61,"OUT OF STOCK"),EXACT(F61,"MIXED"),EXACT(F61,"UNKNOWN"),EXACT(F61,"NOT APPLICABLE"))),"INVALID - STOCK TOKEN",IF(NOT(OR(EXACT(G61,"COMPARABLE"),EXACT(G61,"PARTIAL"),EXACT(G61,"NOT COMPARABLE"),EXACT(G61,"UNKNOWN"),EXACT(G61,"NOT APPLICABLE"))),"INVALID - SHIPPING TOKEN",IF(NOT(OR(EXACT(H61,"COMPARABLE"),EXACT(H61,"PARTIAL"),EXACT(H61,"NOT COMPARABLE"),EXACT(H61,"UNKNOWN"),EXACT(H61,"NOT APPLICABLE"))),"INVALID - RETURNS TOKEN",IF(NOT(OR(EXACT(I61,"COMPARABLE"),EXACT(I61,"PARTIAL"),EXACT(I61,"NOT COMPARABLE"),EXACT(I61,"UNKNOWN"),EXACT(I61,"NOT APPLICABLE"))),"INVALID - WARRANTY TOKEN",IF(NOT(OR(EXACT(J61,"COMPARABLE"),EXACT(J61,"PARTIAL"),EXACT(J61,"NOT COMPARABLE"),EXACT(J61,"UNKNOWN"),EXACT(J61,"NOT APPLICABLE"))),"INVALID - ASSORTMENT TOKEN",IF(NOT(OR(EXACT(K61,"COMPARABLE"),EXACT(K61,"PARTIAL"),EXACT(K61,"NOT COMPARABLE"),EXACT(K61,"UNKNOWN"),EXACT(K61,"NOT APPLICABLE"))),"INVALID - TRANSACTION OWNER TOKEN",IF(NOT(OR(EXACT(L61,"CURRENT"),EXACT(L61,"STALE"),EXACT(L61,"NOT CHECKED"))),"INVALID - FRESHNESS TOKEN",IF(COUNTIF($A$6:$A$205,A61)&gt;1,"INVALID - DUPLICATE ID","VALID"))))))))))))</x:f>
      </x:c>
      <x:c r="Q61" s="45" t="str">
        <x:f>IF(A61="","",IF(OR(B61="",C61="",D61="",E61="",F61="",G61="",H61="",I61="",J61="",K61="",L61="",M61="",N61=""),"EVIDENCE INSUFFICIENT - REQUIRED FIELD",IF(L61="STALE","EVIDENCE STALE - REFRESH",IF(L61="NOT CHECKED","EVIDENCE INSUFFICIENT - FRESHNESS",IF(OR(C61="UNKNOWN",D61="UNKNOWN",E61="UNKNOWN",F61="UNKNOWN",G61="UNKNOWN",H61="UNKNOWN",I61="UNKNOWN",J61="UNKNOWN",K61="UNKNOWN"),"EVIDENCE INSUFFICIENT - COMPARABILITY","COMPLETE")))))</x:f>
      </x:c>
      <x:c r="R61" s="45" t="str">
        <x:f>IF(A61="","",IF(OR(P61&lt;&gt;"VALID",Q61&lt;&gt;"COMPLETE",T61&lt;&gt;"LINKED - READY"),"EVIDENCE INSUFFICIENT",IF(OR(C61="DIFFERENT",E61="NOT COMPARABLE",G61="NOT COMPARABLE",K61="NOT COMPARABLE"),"NOT COMPARABLE",IF(AND(C61="SAME",D61="COMPARABLE",E61="COMPARABLE",OR(F61="IN STOCK",F61="MIXED"),G61="COMPARABLE",H61="COMPARABLE",I61="COMPARABLE",J61="COMPARABLE",K61="COMPARABLE"),"COMPARABLE","PARTIAL"))))</x:f>
      </x:c>
      <x:c r="S61" s="45" t="str">
        <x:f>IF(A61="","",IF(P61&lt;&gt;"VALID","NOT READY",IF(Q61&lt;&gt;"COMPLETE","NOT READY",IF(T61&lt;&gt;"LINKED - READY","NOT READY",IF(R61="EVIDENCE INSUFFICIENT","NOT READY","READY")))))</x:f>
      </x:c>
      <x:c r="T61" s="69" t="str">
        <x:f>IF(A61="","",IF(COUNTIF(CANDIDATES!$A$6:$A$205,B61)&lt;&gt;1,"INVALID - CANDIDATE ID",IF(COUNTIFS(CANDIDATES!$A$6:$A$205,B61,CANDIDATES!$R$6:$R$205,"READY")&lt;&gt;1,"CANDIDATE NOT READY","LINKED - READY")))</x:f>
      </x:c>
      <x:c r="U61" s="69" t="str">
        <x:f>IF(T61="LINKED - READY",INDEX(CANDIDATES!$Q$6:$Q$205,MATCH(B61,CANDIDATES!$A$6:$A$205,0)),"")</x:f>
      </x:c>
    </x:row>
    <x:row r="62">
      <x:c r="A62" s="53"/>
      <x:c r="B62" s="53"/>
      <x:c r="C62" s="53"/>
      <x:c r="D62" s="53"/>
      <x:c r="E62" s="53"/>
      <x:c r="F62" s="53"/>
      <x:c r="G62" s="53"/>
      <x:c r="H62" s="53"/>
      <x:c r="I62" s="53"/>
      <x:c r="J62" s="53"/>
      <x:c r="K62" s="53"/>
      <x:c r="L62" s="53"/>
      <x:c r="M62" s="53"/>
      <x:c r="N62" s="58"/>
      <x:c r="O62" s="53"/>
      <x:c r="P62" s="45" t="str">
        <x:f>IF(A62="","",IF(NOT(OR(EXACT(C62,"SAME"),EXACT(C62,"DIFFERENT"),EXACT(C62,"UNKNOWN"),EXACT(C62,"NOT APPLICABLE"))),"INVALID - PARITY TOKEN",IF(NOT(OR(EXACT(D62,"COMPARABLE"),EXACT(D62,"PARTIAL"),EXACT(D62,"NOT COMPARABLE"),EXACT(D62,"UNKNOWN"),EXACT(D62,"NOT APPLICABLE"))),"INVALID - PACK TOKEN",IF(NOT(OR(EXACT(E62,"COMPARABLE"),EXACT(E62,"PARTIAL"),EXACT(E62,"NOT COMPARABLE"),EXACT(E62,"UNKNOWN"),EXACT(E62,"NOT APPLICABLE"))),"INVALID - PRICE TOKEN",IF(NOT(OR(EXACT(F62,"IN STOCK"),EXACT(F62,"OUT OF STOCK"),EXACT(F62,"MIXED"),EXACT(F62,"UNKNOWN"),EXACT(F62,"NOT APPLICABLE"))),"INVALID - STOCK TOKEN",IF(NOT(OR(EXACT(G62,"COMPARABLE"),EXACT(G62,"PARTIAL"),EXACT(G62,"NOT COMPARABLE"),EXACT(G62,"UNKNOWN"),EXACT(G62,"NOT APPLICABLE"))),"INVALID - SHIPPING TOKEN",IF(NOT(OR(EXACT(H62,"COMPARABLE"),EXACT(H62,"PARTIAL"),EXACT(H62,"NOT COMPARABLE"),EXACT(H62,"UNKNOWN"),EXACT(H62,"NOT APPLICABLE"))),"INVALID - RETURNS TOKEN",IF(NOT(OR(EXACT(I62,"COMPARABLE"),EXACT(I62,"PARTIAL"),EXACT(I62,"NOT COMPARABLE"),EXACT(I62,"UNKNOWN"),EXACT(I62,"NOT APPLICABLE"))),"INVALID - WARRANTY TOKEN",IF(NOT(OR(EXACT(J62,"COMPARABLE"),EXACT(J62,"PARTIAL"),EXACT(J62,"NOT COMPARABLE"),EXACT(J62,"UNKNOWN"),EXACT(J62,"NOT APPLICABLE"))),"INVALID - ASSORTMENT TOKEN",IF(NOT(OR(EXACT(K62,"COMPARABLE"),EXACT(K62,"PARTIAL"),EXACT(K62,"NOT COMPARABLE"),EXACT(K62,"UNKNOWN"),EXACT(K62,"NOT APPLICABLE"))),"INVALID - TRANSACTION OWNER TOKEN",IF(NOT(OR(EXACT(L62,"CURRENT"),EXACT(L62,"STALE"),EXACT(L62,"NOT CHECKED"))),"INVALID - FRESHNESS TOKEN",IF(COUNTIF($A$6:$A$205,A62)&gt;1,"INVALID - DUPLICATE ID","VALID"))))))))))))</x:f>
      </x:c>
      <x:c r="Q62" s="45" t="str">
        <x:f>IF(A62="","",IF(OR(B62="",C62="",D62="",E62="",F62="",G62="",H62="",I62="",J62="",K62="",L62="",M62="",N62=""),"EVIDENCE INSUFFICIENT - REQUIRED FIELD",IF(L62="STALE","EVIDENCE STALE - REFRESH",IF(L62="NOT CHECKED","EVIDENCE INSUFFICIENT - FRESHNESS",IF(OR(C62="UNKNOWN",D62="UNKNOWN",E62="UNKNOWN",F62="UNKNOWN",G62="UNKNOWN",H62="UNKNOWN",I62="UNKNOWN",J62="UNKNOWN",K62="UNKNOWN"),"EVIDENCE INSUFFICIENT - COMPARABILITY","COMPLETE")))))</x:f>
      </x:c>
      <x:c r="R62" s="45" t="str">
        <x:f>IF(A62="","",IF(OR(P62&lt;&gt;"VALID",Q62&lt;&gt;"COMPLETE",T62&lt;&gt;"LINKED - READY"),"EVIDENCE INSUFFICIENT",IF(OR(C62="DIFFERENT",E62="NOT COMPARABLE",G62="NOT COMPARABLE",K62="NOT COMPARABLE"),"NOT COMPARABLE",IF(AND(C62="SAME",D62="COMPARABLE",E62="COMPARABLE",OR(F62="IN STOCK",F62="MIXED"),G62="COMPARABLE",H62="COMPARABLE",I62="COMPARABLE",J62="COMPARABLE",K62="COMPARABLE"),"COMPARABLE","PARTIAL"))))</x:f>
      </x:c>
      <x:c r="S62" s="45" t="str">
        <x:f>IF(A62="","",IF(P62&lt;&gt;"VALID","NOT READY",IF(Q62&lt;&gt;"COMPLETE","NOT READY",IF(T62&lt;&gt;"LINKED - READY","NOT READY",IF(R62="EVIDENCE INSUFFICIENT","NOT READY","READY")))))</x:f>
      </x:c>
      <x:c r="T62" s="69" t="str">
        <x:f>IF(A62="","",IF(COUNTIF(CANDIDATES!$A$6:$A$205,B62)&lt;&gt;1,"INVALID - CANDIDATE ID",IF(COUNTIFS(CANDIDATES!$A$6:$A$205,B62,CANDIDATES!$R$6:$R$205,"READY")&lt;&gt;1,"CANDIDATE NOT READY","LINKED - READY")))</x:f>
      </x:c>
      <x:c r="U62" s="69" t="str">
        <x:f>IF(T62="LINKED - READY",INDEX(CANDIDATES!$Q$6:$Q$205,MATCH(B62,CANDIDATES!$A$6:$A$205,0)),"")</x:f>
      </x:c>
    </x:row>
    <x:row r="63">
      <x:c r="A63" s="53"/>
      <x:c r="B63" s="53"/>
      <x:c r="C63" s="53"/>
      <x:c r="D63" s="53"/>
      <x:c r="E63" s="53"/>
      <x:c r="F63" s="53"/>
      <x:c r="G63" s="53"/>
      <x:c r="H63" s="53"/>
      <x:c r="I63" s="53"/>
      <x:c r="J63" s="53"/>
      <x:c r="K63" s="53"/>
      <x:c r="L63" s="53"/>
      <x:c r="M63" s="53"/>
      <x:c r="N63" s="58"/>
      <x:c r="O63" s="53"/>
      <x:c r="P63" s="45" t="str">
        <x:f>IF(A63="","",IF(NOT(OR(EXACT(C63,"SAME"),EXACT(C63,"DIFFERENT"),EXACT(C63,"UNKNOWN"),EXACT(C63,"NOT APPLICABLE"))),"INVALID - PARITY TOKEN",IF(NOT(OR(EXACT(D63,"COMPARABLE"),EXACT(D63,"PARTIAL"),EXACT(D63,"NOT COMPARABLE"),EXACT(D63,"UNKNOWN"),EXACT(D63,"NOT APPLICABLE"))),"INVALID - PACK TOKEN",IF(NOT(OR(EXACT(E63,"COMPARABLE"),EXACT(E63,"PARTIAL"),EXACT(E63,"NOT COMPARABLE"),EXACT(E63,"UNKNOWN"),EXACT(E63,"NOT APPLICABLE"))),"INVALID - PRICE TOKEN",IF(NOT(OR(EXACT(F63,"IN STOCK"),EXACT(F63,"OUT OF STOCK"),EXACT(F63,"MIXED"),EXACT(F63,"UNKNOWN"),EXACT(F63,"NOT APPLICABLE"))),"INVALID - STOCK TOKEN",IF(NOT(OR(EXACT(G63,"COMPARABLE"),EXACT(G63,"PARTIAL"),EXACT(G63,"NOT COMPARABLE"),EXACT(G63,"UNKNOWN"),EXACT(G63,"NOT APPLICABLE"))),"INVALID - SHIPPING TOKEN",IF(NOT(OR(EXACT(H63,"COMPARABLE"),EXACT(H63,"PARTIAL"),EXACT(H63,"NOT COMPARABLE"),EXACT(H63,"UNKNOWN"),EXACT(H63,"NOT APPLICABLE"))),"INVALID - RETURNS TOKEN",IF(NOT(OR(EXACT(I63,"COMPARABLE"),EXACT(I63,"PARTIAL"),EXACT(I63,"NOT COMPARABLE"),EXACT(I63,"UNKNOWN"),EXACT(I63,"NOT APPLICABLE"))),"INVALID - WARRANTY TOKEN",IF(NOT(OR(EXACT(J63,"COMPARABLE"),EXACT(J63,"PARTIAL"),EXACT(J63,"NOT COMPARABLE"),EXACT(J63,"UNKNOWN"),EXACT(J63,"NOT APPLICABLE"))),"INVALID - ASSORTMENT TOKEN",IF(NOT(OR(EXACT(K63,"COMPARABLE"),EXACT(K63,"PARTIAL"),EXACT(K63,"NOT COMPARABLE"),EXACT(K63,"UNKNOWN"),EXACT(K63,"NOT APPLICABLE"))),"INVALID - TRANSACTION OWNER TOKEN",IF(NOT(OR(EXACT(L63,"CURRENT"),EXACT(L63,"STALE"),EXACT(L63,"NOT CHECKED"))),"INVALID - FRESHNESS TOKEN",IF(COUNTIF($A$6:$A$205,A63)&gt;1,"INVALID - DUPLICATE ID","VALID"))))))))))))</x:f>
      </x:c>
      <x:c r="Q63" s="45" t="str">
        <x:f>IF(A63="","",IF(OR(B63="",C63="",D63="",E63="",F63="",G63="",H63="",I63="",J63="",K63="",L63="",M63="",N63=""),"EVIDENCE INSUFFICIENT - REQUIRED FIELD",IF(L63="STALE","EVIDENCE STALE - REFRESH",IF(L63="NOT CHECKED","EVIDENCE INSUFFICIENT - FRESHNESS",IF(OR(C63="UNKNOWN",D63="UNKNOWN",E63="UNKNOWN",F63="UNKNOWN",G63="UNKNOWN",H63="UNKNOWN",I63="UNKNOWN",J63="UNKNOWN",K63="UNKNOWN"),"EVIDENCE INSUFFICIENT - COMPARABILITY","COMPLETE")))))</x:f>
      </x:c>
      <x:c r="R63" s="45" t="str">
        <x:f>IF(A63="","",IF(OR(P63&lt;&gt;"VALID",Q63&lt;&gt;"COMPLETE",T63&lt;&gt;"LINKED - READY"),"EVIDENCE INSUFFICIENT",IF(OR(C63="DIFFERENT",E63="NOT COMPARABLE",G63="NOT COMPARABLE",K63="NOT COMPARABLE"),"NOT COMPARABLE",IF(AND(C63="SAME",D63="COMPARABLE",E63="COMPARABLE",OR(F63="IN STOCK",F63="MIXED"),G63="COMPARABLE",H63="COMPARABLE",I63="COMPARABLE",J63="COMPARABLE",K63="COMPARABLE"),"COMPARABLE","PARTIAL"))))</x:f>
      </x:c>
      <x:c r="S63" s="45" t="str">
        <x:f>IF(A63="","",IF(P63&lt;&gt;"VALID","NOT READY",IF(Q63&lt;&gt;"COMPLETE","NOT READY",IF(T63&lt;&gt;"LINKED - READY","NOT READY",IF(R63="EVIDENCE INSUFFICIENT","NOT READY","READY")))))</x:f>
      </x:c>
      <x:c r="T63" s="69" t="str">
        <x:f>IF(A63="","",IF(COUNTIF(CANDIDATES!$A$6:$A$205,B63)&lt;&gt;1,"INVALID - CANDIDATE ID",IF(COUNTIFS(CANDIDATES!$A$6:$A$205,B63,CANDIDATES!$R$6:$R$205,"READY")&lt;&gt;1,"CANDIDATE NOT READY","LINKED - READY")))</x:f>
      </x:c>
      <x:c r="U63" s="69" t="str">
        <x:f>IF(T63="LINKED - READY",INDEX(CANDIDATES!$Q$6:$Q$205,MATCH(B63,CANDIDATES!$A$6:$A$205,0)),"")</x:f>
      </x:c>
    </x:row>
    <x:row r="64">
      <x:c r="A64" s="53"/>
      <x:c r="B64" s="53"/>
      <x:c r="C64" s="53"/>
      <x:c r="D64" s="53"/>
      <x:c r="E64" s="53"/>
      <x:c r="F64" s="53"/>
      <x:c r="G64" s="53"/>
      <x:c r="H64" s="53"/>
      <x:c r="I64" s="53"/>
      <x:c r="J64" s="53"/>
      <x:c r="K64" s="53"/>
      <x:c r="L64" s="53"/>
      <x:c r="M64" s="53"/>
      <x:c r="N64" s="58"/>
      <x:c r="O64" s="53"/>
      <x:c r="P64" s="45" t="str">
        <x:f>IF(A64="","",IF(NOT(OR(EXACT(C64,"SAME"),EXACT(C64,"DIFFERENT"),EXACT(C64,"UNKNOWN"),EXACT(C64,"NOT APPLICABLE"))),"INVALID - PARITY TOKEN",IF(NOT(OR(EXACT(D64,"COMPARABLE"),EXACT(D64,"PARTIAL"),EXACT(D64,"NOT COMPARABLE"),EXACT(D64,"UNKNOWN"),EXACT(D64,"NOT APPLICABLE"))),"INVALID - PACK TOKEN",IF(NOT(OR(EXACT(E64,"COMPARABLE"),EXACT(E64,"PARTIAL"),EXACT(E64,"NOT COMPARABLE"),EXACT(E64,"UNKNOWN"),EXACT(E64,"NOT APPLICABLE"))),"INVALID - PRICE TOKEN",IF(NOT(OR(EXACT(F64,"IN STOCK"),EXACT(F64,"OUT OF STOCK"),EXACT(F64,"MIXED"),EXACT(F64,"UNKNOWN"),EXACT(F64,"NOT APPLICABLE"))),"INVALID - STOCK TOKEN",IF(NOT(OR(EXACT(G64,"COMPARABLE"),EXACT(G64,"PARTIAL"),EXACT(G64,"NOT COMPARABLE"),EXACT(G64,"UNKNOWN"),EXACT(G64,"NOT APPLICABLE"))),"INVALID - SHIPPING TOKEN",IF(NOT(OR(EXACT(H64,"COMPARABLE"),EXACT(H64,"PARTIAL"),EXACT(H64,"NOT COMPARABLE"),EXACT(H64,"UNKNOWN"),EXACT(H64,"NOT APPLICABLE"))),"INVALID - RETURNS TOKEN",IF(NOT(OR(EXACT(I64,"COMPARABLE"),EXACT(I64,"PARTIAL"),EXACT(I64,"NOT COMPARABLE"),EXACT(I64,"UNKNOWN"),EXACT(I64,"NOT APPLICABLE"))),"INVALID - WARRANTY TOKEN",IF(NOT(OR(EXACT(J64,"COMPARABLE"),EXACT(J64,"PARTIAL"),EXACT(J64,"NOT COMPARABLE"),EXACT(J64,"UNKNOWN"),EXACT(J64,"NOT APPLICABLE"))),"INVALID - ASSORTMENT TOKEN",IF(NOT(OR(EXACT(K64,"COMPARABLE"),EXACT(K64,"PARTIAL"),EXACT(K64,"NOT COMPARABLE"),EXACT(K64,"UNKNOWN"),EXACT(K64,"NOT APPLICABLE"))),"INVALID - TRANSACTION OWNER TOKEN",IF(NOT(OR(EXACT(L64,"CURRENT"),EXACT(L64,"STALE"),EXACT(L64,"NOT CHECKED"))),"INVALID - FRESHNESS TOKEN",IF(COUNTIF($A$6:$A$205,A64)&gt;1,"INVALID - DUPLICATE ID","VALID"))))))))))))</x:f>
      </x:c>
      <x:c r="Q64" s="45" t="str">
        <x:f>IF(A64="","",IF(OR(B64="",C64="",D64="",E64="",F64="",G64="",H64="",I64="",J64="",K64="",L64="",M64="",N64=""),"EVIDENCE INSUFFICIENT - REQUIRED FIELD",IF(L64="STALE","EVIDENCE STALE - REFRESH",IF(L64="NOT CHECKED","EVIDENCE INSUFFICIENT - FRESHNESS",IF(OR(C64="UNKNOWN",D64="UNKNOWN",E64="UNKNOWN",F64="UNKNOWN",G64="UNKNOWN",H64="UNKNOWN",I64="UNKNOWN",J64="UNKNOWN",K64="UNKNOWN"),"EVIDENCE INSUFFICIENT - COMPARABILITY","COMPLETE")))))</x:f>
      </x:c>
      <x:c r="R64" s="45" t="str">
        <x:f>IF(A64="","",IF(OR(P64&lt;&gt;"VALID",Q64&lt;&gt;"COMPLETE",T64&lt;&gt;"LINKED - READY"),"EVIDENCE INSUFFICIENT",IF(OR(C64="DIFFERENT",E64="NOT COMPARABLE",G64="NOT COMPARABLE",K64="NOT COMPARABLE"),"NOT COMPARABLE",IF(AND(C64="SAME",D64="COMPARABLE",E64="COMPARABLE",OR(F64="IN STOCK",F64="MIXED"),G64="COMPARABLE",H64="COMPARABLE",I64="COMPARABLE",J64="COMPARABLE",K64="COMPARABLE"),"COMPARABLE","PARTIAL"))))</x:f>
      </x:c>
      <x:c r="S64" s="45" t="str">
        <x:f>IF(A64="","",IF(P64&lt;&gt;"VALID","NOT READY",IF(Q64&lt;&gt;"COMPLETE","NOT READY",IF(T64&lt;&gt;"LINKED - READY","NOT READY",IF(R64="EVIDENCE INSUFFICIENT","NOT READY","READY")))))</x:f>
      </x:c>
      <x:c r="T64" s="69" t="str">
        <x:f>IF(A64="","",IF(COUNTIF(CANDIDATES!$A$6:$A$205,B64)&lt;&gt;1,"INVALID - CANDIDATE ID",IF(COUNTIFS(CANDIDATES!$A$6:$A$205,B64,CANDIDATES!$R$6:$R$205,"READY")&lt;&gt;1,"CANDIDATE NOT READY","LINKED - READY")))</x:f>
      </x:c>
      <x:c r="U64" s="69" t="str">
        <x:f>IF(T64="LINKED - READY",INDEX(CANDIDATES!$Q$6:$Q$205,MATCH(B64,CANDIDATES!$A$6:$A$205,0)),"")</x:f>
      </x:c>
    </x:row>
    <x:row r="65">
      <x:c r="A65" s="53"/>
      <x:c r="B65" s="53"/>
      <x:c r="C65" s="53"/>
      <x:c r="D65" s="53"/>
      <x:c r="E65" s="53"/>
      <x:c r="F65" s="53"/>
      <x:c r="G65" s="53"/>
      <x:c r="H65" s="53"/>
      <x:c r="I65" s="53"/>
      <x:c r="J65" s="53"/>
      <x:c r="K65" s="53"/>
      <x:c r="L65" s="53"/>
      <x:c r="M65" s="53"/>
      <x:c r="N65" s="58"/>
      <x:c r="O65" s="53"/>
      <x:c r="P65" s="45" t="str">
        <x:f>IF(A65="","",IF(NOT(OR(EXACT(C65,"SAME"),EXACT(C65,"DIFFERENT"),EXACT(C65,"UNKNOWN"),EXACT(C65,"NOT APPLICABLE"))),"INVALID - PARITY TOKEN",IF(NOT(OR(EXACT(D65,"COMPARABLE"),EXACT(D65,"PARTIAL"),EXACT(D65,"NOT COMPARABLE"),EXACT(D65,"UNKNOWN"),EXACT(D65,"NOT APPLICABLE"))),"INVALID - PACK TOKEN",IF(NOT(OR(EXACT(E65,"COMPARABLE"),EXACT(E65,"PARTIAL"),EXACT(E65,"NOT COMPARABLE"),EXACT(E65,"UNKNOWN"),EXACT(E65,"NOT APPLICABLE"))),"INVALID - PRICE TOKEN",IF(NOT(OR(EXACT(F65,"IN STOCK"),EXACT(F65,"OUT OF STOCK"),EXACT(F65,"MIXED"),EXACT(F65,"UNKNOWN"),EXACT(F65,"NOT APPLICABLE"))),"INVALID - STOCK TOKEN",IF(NOT(OR(EXACT(G65,"COMPARABLE"),EXACT(G65,"PARTIAL"),EXACT(G65,"NOT COMPARABLE"),EXACT(G65,"UNKNOWN"),EXACT(G65,"NOT APPLICABLE"))),"INVALID - SHIPPING TOKEN",IF(NOT(OR(EXACT(H65,"COMPARABLE"),EXACT(H65,"PARTIAL"),EXACT(H65,"NOT COMPARABLE"),EXACT(H65,"UNKNOWN"),EXACT(H65,"NOT APPLICABLE"))),"INVALID - RETURNS TOKEN",IF(NOT(OR(EXACT(I65,"COMPARABLE"),EXACT(I65,"PARTIAL"),EXACT(I65,"NOT COMPARABLE"),EXACT(I65,"UNKNOWN"),EXACT(I65,"NOT APPLICABLE"))),"INVALID - WARRANTY TOKEN",IF(NOT(OR(EXACT(J65,"COMPARABLE"),EXACT(J65,"PARTIAL"),EXACT(J65,"NOT COMPARABLE"),EXACT(J65,"UNKNOWN"),EXACT(J65,"NOT APPLICABLE"))),"INVALID - ASSORTMENT TOKEN",IF(NOT(OR(EXACT(K65,"COMPARABLE"),EXACT(K65,"PARTIAL"),EXACT(K65,"NOT COMPARABLE"),EXACT(K65,"UNKNOWN"),EXACT(K65,"NOT APPLICABLE"))),"INVALID - TRANSACTION OWNER TOKEN",IF(NOT(OR(EXACT(L65,"CURRENT"),EXACT(L65,"STALE"),EXACT(L65,"NOT CHECKED"))),"INVALID - FRESHNESS TOKEN",IF(COUNTIF($A$6:$A$205,A65)&gt;1,"INVALID - DUPLICATE ID","VALID"))))))))))))</x:f>
      </x:c>
      <x:c r="Q65" s="45" t="str">
        <x:f>IF(A65="","",IF(OR(B65="",C65="",D65="",E65="",F65="",G65="",H65="",I65="",J65="",K65="",L65="",M65="",N65=""),"EVIDENCE INSUFFICIENT - REQUIRED FIELD",IF(L65="STALE","EVIDENCE STALE - REFRESH",IF(L65="NOT CHECKED","EVIDENCE INSUFFICIENT - FRESHNESS",IF(OR(C65="UNKNOWN",D65="UNKNOWN",E65="UNKNOWN",F65="UNKNOWN",G65="UNKNOWN",H65="UNKNOWN",I65="UNKNOWN",J65="UNKNOWN",K65="UNKNOWN"),"EVIDENCE INSUFFICIENT - COMPARABILITY","COMPLETE")))))</x:f>
      </x:c>
      <x:c r="R65" s="45" t="str">
        <x:f>IF(A65="","",IF(OR(P65&lt;&gt;"VALID",Q65&lt;&gt;"COMPLETE",T65&lt;&gt;"LINKED - READY"),"EVIDENCE INSUFFICIENT",IF(OR(C65="DIFFERENT",E65="NOT COMPARABLE",G65="NOT COMPARABLE",K65="NOT COMPARABLE"),"NOT COMPARABLE",IF(AND(C65="SAME",D65="COMPARABLE",E65="COMPARABLE",OR(F65="IN STOCK",F65="MIXED"),G65="COMPARABLE",H65="COMPARABLE",I65="COMPARABLE",J65="COMPARABLE",K65="COMPARABLE"),"COMPARABLE","PARTIAL"))))</x:f>
      </x:c>
      <x:c r="S65" s="45" t="str">
        <x:f>IF(A65="","",IF(P65&lt;&gt;"VALID","NOT READY",IF(Q65&lt;&gt;"COMPLETE","NOT READY",IF(T65&lt;&gt;"LINKED - READY","NOT READY",IF(R65="EVIDENCE INSUFFICIENT","NOT READY","READY")))))</x:f>
      </x:c>
      <x:c r="T65" s="69" t="str">
        <x:f>IF(A65="","",IF(COUNTIF(CANDIDATES!$A$6:$A$205,B65)&lt;&gt;1,"INVALID - CANDIDATE ID",IF(COUNTIFS(CANDIDATES!$A$6:$A$205,B65,CANDIDATES!$R$6:$R$205,"READY")&lt;&gt;1,"CANDIDATE NOT READY","LINKED - READY")))</x:f>
      </x:c>
      <x:c r="U65" s="69" t="str">
        <x:f>IF(T65="LINKED - READY",INDEX(CANDIDATES!$Q$6:$Q$205,MATCH(B65,CANDIDATES!$A$6:$A$205,0)),"")</x:f>
      </x:c>
    </x:row>
    <x:row r="66">
      <x:c r="A66" s="53"/>
      <x:c r="B66" s="53"/>
      <x:c r="C66" s="53"/>
      <x:c r="D66" s="53"/>
      <x:c r="E66" s="53"/>
      <x:c r="F66" s="53"/>
      <x:c r="G66" s="53"/>
      <x:c r="H66" s="53"/>
      <x:c r="I66" s="53"/>
      <x:c r="J66" s="53"/>
      <x:c r="K66" s="53"/>
      <x:c r="L66" s="53"/>
      <x:c r="M66" s="53"/>
      <x:c r="N66" s="58"/>
      <x:c r="O66" s="53"/>
      <x:c r="P66" s="45" t="str">
        <x:f>IF(A66="","",IF(NOT(OR(EXACT(C66,"SAME"),EXACT(C66,"DIFFERENT"),EXACT(C66,"UNKNOWN"),EXACT(C66,"NOT APPLICABLE"))),"INVALID - PARITY TOKEN",IF(NOT(OR(EXACT(D66,"COMPARABLE"),EXACT(D66,"PARTIAL"),EXACT(D66,"NOT COMPARABLE"),EXACT(D66,"UNKNOWN"),EXACT(D66,"NOT APPLICABLE"))),"INVALID - PACK TOKEN",IF(NOT(OR(EXACT(E66,"COMPARABLE"),EXACT(E66,"PARTIAL"),EXACT(E66,"NOT COMPARABLE"),EXACT(E66,"UNKNOWN"),EXACT(E66,"NOT APPLICABLE"))),"INVALID - PRICE TOKEN",IF(NOT(OR(EXACT(F66,"IN STOCK"),EXACT(F66,"OUT OF STOCK"),EXACT(F66,"MIXED"),EXACT(F66,"UNKNOWN"),EXACT(F66,"NOT APPLICABLE"))),"INVALID - STOCK TOKEN",IF(NOT(OR(EXACT(G66,"COMPARABLE"),EXACT(G66,"PARTIAL"),EXACT(G66,"NOT COMPARABLE"),EXACT(G66,"UNKNOWN"),EXACT(G66,"NOT APPLICABLE"))),"INVALID - SHIPPING TOKEN",IF(NOT(OR(EXACT(H66,"COMPARABLE"),EXACT(H66,"PARTIAL"),EXACT(H66,"NOT COMPARABLE"),EXACT(H66,"UNKNOWN"),EXACT(H66,"NOT APPLICABLE"))),"INVALID - RETURNS TOKEN",IF(NOT(OR(EXACT(I66,"COMPARABLE"),EXACT(I66,"PARTIAL"),EXACT(I66,"NOT COMPARABLE"),EXACT(I66,"UNKNOWN"),EXACT(I66,"NOT APPLICABLE"))),"INVALID - WARRANTY TOKEN",IF(NOT(OR(EXACT(J66,"COMPARABLE"),EXACT(J66,"PARTIAL"),EXACT(J66,"NOT COMPARABLE"),EXACT(J66,"UNKNOWN"),EXACT(J66,"NOT APPLICABLE"))),"INVALID - ASSORTMENT TOKEN",IF(NOT(OR(EXACT(K66,"COMPARABLE"),EXACT(K66,"PARTIAL"),EXACT(K66,"NOT COMPARABLE"),EXACT(K66,"UNKNOWN"),EXACT(K66,"NOT APPLICABLE"))),"INVALID - TRANSACTION OWNER TOKEN",IF(NOT(OR(EXACT(L66,"CURRENT"),EXACT(L66,"STALE"),EXACT(L66,"NOT CHECKED"))),"INVALID - FRESHNESS TOKEN",IF(COUNTIF($A$6:$A$205,A66)&gt;1,"INVALID - DUPLICATE ID","VALID"))))))))))))</x:f>
      </x:c>
      <x:c r="Q66" s="45" t="str">
        <x:f>IF(A66="","",IF(OR(B66="",C66="",D66="",E66="",F66="",G66="",H66="",I66="",J66="",K66="",L66="",M66="",N66=""),"EVIDENCE INSUFFICIENT - REQUIRED FIELD",IF(L66="STALE","EVIDENCE STALE - REFRESH",IF(L66="NOT CHECKED","EVIDENCE INSUFFICIENT - FRESHNESS",IF(OR(C66="UNKNOWN",D66="UNKNOWN",E66="UNKNOWN",F66="UNKNOWN",G66="UNKNOWN",H66="UNKNOWN",I66="UNKNOWN",J66="UNKNOWN",K66="UNKNOWN"),"EVIDENCE INSUFFICIENT - COMPARABILITY","COMPLETE")))))</x:f>
      </x:c>
      <x:c r="R66" s="45" t="str">
        <x:f>IF(A66="","",IF(OR(P66&lt;&gt;"VALID",Q66&lt;&gt;"COMPLETE",T66&lt;&gt;"LINKED - READY"),"EVIDENCE INSUFFICIENT",IF(OR(C66="DIFFERENT",E66="NOT COMPARABLE",G66="NOT COMPARABLE",K66="NOT COMPARABLE"),"NOT COMPARABLE",IF(AND(C66="SAME",D66="COMPARABLE",E66="COMPARABLE",OR(F66="IN STOCK",F66="MIXED"),G66="COMPARABLE",H66="COMPARABLE",I66="COMPARABLE",J66="COMPARABLE",K66="COMPARABLE"),"COMPARABLE","PARTIAL"))))</x:f>
      </x:c>
      <x:c r="S66" s="45" t="str">
        <x:f>IF(A66="","",IF(P66&lt;&gt;"VALID","NOT READY",IF(Q66&lt;&gt;"COMPLETE","NOT READY",IF(T66&lt;&gt;"LINKED - READY","NOT READY",IF(R66="EVIDENCE INSUFFICIENT","NOT READY","READY")))))</x:f>
      </x:c>
      <x:c r="T66" s="69" t="str">
        <x:f>IF(A66="","",IF(COUNTIF(CANDIDATES!$A$6:$A$205,B66)&lt;&gt;1,"INVALID - CANDIDATE ID",IF(COUNTIFS(CANDIDATES!$A$6:$A$205,B66,CANDIDATES!$R$6:$R$205,"READY")&lt;&gt;1,"CANDIDATE NOT READY","LINKED - READY")))</x:f>
      </x:c>
      <x:c r="U66" s="69" t="str">
        <x:f>IF(T66="LINKED - READY",INDEX(CANDIDATES!$Q$6:$Q$205,MATCH(B66,CANDIDATES!$A$6:$A$205,0)),"")</x:f>
      </x:c>
    </x:row>
    <x:row r="67">
      <x:c r="A67" s="53"/>
      <x:c r="B67" s="53"/>
      <x:c r="C67" s="53"/>
      <x:c r="D67" s="53"/>
      <x:c r="E67" s="53"/>
      <x:c r="F67" s="53"/>
      <x:c r="G67" s="53"/>
      <x:c r="H67" s="53"/>
      <x:c r="I67" s="53"/>
      <x:c r="J67" s="53"/>
      <x:c r="K67" s="53"/>
      <x:c r="L67" s="53"/>
      <x:c r="M67" s="53"/>
      <x:c r="N67" s="58"/>
      <x:c r="O67" s="53"/>
      <x:c r="P67" s="45" t="str">
        <x:f>IF(A67="","",IF(NOT(OR(EXACT(C67,"SAME"),EXACT(C67,"DIFFERENT"),EXACT(C67,"UNKNOWN"),EXACT(C67,"NOT APPLICABLE"))),"INVALID - PARITY TOKEN",IF(NOT(OR(EXACT(D67,"COMPARABLE"),EXACT(D67,"PARTIAL"),EXACT(D67,"NOT COMPARABLE"),EXACT(D67,"UNKNOWN"),EXACT(D67,"NOT APPLICABLE"))),"INVALID - PACK TOKEN",IF(NOT(OR(EXACT(E67,"COMPARABLE"),EXACT(E67,"PARTIAL"),EXACT(E67,"NOT COMPARABLE"),EXACT(E67,"UNKNOWN"),EXACT(E67,"NOT APPLICABLE"))),"INVALID - PRICE TOKEN",IF(NOT(OR(EXACT(F67,"IN STOCK"),EXACT(F67,"OUT OF STOCK"),EXACT(F67,"MIXED"),EXACT(F67,"UNKNOWN"),EXACT(F67,"NOT APPLICABLE"))),"INVALID - STOCK TOKEN",IF(NOT(OR(EXACT(G67,"COMPARABLE"),EXACT(G67,"PARTIAL"),EXACT(G67,"NOT COMPARABLE"),EXACT(G67,"UNKNOWN"),EXACT(G67,"NOT APPLICABLE"))),"INVALID - SHIPPING TOKEN",IF(NOT(OR(EXACT(H67,"COMPARABLE"),EXACT(H67,"PARTIAL"),EXACT(H67,"NOT COMPARABLE"),EXACT(H67,"UNKNOWN"),EXACT(H67,"NOT APPLICABLE"))),"INVALID - RETURNS TOKEN",IF(NOT(OR(EXACT(I67,"COMPARABLE"),EXACT(I67,"PARTIAL"),EXACT(I67,"NOT COMPARABLE"),EXACT(I67,"UNKNOWN"),EXACT(I67,"NOT APPLICABLE"))),"INVALID - WARRANTY TOKEN",IF(NOT(OR(EXACT(J67,"COMPARABLE"),EXACT(J67,"PARTIAL"),EXACT(J67,"NOT COMPARABLE"),EXACT(J67,"UNKNOWN"),EXACT(J67,"NOT APPLICABLE"))),"INVALID - ASSORTMENT TOKEN",IF(NOT(OR(EXACT(K67,"COMPARABLE"),EXACT(K67,"PARTIAL"),EXACT(K67,"NOT COMPARABLE"),EXACT(K67,"UNKNOWN"),EXACT(K67,"NOT APPLICABLE"))),"INVALID - TRANSACTION OWNER TOKEN",IF(NOT(OR(EXACT(L67,"CURRENT"),EXACT(L67,"STALE"),EXACT(L67,"NOT CHECKED"))),"INVALID - FRESHNESS TOKEN",IF(COUNTIF($A$6:$A$205,A67)&gt;1,"INVALID - DUPLICATE ID","VALID"))))))))))))</x:f>
      </x:c>
      <x:c r="Q67" s="45" t="str">
        <x:f>IF(A67="","",IF(OR(B67="",C67="",D67="",E67="",F67="",G67="",H67="",I67="",J67="",K67="",L67="",M67="",N67=""),"EVIDENCE INSUFFICIENT - REQUIRED FIELD",IF(L67="STALE","EVIDENCE STALE - REFRESH",IF(L67="NOT CHECKED","EVIDENCE INSUFFICIENT - FRESHNESS",IF(OR(C67="UNKNOWN",D67="UNKNOWN",E67="UNKNOWN",F67="UNKNOWN",G67="UNKNOWN",H67="UNKNOWN",I67="UNKNOWN",J67="UNKNOWN",K67="UNKNOWN"),"EVIDENCE INSUFFICIENT - COMPARABILITY","COMPLETE")))))</x:f>
      </x:c>
      <x:c r="R67" s="45" t="str">
        <x:f>IF(A67="","",IF(OR(P67&lt;&gt;"VALID",Q67&lt;&gt;"COMPLETE",T67&lt;&gt;"LINKED - READY"),"EVIDENCE INSUFFICIENT",IF(OR(C67="DIFFERENT",E67="NOT COMPARABLE",G67="NOT COMPARABLE",K67="NOT COMPARABLE"),"NOT COMPARABLE",IF(AND(C67="SAME",D67="COMPARABLE",E67="COMPARABLE",OR(F67="IN STOCK",F67="MIXED"),G67="COMPARABLE",H67="COMPARABLE",I67="COMPARABLE",J67="COMPARABLE",K67="COMPARABLE"),"COMPARABLE","PARTIAL"))))</x:f>
      </x:c>
      <x:c r="S67" s="45" t="str">
        <x:f>IF(A67="","",IF(P67&lt;&gt;"VALID","NOT READY",IF(Q67&lt;&gt;"COMPLETE","NOT READY",IF(T67&lt;&gt;"LINKED - READY","NOT READY",IF(R67="EVIDENCE INSUFFICIENT","NOT READY","READY")))))</x:f>
      </x:c>
      <x:c r="T67" s="69" t="str">
        <x:f>IF(A67="","",IF(COUNTIF(CANDIDATES!$A$6:$A$205,B67)&lt;&gt;1,"INVALID - CANDIDATE ID",IF(COUNTIFS(CANDIDATES!$A$6:$A$205,B67,CANDIDATES!$R$6:$R$205,"READY")&lt;&gt;1,"CANDIDATE NOT READY","LINKED - READY")))</x:f>
      </x:c>
      <x:c r="U67" s="69" t="str">
        <x:f>IF(T67="LINKED - READY",INDEX(CANDIDATES!$Q$6:$Q$205,MATCH(B67,CANDIDATES!$A$6:$A$205,0)),"")</x:f>
      </x:c>
    </x:row>
    <x:row r="68">
      <x:c r="A68" s="53"/>
      <x:c r="B68" s="53"/>
      <x:c r="C68" s="53"/>
      <x:c r="D68" s="53"/>
      <x:c r="E68" s="53"/>
      <x:c r="F68" s="53"/>
      <x:c r="G68" s="53"/>
      <x:c r="H68" s="53"/>
      <x:c r="I68" s="53"/>
      <x:c r="J68" s="53"/>
      <x:c r="K68" s="53"/>
      <x:c r="L68" s="53"/>
      <x:c r="M68" s="53"/>
      <x:c r="N68" s="58"/>
      <x:c r="O68" s="53"/>
      <x:c r="P68" s="45" t="str">
        <x:f>IF(A68="","",IF(NOT(OR(EXACT(C68,"SAME"),EXACT(C68,"DIFFERENT"),EXACT(C68,"UNKNOWN"),EXACT(C68,"NOT APPLICABLE"))),"INVALID - PARITY TOKEN",IF(NOT(OR(EXACT(D68,"COMPARABLE"),EXACT(D68,"PARTIAL"),EXACT(D68,"NOT COMPARABLE"),EXACT(D68,"UNKNOWN"),EXACT(D68,"NOT APPLICABLE"))),"INVALID - PACK TOKEN",IF(NOT(OR(EXACT(E68,"COMPARABLE"),EXACT(E68,"PARTIAL"),EXACT(E68,"NOT COMPARABLE"),EXACT(E68,"UNKNOWN"),EXACT(E68,"NOT APPLICABLE"))),"INVALID - PRICE TOKEN",IF(NOT(OR(EXACT(F68,"IN STOCK"),EXACT(F68,"OUT OF STOCK"),EXACT(F68,"MIXED"),EXACT(F68,"UNKNOWN"),EXACT(F68,"NOT APPLICABLE"))),"INVALID - STOCK TOKEN",IF(NOT(OR(EXACT(G68,"COMPARABLE"),EXACT(G68,"PARTIAL"),EXACT(G68,"NOT COMPARABLE"),EXACT(G68,"UNKNOWN"),EXACT(G68,"NOT APPLICABLE"))),"INVALID - SHIPPING TOKEN",IF(NOT(OR(EXACT(H68,"COMPARABLE"),EXACT(H68,"PARTIAL"),EXACT(H68,"NOT COMPARABLE"),EXACT(H68,"UNKNOWN"),EXACT(H68,"NOT APPLICABLE"))),"INVALID - RETURNS TOKEN",IF(NOT(OR(EXACT(I68,"COMPARABLE"),EXACT(I68,"PARTIAL"),EXACT(I68,"NOT COMPARABLE"),EXACT(I68,"UNKNOWN"),EXACT(I68,"NOT APPLICABLE"))),"INVALID - WARRANTY TOKEN",IF(NOT(OR(EXACT(J68,"COMPARABLE"),EXACT(J68,"PARTIAL"),EXACT(J68,"NOT COMPARABLE"),EXACT(J68,"UNKNOWN"),EXACT(J68,"NOT APPLICABLE"))),"INVALID - ASSORTMENT TOKEN",IF(NOT(OR(EXACT(K68,"COMPARABLE"),EXACT(K68,"PARTIAL"),EXACT(K68,"NOT COMPARABLE"),EXACT(K68,"UNKNOWN"),EXACT(K68,"NOT APPLICABLE"))),"INVALID - TRANSACTION OWNER TOKEN",IF(NOT(OR(EXACT(L68,"CURRENT"),EXACT(L68,"STALE"),EXACT(L68,"NOT CHECKED"))),"INVALID - FRESHNESS TOKEN",IF(COUNTIF($A$6:$A$205,A68)&gt;1,"INVALID - DUPLICATE ID","VALID"))))))))))))</x:f>
      </x:c>
      <x:c r="Q68" s="45" t="str">
        <x:f>IF(A68="","",IF(OR(B68="",C68="",D68="",E68="",F68="",G68="",H68="",I68="",J68="",K68="",L68="",M68="",N68=""),"EVIDENCE INSUFFICIENT - REQUIRED FIELD",IF(L68="STALE","EVIDENCE STALE - REFRESH",IF(L68="NOT CHECKED","EVIDENCE INSUFFICIENT - FRESHNESS",IF(OR(C68="UNKNOWN",D68="UNKNOWN",E68="UNKNOWN",F68="UNKNOWN",G68="UNKNOWN",H68="UNKNOWN",I68="UNKNOWN",J68="UNKNOWN",K68="UNKNOWN"),"EVIDENCE INSUFFICIENT - COMPARABILITY","COMPLETE")))))</x:f>
      </x:c>
      <x:c r="R68" s="45" t="str">
        <x:f>IF(A68="","",IF(OR(P68&lt;&gt;"VALID",Q68&lt;&gt;"COMPLETE",T68&lt;&gt;"LINKED - READY"),"EVIDENCE INSUFFICIENT",IF(OR(C68="DIFFERENT",E68="NOT COMPARABLE",G68="NOT COMPARABLE",K68="NOT COMPARABLE"),"NOT COMPARABLE",IF(AND(C68="SAME",D68="COMPARABLE",E68="COMPARABLE",OR(F68="IN STOCK",F68="MIXED"),G68="COMPARABLE",H68="COMPARABLE",I68="COMPARABLE",J68="COMPARABLE",K68="COMPARABLE"),"COMPARABLE","PARTIAL"))))</x:f>
      </x:c>
      <x:c r="S68" s="45" t="str">
        <x:f>IF(A68="","",IF(P68&lt;&gt;"VALID","NOT READY",IF(Q68&lt;&gt;"COMPLETE","NOT READY",IF(T68&lt;&gt;"LINKED - READY","NOT READY",IF(R68="EVIDENCE INSUFFICIENT","NOT READY","READY")))))</x:f>
      </x:c>
      <x:c r="T68" s="69" t="str">
        <x:f>IF(A68="","",IF(COUNTIF(CANDIDATES!$A$6:$A$205,B68)&lt;&gt;1,"INVALID - CANDIDATE ID",IF(COUNTIFS(CANDIDATES!$A$6:$A$205,B68,CANDIDATES!$R$6:$R$205,"READY")&lt;&gt;1,"CANDIDATE NOT READY","LINKED - READY")))</x:f>
      </x:c>
      <x:c r="U68" s="69" t="str">
        <x:f>IF(T68="LINKED - READY",INDEX(CANDIDATES!$Q$6:$Q$205,MATCH(B68,CANDIDATES!$A$6:$A$205,0)),"")</x:f>
      </x:c>
    </x:row>
    <x:row r="69">
      <x:c r="A69" s="53"/>
      <x:c r="B69" s="53"/>
      <x:c r="C69" s="53"/>
      <x:c r="D69" s="53"/>
      <x:c r="E69" s="53"/>
      <x:c r="F69" s="53"/>
      <x:c r="G69" s="53"/>
      <x:c r="H69" s="53"/>
      <x:c r="I69" s="53"/>
      <x:c r="J69" s="53"/>
      <x:c r="K69" s="53"/>
      <x:c r="L69" s="53"/>
      <x:c r="M69" s="53"/>
      <x:c r="N69" s="58"/>
      <x:c r="O69" s="53"/>
      <x:c r="P69" s="45" t="str">
        <x:f>IF(A69="","",IF(NOT(OR(EXACT(C69,"SAME"),EXACT(C69,"DIFFERENT"),EXACT(C69,"UNKNOWN"),EXACT(C69,"NOT APPLICABLE"))),"INVALID - PARITY TOKEN",IF(NOT(OR(EXACT(D69,"COMPARABLE"),EXACT(D69,"PARTIAL"),EXACT(D69,"NOT COMPARABLE"),EXACT(D69,"UNKNOWN"),EXACT(D69,"NOT APPLICABLE"))),"INVALID - PACK TOKEN",IF(NOT(OR(EXACT(E69,"COMPARABLE"),EXACT(E69,"PARTIAL"),EXACT(E69,"NOT COMPARABLE"),EXACT(E69,"UNKNOWN"),EXACT(E69,"NOT APPLICABLE"))),"INVALID - PRICE TOKEN",IF(NOT(OR(EXACT(F69,"IN STOCK"),EXACT(F69,"OUT OF STOCK"),EXACT(F69,"MIXED"),EXACT(F69,"UNKNOWN"),EXACT(F69,"NOT APPLICABLE"))),"INVALID - STOCK TOKEN",IF(NOT(OR(EXACT(G69,"COMPARABLE"),EXACT(G69,"PARTIAL"),EXACT(G69,"NOT COMPARABLE"),EXACT(G69,"UNKNOWN"),EXACT(G69,"NOT APPLICABLE"))),"INVALID - SHIPPING TOKEN",IF(NOT(OR(EXACT(H69,"COMPARABLE"),EXACT(H69,"PARTIAL"),EXACT(H69,"NOT COMPARABLE"),EXACT(H69,"UNKNOWN"),EXACT(H69,"NOT APPLICABLE"))),"INVALID - RETURNS TOKEN",IF(NOT(OR(EXACT(I69,"COMPARABLE"),EXACT(I69,"PARTIAL"),EXACT(I69,"NOT COMPARABLE"),EXACT(I69,"UNKNOWN"),EXACT(I69,"NOT APPLICABLE"))),"INVALID - WARRANTY TOKEN",IF(NOT(OR(EXACT(J69,"COMPARABLE"),EXACT(J69,"PARTIAL"),EXACT(J69,"NOT COMPARABLE"),EXACT(J69,"UNKNOWN"),EXACT(J69,"NOT APPLICABLE"))),"INVALID - ASSORTMENT TOKEN",IF(NOT(OR(EXACT(K69,"COMPARABLE"),EXACT(K69,"PARTIAL"),EXACT(K69,"NOT COMPARABLE"),EXACT(K69,"UNKNOWN"),EXACT(K69,"NOT APPLICABLE"))),"INVALID - TRANSACTION OWNER TOKEN",IF(NOT(OR(EXACT(L69,"CURRENT"),EXACT(L69,"STALE"),EXACT(L69,"NOT CHECKED"))),"INVALID - FRESHNESS TOKEN",IF(COUNTIF($A$6:$A$205,A69)&gt;1,"INVALID - DUPLICATE ID","VALID"))))))))))))</x:f>
      </x:c>
      <x:c r="Q69" s="45" t="str">
        <x:f>IF(A69="","",IF(OR(B69="",C69="",D69="",E69="",F69="",G69="",H69="",I69="",J69="",K69="",L69="",M69="",N69=""),"EVIDENCE INSUFFICIENT - REQUIRED FIELD",IF(L69="STALE","EVIDENCE STALE - REFRESH",IF(L69="NOT CHECKED","EVIDENCE INSUFFICIENT - FRESHNESS",IF(OR(C69="UNKNOWN",D69="UNKNOWN",E69="UNKNOWN",F69="UNKNOWN",G69="UNKNOWN",H69="UNKNOWN",I69="UNKNOWN",J69="UNKNOWN",K69="UNKNOWN"),"EVIDENCE INSUFFICIENT - COMPARABILITY","COMPLETE")))))</x:f>
      </x:c>
      <x:c r="R69" s="45" t="str">
        <x:f>IF(A69="","",IF(OR(P69&lt;&gt;"VALID",Q69&lt;&gt;"COMPLETE",T69&lt;&gt;"LINKED - READY"),"EVIDENCE INSUFFICIENT",IF(OR(C69="DIFFERENT",E69="NOT COMPARABLE",G69="NOT COMPARABLE",K69="NOT COMPARABLE"),"NOT COMPARABLE",IF(AND(C69="SAME",D69="COMPARABLE",E69="COMPARABLE",OR(F69="IN STOCK",F69="MIXED"),G69="COMPARABLE",H69="COMPARABLE",I69="COMPARABLE",J69="COMPARABLE",K69="COMPARABLE"),"COMPARABLE","PARTIAL"))))</x:f>
      </x:c>
      <x:c r="S69" s="45" t="str">
        <x:f>IF(A69="","",IF(P69&lt;&gt;"VALID","NOT READY",IF(Q69&lt;&gt;"COMPLETE","NOT READY",IF(T69&lt;&gt;"LINKED - READY","NOT READY",IF(R69="EVIDENCE INSUFFICIENT","NOT READY","READY")))))</x:f>
      </x:c>
      <x:c r="T69" s="69" t="str">
        <x:f>IF(A69="","",IF(COUNTIF(CANDIDATES!$A$6:$A$205,B69)&lt;&gt;1,"INVALID - CANDIDATE ID",IF(COUNTIFS(CANDIDATES!$A$6:$A$205,B69,CANDIDATES!$R$6:$R$205,"READY")&lt;&gt;1,"CANDIDATE NOT READY","LINKED - READY")))</x:f>
      </x:c>
      <x:c r="U69" s="69" t="str">
        <x:f>IF(T69="LINKED - READY",INDEX(CANDIDATES!$Q$6:$Q$205,MATCH(B69,CANDIDATES!$A$6:$A$205,0)),"")</x:f>
      </x:c>
    </x:row>
    <x:row r="70">
      <x:c r="A70" s="53"/>
      <x:c r="B70" s="53"/>
      <x:c r="C70" s="53"/>
      <x:c r="D70" s="53"/>
      <x:c r="E70" s="53"/>
      <x:c r="F70" s="53"/>
      <x:c r="G70" s="53"/>
      <x:c r="H70" s="53"/>
      <x:c r="I70" s="53"/>
      <x:c r="J70" s="53"/>
      <x:c r="K70" s="53"/>
      <x:c r="L70" s="53"/>
      <x:c r="M70" s="53"/>
      <x:c r="N70" s="58"/>
      <x:c r="O70" s="53"/>
      <x:c r="P70" s="45" t="str">
        <x:f>IF(A70="","",IF(NOT(OR(EXACT(C70,"SAME"),EXACT(C70,"DIFFERENT"),EXACT(C70,"UNKNOWN"),EXACT(C70,"NOT APPLICABLE"))),"INVALID - PARITY TOKEN",IF(NOT(OR(EXACT(D70,"COMPARABLE"),EXACT(D70,"PARTIAL"),EXACT(D70,"NOT COMPARABLE"),EXACT(D70,"UNKNOWN"),EXACT(D70,"NOT APPLICABLE"))),"INVALID - PACK TOKEN",IF(NOT(OR(EXACT(E70,"COMPARABLE"),EXACT(E70,"PARTIAL"),EXACT(E70,"NOT COMPARABLE"),EXACT(E70,"UNKNOWN"),EXACT(E70,"NOT APPLICABLE"))),"INVALID - PRICE TOKEN",IF(NOT(OR(EXACT(F70,"IN STOCK"),EXACT(F70,"OUT OF STOCK"),EXACT(F70,"MIXED"),EXACT(F70,"UNKNOWN"),EXACT(F70,"NOT APPLICABLE"))),"INVALID - STOCK TOKEN",IF(NOT(OR(EXACT(G70,"COMPARABLE"),EXACT(G70,"PARTIAL"),EXACT(G70,"NOT COMPARABLE"),EXACT(G70,"UNKNOWN"),EXACT(G70,"NOT APPLICABLE"))),"INVALID - SHIPPING TOKEN",IF(NOT(OR(EXACT(H70,"COMPARABLE"),EXACT(H70,"PARTIAL"),EXACT(H70,"NOT COMPARABLE"),EXACT(H70,"UNKNOWN"),EXACT(H70,"NOT APPLICABLE"))),"INVALID - RETURNS TOKEN",IF(NOT(OR(EXACT(I70,"COMPARABLE"),EXACT(I70,"PARTIAL"),EXACT(I70,"NOT COMPARABLE"),EXACT(I70,"UNKNOWN"),EXACT(I70,"NOT APPLICABLE"))),"INVALID - WARRANTY TOKEN",IF(NOT(OR(EXACT(J70,"COMPARABLE"),EXACT(J70,"PARTIAL"),EXACT(J70,"NOT COMPARABLE"),EXACT(J70,"UNKNOWN"),EXACT(J70,"NOT APPLICABLE"))),"INVALID - ASSORTMENT TOKEN",IF(NOT(OR(EXACT(K70,"COMPARABLE"),EXACT(K70,"PARTIAL"),EXACT(K70,"NOT COMPARABLE"),EXACT(K70,"UNKNOWN"),EXACT(K70,"NOT APPLICABLE"))),"INVALID - TRANSACTION OWNER TOKEN",IF(NOT(OR(EXACT(L70,"CURRENT"),EXACT(L70,"STALE"),EXACT(L70,"NOT CHECKED"))),"INVALID - FRESHNESS TOKEN",IF(COUNTIF($A$6:$A$205,A70)&gt;1,"INVALID - DUPLICATE ID","VALID"))))))))))))</x:f>
      </x:c>
      <x:c r="Q70" s="45" t="str">
        <x:f>IF(A70="","",IF(OR(B70="",C70="",D70="",E70="",F70="",G70="",H70="",I70="",J70="",K70="",L70="",M70="",N70=""),"EVIDENCE INSUFFICIENT - REQUIRED FIELD",IF(L70="STALE","EVIDENCE STALE - REFRESH",IF(L70="NOT CHECKED","EVIDENCE INSUFFICIENT - FRESHNESS",IF(OR(C70="UNKNOWN",D70="UNKNOWN",E70="UNKNOWN",F70="UNKNOWN",G70="UNKNOWN",H70="UNKNOWN",I70="UNKNOWN",J70="UNKNOWN",K70="UNKNOWN"),"EVIDENCE INSUFFICIENT - COMPARABILITY","COMPLETE")))))</x:f>
      </x:c>
      <x:c r="R70" s="45" t="str">
        <x:f>IF(A70="","",IF(OR(P70&lt;&gt;"VALID",Q70&lt;&gt;"COMPLETE",T70&lt;&gt;"LINKED - READY"),"EVIDENCE INSUFFICIENT",IF(OR(C70="DIFFERENT",E70="NOT COMPARABLE",G70="NOT COMPARABLE",K70="NOT COMPARABLE"),"NOT COMPARABLE",IF(AND(C70="SAME",D70="COMPARABLE",E70="COMPARABLE",OR(F70="IN STOCK",F70="MIXED"),G70="COMPARABLE",H70="COMPARABLE",I70="COMPARABLE",J70="COMPARABLE",K70="COMPARABLE"),"COMPARABLE","PARTIAL"))))</x:f>
      </x:c>
      <x:c r="S70" s="45" t="str">
        <x:f>IF(A70="","",IF(P70&lt;&gt;"VALID","NOT READY",IF(Q70&lt;&gt;"COMPLETE","NOT READY",IF(T70&lt;&gt;"LINKED - READY","NOT READY",IF(R70="EVIDENCE INSUFFICIENT","NOT READY","READY")))))</x:f>
      </x:c>
      <x:c r="T70" s="69" t="str">
        <x:f>IF(A70="","",IF(COUNTIF(CANDIDATES!$A$6:$A$205,B70)&lt;&gt;1,"INVALID - CANDIDATE ID",IF(COUNTIFS(CANDIDATES!$A$6:$A$205,B70,CANDIDATES!$R$6:$R$205,"READY")&lt;&gt;1,"CANDIDATE NOT READY","LINKED - READY")))</x:f>
      </x:c>
      <x:c r="U70" s="69" t="str">
        <x:f>IF(T70="LINKED - READY",INDEX(CANDIDATES!$Q$6:$Q$205,MATCH(B70,CANDIDATES!$A$6:$A$205,0)),"")</x:f>
      </x:c>
    </x:row>
    <x:row r="71">
      <x:c r="A71" s="53"/>
      <x:c r="B71" s="53"/>
      <x:c r="C71" s="53"/>
      <x:c r="D71" s="53"/>
      <x:c r="E71" s="53"/>
      <x:c r="F71" s="53"/>
      <x:c r="G71" s="53"/>
      <x:c r="H71" s="53"/>
      <x:c r="I71" s="53"/>
      <x:c r="J71" s="53"/>
      <x:c r="K71" s="53"/>
      <x:c r="L71" s="53"/>
      <x:c r="M71" s="53"/>
      <x:c r="N71" s="58"/>
      <x:c r="O71" s="53"/>
      <x:c r="P71" s="45" t="str">
        <x:f>IF(A71="","",IF(NOT(OR(EXACT(C71,"SAME"),EXACT(C71,"DIFFERENT"),EXACT(C71,"UNKNOWN"),EXACT(C71,"NOT APPLICABLE"))),"INVALID - PARITY TOKEN",IF(NOT(OR(EXACT(D71,"COMPARABLE"),EXACT(D71,"PARTIAL"),EXACT(D71,"NOT COMPARABLE"),EXACT(D71,"UNKNOWN"),EXACT(D71,"NOT APPLICABLE"))),"INVALID - PACK TOKEN",IF(NOT(OR(EXACT(E71,"COMPARABLE"),EXACT(E71,"PARTIAL"),EXACT(E71,"NOT COMPARABLE"),EXACT(E71,"UNKNOWN"),EXACT(E71,"NOT APPLICABLE"))),"INVALID - PRICE TOKEN",IF(NOT(OR(EXACT(F71,"IN STOCK"),EXACT(F71,"OUT OF STOCK"),EXACT(F71,"MIXED"),EXACT(F71,"UNKNOWN"),EXACT(F71,"NOT APPLICABLE"))),"INVALID - STOCK TOKEN",IF(NOT(OR(EXACT(G71,"COMPARABLE"),EXACT(G71,"PARTIAL"),EXACT(G71,"NOT COMPARABLE"),EXACT(G71,"UNKNOWN"),EXACT(G71,"NOT APPLICABLE"))),"INVALID - SHIPPING TOKEN",IF(NOT(OR(EXACT(H71,"COMPARABLE"),EXACT(H71,"PARTIAL"),EXACT(H71,"NOT COMPARABLE"),EXACT(H71,"UNKNOWN"),EXACT(H71,"NOT APPLICABLE"))),"INVALID - RETURNS TOKEN",IF(NOT(OR(EXACT(I71,"COMPARABLE"),EXACT(I71,"PARTIAL"),EXACT(I71,"NOT COMPARABLE"),EXACT(I71,"UNKNOWN"),EXACT(I71,"NOT APPLICABLE"))),"INVALID - WARRANTY TOKEN",IF(NOT(OR(EXACT(J71,"COMPARABLE"),EXACT(J71,"PARTIAL"),EXACT(J71,"NOT COMPARABLE"),EXACT(J71,"UNKNOWN"),EXACT(J71,"NOT APPLICABLE"))),"INVALID - ASSORTMENT TOKEN",IF(NOT(OR(EXACT(K71,"COMPARABLE"),EXACT(K71,"PARTIAL"),EXACT(K71,"NOT COMPARABLE"),EXACT(K71,"UNKNOWN"),EXACT(K71,"NOT APPLICABLE"))),"INVALID - TRANSACTION OWNER TOKEN",IF(NOT(OR(EXACT(L71,"CURRENT"),EXACT(L71,"STALE"),EXACT(L71,"NOT CHECKED"))),"INVALID - FRESHNESS TOKEN",IF(COUNTIF($A$6:$A$205,A71)&gt;1,"INVALID - DUPLICATE ID","VALID"))))))))))))</x:f>
      </x:c>
      <x:c r="Q71" s="45" t="str">
        <x:f>IF(A71="","",IF(OR(B71="",C71="",D71="",E71="",F71="",G71="",H71="",I71="",J71="",K71="",L71="",M71="",N71=""),"EVIDENCE INSUFFICIENT - REQUIRED FIELD",IF(L71="STALE","EVIDENCE STALE - REFRESH",IF(L71="NOT CHECKED","EVIDENCE INSUFFICIENT - FRESHNESS",IF(OR(C71="UNKNOWN",D71="UNKNOWN",E71="UNKNOWN",F71="UNKNOWN",G71="UNKNOWN",H71="UNKNOWN",I71="UNKNOWN",J71="UNKNOWN",K71="UNKNOWN"),"EVIDENCE INSUFFICIENT - COMPARABILITY","COMPLETE")))))</x:f>
      </x:c>
      <x:c r="R71" s="45" t="str">
        <x:f>IF(A71="","",IF(OR(P71&lt;&gt;"VALID",Q71&lt;&gt;"COMPLETE",T71&lt;&gt;"LINKED - READY"),"EVIDENCE INSUFFICIENT",IF(OR(C71="DIFFERENT",E71="NOT COMPARABLE",G71="NOT COMPARABLE",K71="NOT COMPARABLE"),"NOT COMPARABLE",IF(AND(C71="SAME",D71="COMPARABLE",E71="COMPARABLE",OR(F71="IN STOCK",F71="MIXED"),G71="COMPARABLE",H71="COMPARABLE",I71="COMPARABLE",J71="COMPARABLE",K71="COMPARABLE"),"COMPARABLE","PARTIAL"))))</x:f>
      </x:c>
      <x:c r="S71" s="45" t="str">
        <x:f>IF(A71="","",IF(P71&lt;&gt;"VALID","NOT READY",IF(Q71&lt;&gt;"COMPLETE","NOT READY",IF(T71&lt;&gt;"LINKED - READY","NOT READY",IF(R71="EVIDENCE INSUFFICIENT","NOT READY","READY")))))</x:f>
      </x:c>
      <x:c r="T71" s="69" t="str">
        <x:f>IF(A71="","",IF(COUNTIF(CANDIDATES!$A$6:$A$205,B71)&lt;&gt;1,"INVALID - CANDIDATE ID",IF(COUNTIFS(CANDIDATES!$A$6:$A$205,B71,CANDIDATES!$R$6:$R$205,"READY")&lt;&gt;1,"CANDIDATE NOT READY","LINKED - READY")))</x:f>
      </x:c>
      <x:c r="U71" s="69" t="str">
        <x:f>IF(T71="LINKED - READY",INDEX(CANDIDATES!$Q$6:$Q$205,MATCH(B71,CANDIDATES!$A$6:$A$205,0)),"")</x:f>
      </x:c>
    </x:row>
    <x:row r="72">
      <x:c r="A72" s="53"/>
      <x:c r="B72" s="53"/>
      <x:c r="C72" s="53"/>
      <x:c r="D72" s="53"/>
      <x:c r="E72" s="53"/>
      <x:c r="F72" s="53"/>
      <x:c r="G72" s="53"/>
      <x:c r="H72" s="53"/>
      <x:c r="I72" s="53"/>
      <x:c r="J72" s="53"/>
      <x:c r="K72" s="53"/>
      <x:c r="L72" s="53"/>
      <x:c r="M72" s="53"/>
      <x:c r="N72" s="58"/>
      <x:c r="O72" s="53"/>
      <x:c r="P72" s="45" t="str">
        <x:f>IF(A72="","",IF(NOT(OR(EXACT(C72,"SAME"),EXACT(C72,"DIFFERENT"),EXACT(C72,"UNKNOWN"),EXACT(C72,"NOT APPLICABLE"))),"INVALID - PARITY TOKEN",IF(NOT(OR(EXACT(D72,"COMPARABLE"),EXACT(D72,"PARTIAL"),EXACT(D72,"NOT COMPARABLE"),EXACT(D72,"UNKNOWN"),EXACT(D72,"NOT APPLICABLE"))),"INVALID - PACK TOKEN",IF(NOT(OR(EXACT(E72,"COMPARABLE"),EXACT(E72,"PARTIAL"),EXACT(E72,"NOT COMPARABLE"),EXACT(E72,"UNKNOWN"),EXACT(E72,"NOT APPLICABLE"))),"INVALID - PRICE TOKEN",IF(NOT(OR(EXACT(F72,"IN STOCK"),EXACT(F72,"OUT OF STOCK"),EXACT(F72,"MIXED"),EXACT(F72,"UNKNOWN"),EXACT(F72,"NOT APPLICABLE"))),"INVALID - STOCK TOKEN",IF(NOT(OR(EXACT(G72,"COMPARABLE"),EXACT(G72,"PARTIAL"),EXACT(G72,"NOT COMPARABLE"),EXACT(G72,"UNKNOWN"),EXACT(G72,"NOT APPLICABLE"))),"INVALID - SHIPPING TOKEN",IF(NOT(OR(EXACT(H72,"COMPARABLE"),EXACT(H72,"PARTIAL"),EXACT(H72,"NOT COMPARABLE"),EXACT(H72,"UNKNOWN"),EXACT(H72,"NOT APPLICABLE"))),"INVALID - RETURNS TOKEN",IF(NOT(OR(EXACT(I72,"COMPARABLE"),EXACT(I72,"PARTIAL"),EXACT(I72,"NOT COMPARABLE"),EXACT(I72,"UNKNOWN"),EXACT(I72,"NOT APPLICABLE"))),"INVALID - WARRANTY TOKEN",IF(NOT(OR(EXACT(J72,"COMPARABLE"),EXACT(J72,"PARTIAL"),EXACT(J72,"NOT COMPARABLE"),EXACT(J72,"UNKNOWN"),EXACT(J72,"NOT APPLICABLE"))),"INVALID - ASSORTMENT TOKEN",IF(NOT(OR(EXACT(K72,"COMPARABLE"),EXACT(K72,"PARTIAL"),EXACT(K72,"NOT COMPARABLE"),EXACT(K72,"UNKNOWN"),EXACT(K72,"NOT APPLICABLE"))),"INVALID - TRANSACTION OWNER TOKEN",IF(NOT(OR(EXACT(L72,"CURRENT"),EXACT(L72,"STALE"),EXACT(L72,"NOT CHECKED"))),"INVALID - FRESHNESS TOKEN",IF(COUNTIF($A$6:$A$205,A72)&gt;1,"INVALID - DUPLICATE ID","VALID"))))))))))))</x:f>
      </x:c>
      <x:c r="Q72" s="45" t="str">
        <x:f>IF(A72="","",IF(OR(B72="",C72="",D72="",E72="",F72="",G72="",H72="",I72="",J72="",K72="",L72="",M72="",N72=""),"EVIDENCE INSUFFICIENT - REQUIRED FIELD",IF(L72="STALE","EVIDENCE STALE - REFRESH",IF(L72="NOT CHECKED","EVIDENCE INSUFFICIENT - FRESHNESS",IF(OR(C72="UNKNOWN",D72="UNKNOWN",E72="UNKNOWN",F72="UNKNOWN",G72="UNKNOWN",H72="UNKNOWN",I72="UNKNOWN",J72="UNKNOWN",K72="UNKNOWN"),"EVIDENCE INSUFFICIENT - COMPARABILITY","COMPLETE")))))</x:f>
      </x:c>
      <x:c r="R72" s="45" t="str">
        <x:f>IF(A72="","",IF(OR(P72&lt;&gt;"VALID",Q72&lt;&gt;"COMPLETE",T72&lt;&gt;"LINKED - READY"),"EVIDENCE INSUFFICIENT",IF(OR(C72="DIFFERENT",E72="NOT COMPARABLE",G72="NOT COMPARABLE",K72="NOT COMPARABLE"),"NOT COMPARABLE",IF(AND(C72="SAME",D72="COMPARABLE",E72="COMPARABLE",OR(F72="IN STOCK",F72="MIXED"),G72="COMPARABLE",H72="COMPARABLE",I72="COMPARABLE",J72="COMPARABLE",K72="COMPARABLE"),"COMPARABLE","PARTIAL"))))</x:f>
      </x:c>
      <x:c r="S72" s="45" t="str">
        <x:f>IF(A72="","",IF(P72&lt;&gt;"VALID","NOT READY",IF(Q72&lt;&gt;"COMPLETE","NOT READY",IF(T72&lt;&gt;"LINKED - READY","NOT READY",IF(R72="EVIDENCE INSUFFICIENT","NOT READY","READY")))))</x:f>
      </x:c>
      <x:c r="T72" s="69" t="str">
        <x:f>IF(A72="","",IF(COUNTIF(CANDIDATES!$A$6:$A$205,B72)&lt;&gt;1,"INVALID - CANDIDATE ID",IF(COUNTIFS(CANDIDATES!$A$6:$A$205,B72,CANDIDATES!$R$6:$R$205,"READY")&lt;&gt;1,"CANDIDATE NOT READY","LINKED - READY")))</x:f>
      </x:c>
      <x:c r="U72" s="69" t="str">
        <x:f>IF(T72="LINKED - READY",INDEX(CANDIDATES!$Q$6:$Q$205,MATCH(B72,CANDIDATES!$A$6:$A$205,0)),"")</x:f>
      </x:c>
    </x:row>
    <x:row r="73">
      <x:c r="A73" s="53"/>
      <x:c r="B73" s="53"/>
      <x:c r="C73" s="53"/>
      <x:c r="D73" s="53"/>
      <x:c r="E73" s="53"/>
      <x:c r="F73" s="53"/>
      <x:c r="G73" s="53"/>
      <x:c r="H73" s="53"/>
      <x:c r="I73" s="53"/>
      <x:c r="J73" s="53"/>
      <x:c r="K73" s="53"/>
      <x:c r="L73" s="53"/>
      <x:c r="M73" s="53"/>
      <x:c r="N73" s="58"/>
      <x:c r="O73" s="53"/>
      <x:c r="P73" s="45" t="str">
        <x:f>IF(A73="","",IF(NOT(OR(EXACT(C73,"SAME"),EXACT(C73,"DIFFERENT"),EXACT(C73,"UNKNOWN"),EXACT(C73,"NOT APPLICABLE"))),"INVALID - PARITY TOKEN",IF(NOT(OR(EXACT(D73,"COMPARABLE"),EXACT(D73,"PARTIAL"),EXACT(D73,"NOT COMPARABLE"),EXACT(D73,"UNKNOWN"),EXACT(D73,"NOT APPLICABLE"))),"INVALID - PACK TOKEN",IF(NOT(OR(EXACT(E73,"COMPARABLE"),EXACT(E73,"PARTIAL"),EXACT(E73,"NOT COMPARABLE"),EXACT(E73,"UNKNOWN"),EXACT(E73,"NOT APPLICABLE"))),"INVALID - PRICE TOKEN",IF(NOT(OR(EXACT(F73,"IN STOCK"),EXACT(F73,"OUT OF STOCK"),EXACT(F73,"MIXED"),EXACT(F73,"UNKNOWN"),EXACT(F73,"NOT APPLICABLE"))),"INVALID - STOCK TOKEN",IF(NOT(OR(EXACT(G73,"COMPARABLE"),EXACT(G73,"PARTIAL"),EXACT(G73,"NOT COMPARABLE"),EXACT(G73,"UNKNOWN"),EXACT(G73,"NOT APPLICABLE"))),"INVALID - SHIPPING TOKEN",IF(NOT(OR(EXACT(H73,"COMPARABLE"),EXACT(H73,"PARTIAL"),EXACT(H73,"NOT COMPARABLE"),EXACT(H73,"UNKNOWN"),EXACT(H73,"NOT APPLICABLE"))),"INVALID - RETURNS TOKEN",IF(NOT(OR(EXACT(I73,"COMPARABLE"),EXACT(I73,"PARTIAL"),EXACT(I73,"NOT COMPARABLE"),EXACT(I73,"UNKNOWN"),EXACT(I73,"NOT APPLICABLE"))),"INVALID - WARRANTY TOKEN",IF(NOT(OR(EXACT(J73,"COMPARABLE"),EXACT(J73,"PARTIAL"),EXACT(J73,"NOT COMPARABLE"),EXACT(J73,"UNKNOWN"),EXACT(J73,"NOT APPLICABLE"))),"INVALID - ASSORTMENT TOKEN",IF(NOT(OR(EXACT(K73,"COMPARABLE"),EXACT(K73,"PARTIAL"),EXACT(K73,"NOT COMPARABLE"),EXACT(K73,"UNKNOWN"),EXACT(K73,"NOT APPLICABLE"))),"INVALID - TRANSACTION OWNER TOKEN",IF(NOT(OR(EXACT(L73,"CURRENT"),EXACT(L73,"STALE"),EXACT(L73,"NOT CHECKED"))),"INVALID - FRESHNESS TOKEN",IF(COUNTIF($A$6:$A$205,A73)&gt;1,"INVALID - DUPLICATE ID","VALID"))))))))))))</x:f>
      </x:c>
      <x:c r="Q73" s="45" t="str">
        <x:f>IF(A73="","",IF(OR(B73="",C73="",D73="",E73="",F73="",G73="",H73="",I73="",J73="",K73="",L73="",M73="",N73=""),"EVIDENCE INSUFFICIENT - REQUIRED FIELD",IF(L73="STALE","EVIDENCE STALE - REFRESH",IF(L73="NOT CHECKED","EVIDENCE INSUFFICIENT - FRESHNESS",IF(OR(C73="UNKNOWN",D73="UNKNOWN",E73="UNKNOWN",F73="UNKNOWN",G73="UNKNOWN",H73="UNKNOWN",I73="UNKNOWN",J73="UNKNOWN",K73="UNKNOWN"),"EVIDENCE INSUFFICIENT - COMPARABILITY","COMPLETE")))))</x:f>
      </x:c>
      <x:c r="R73" s="45" t="str">
        <x:f>IF(A73="","",IF(OR(P73&lt;&gt;"VALID",Q73&lt;&gt;"COMPLETE",T73&lt;&gt;"LINKED - READY"),"EVIDENCE INSUFFICIENT",IF(OR(C73="DIFFERENT",E73="NOT COMPARABLE",G73="NOT COMPARABLE",K73="NOT COMPARABLE"),"NOT COMPARABLE",IF(AND(C73="SAME",D73="COMPARABLE",E73="COMPARABLE",OR(F73="IN STOCK",F73="MIXED"),G73="COMPARABLE",H73="COMPARABLE",I73="COMPARABLE",J73="COMPARABLE",K73="COMPARABLE"),"COMPARABLE","PARTIAL"))))</x:f>
      </x:c>
      <x:c r="S73" s="45" t="str">
        <x:f>IF(A73="","",IF(P73&lt;&gt;"VALID","NOT READY",IF(Q73&lt;&gt;"COMPLETE","NOT READY",IF(T73&lt;&gt;"LINKED - READY","NOT READY",IF(R73="EVIDENCE INSUFFICIENT","NOT READY","READY")))))</x:f>
      </x:c>
      <x:c r="T73" s="69" t="str">
        <x:f>IF(A73="","",IF(COUNTIF(CANDIDATES!$A$6:$A$205,B73)&lt;&gt;1,"INVALID - CANDIDATE ID",IF(COUNTIFS(CANDIDATES!$A$6:$A$205,B73,CANDIDATES!$R$6:$R$205,"READY")&lt;&gt;1,"CANDIDATE NOT READY","LINKED - READY")))</x:f>
      </x:c>
      <x:c r="U73" s="69" t="str">
        <x:f>IF(T73="LINKED - READY",INDEX(CANDIDATES!$Q$6:$Q$205,MATCH(B73,CANDIDATES!$A$6:$A$205,0)),"")</x:f>
      </x:c>
    </x:row>
    <x:row r="74">
      <x:c r="A74" s="53"/>
      <x:c r="B74" s="53"/>
      <x:c r="C74" s="53"/>
      <x:c r="D74" s="53"/>
      <x:c r="E74" s="53"/>
      <x:c r="F74" s="53"/>
      <x:c r="G74" s="53"/>
      <x:c r="H74" s="53"/>
      <x:c r="I74" s="53"/>
      <x:c r="J74" s="53"/>
      <x:c r="K74" s="53"/>
      <x:c r="L74" s="53"/>
      <x:c r="M74" s="53"/>
      <x:c r="N74" s="58"/>
      <x:c r="O74" s="53"/>
      <x:c r="P74" s="45" t="str">
        <x:f>IF(A74="","",IF(NOT(OR(EXACT(C74,"SAME"),EXACT(C74,"DIFFERENT"),EXACT(C74,"UNKNOWN"),EXACT(C74,"NOT APPLICABLE"))),"INVALID - PARITY TOKEN",IF(NOT(OR(EXACT(D74,"COMPARABLE"),EXACT(D74,"PARTIAL"),EXACT(D74,"NOT COMPARABLE"),EXACT(D74,"UNKNOWN"),EXACT(D74,"NOT APPLICABLE"))),"INVALID - PACK TOKEN",IF(NOT(OR(EXACT(E74,"COMPARABLE"),EXACT(E74,"PARTIAL"),EXACT(E74,"NOT COMPARABLE"),EXACT(E74,"UNKNOWN"),EXACT(E74,"NOT APPLICABLE"))),"INVALID - PRICE TOKEN",IF(NOT(OR(EXACT(F74,"IN STOCK"),EXACT(F74,"OUT OF STOCK"),EXACT(F74,"MIXED"),EXACT(F74,"UNKNOWN"),EXACT(F74,"NOT APPLICABLE"))),"INVALID - STOCK TOKEN",IF(NOT(OR(EXACT(G74,"COMPARABLE"),EXACT(G74,"PARTIAL"),EXACT(G74,"NOT COMPARABLE"),EXACT(G74,"UNKNOWN"),EXACT(G74,"NOT APPLICABLE"))),"INVALID - SHIPPING TOKEN",IF(NOT(OR(EXACT(H74,"COMPARABLE"),EXACT(H74,"PARTIAL"),EXACT(H74,"NOT COMPARABLE"),EXACT(H74,"UNKNOWN"),EXACT(H74,"NOT APPLICABLE"))),"INVALID - RETURNS TOKEN",IF(NOT(OR(EXACT(I74,"COMPARABLE"),EXACT(I74,"PARTIAL"),EXACT(I74,"NOT COMPARABLE"),EXACT(I74,"UNKNOWN"),EXACT(I74,"NOT APPLICABLE"))),"INVALID - WARRANTY TOKEN",IF(NOT(OR(EXACT(J74,"COMPARABLE"),EXACT(J74,"PARTIAL"),EXACT(J74,"NOT COMPARABLE"),EXACT(J74,"UNKNOWN"),EXACT(J74,"NOT APPLICABLE"))),"INVALID - ASSORTMENT TOKEN",IF(NOT(OR(EXACT(K74,"COMPARABLE"),EXACT(K74,"PARTIAL"),EXACT(K74,"NOT COMPARABLE"),EXACT(K74,"UNKNOWN"),EXACT(K74,"NOT APPLICABLE"))),"INVALID - TRANSACTION OWNER TOKEN",IF(NOT(OR(EXACT(L74,"CURRENT"),EXACT(L74,"STALE"),EXACT(L74,"NOT CHECKED"))),"INVALID - FRESHNESS TOKEN",IF(COUNTIF($A$6:$A$205,A74)&gt;1,"INVALID - DUPLICATE ID","VALID"))))))))))))</x:f>
      </x:c>
      <x:c r="Q74" s="45" t="str">
        <x:f>IF(A74="","",IF(OR(B74="",C74="",D74="",E74="",F74="",G74="",H74="",I74="",J74="",K74="",L74="",M74="",N74=""),"EVIDENCE INSUFFICIENT - REQUIRED FIELD",IF(L74="STALE","EVIDENCE STALE - REFRESH",IF(L74="NOT CHECKED","EVIDENCE INSUFFICIENT - FRESHNESS",IF(OR(C74="UNKNOWN",D74="UNKNOWN",E74="UNKNOWN",F74="UNKNOWN",G74="UNKNOWN",H74="UNKNOWN",I74="UNKNOWN",J74="UNKNOWN",K74="UNKNOWN"),"EVIDENCE INSUFFICIENT - COMPARABILITY","COMPLETE")))))</x:f>
      </x:c>
      <x:c r="R74" s="45" t="str">
        <x:f>IF(A74="","",IF(OR(P74&lt;&gt;"VALID",Q74&lt;&gt;"COMPLETE",T74&lt;&gt;"LINKED - READY"),"EVIDENCE INSUFFICIENT",IF(OR(C74="DIFFERENT",E74="NOT COMPARABLE",G74="NOT COMPARABLE",K74="NOT COMPARABLE"),"NOT COMPARABLE",IF(AND(C74="SAME",D74="COMPARABLE",E74="COMPARABLE",OR(F74="IN STOCK",F74="MIXED"),G74="COMPARABLE",H74="COMPARABLE",I74="COMPARABLE",J74="COMPARABLE",K74="COMPARABLE"),"COMPARABLE","PARTIAL"))))</x:f>
      </x:c>
      <x:c r="S74" s="45" t="str">
        <x:f>IF(A74="","",IF(P74&lt;&gt;"VALID","NOT READY",IF(Q74&lt;&gt;"COMPLETE","NOT READY",IF(T74&lt;&gt;"LINKED - READY","NOT READY",IF(R74="EVIDENCE INSUFFICIENT","NOT READY","READY")))))</x:f>
      </x:c>
      <x:c r="T74" s="69" t="str">
        <x:f>IF(A74="","",IF(COUNTIF(CANDIDATES!$A$6:$A$205,B74)&lt;&gt;1,"INVALID - CANDIDATE ID",IF(COUNTIFS(CANDIDATES!$A$6:$A$205,B74,CANDIDATES!$R$6:$R$205,"READY")&lt;&gt;1,"CANDIDATE NOT READY","LINKED - READY")))</x:f>
      </x:c>
      <x:c r="U74" s="69" t="str">
        <x:f>IF(T74="LINKED - READY",INDEX(CANDIDATES!$Q$6:$Q$205,MATCH(B74,CANDIDATES!$A$6:$A$205,0)),"")</x:f>
      </x:c>
    </x:row>
    <x:row r="75">
      <x:c r="A75" s="53"/>
      <x:c r="B75" s="53"/>
      <x:c r="C75" s="53"/>
      <x:c r="D75" s="53"/>
      <x:c r="E75" s="53"/>
      <x:c r="F75" s="53"/>
      <x:c r="G75" s="53"/>
      <x:c r="H75" s="53"/>
      <x:c r="I75" s="53"/>
      <x:c r="J75" s="53"/>
      <x:c r="K75" s="53"/>
      <x:c r="L75" s="53"/>
      <x:c r="M75" s="53"/>
      <x:c r="N75" s="58"/>
      <x:c r="O75" s="53"/>
      <x:c r="P75" s="45" t="str">
        <x:f>IF(A75="","",IF(NOT(OR(EXACT(C75,"SAME"),EXACT(C75,"DIFFERENT"),EXACT(C75,"UNKNOWN"),EXACT(C75,"NOT APPLICABLE"))),"INVALID - PARITY TOKEN",IF(NOT(OR(EXACT(D75,"COMPARABLE"),EXACT(D75,"PARTIAL"),EXACT(D75,"NOT COMPARABLE"),EXACT(D75,"UNKNOWN"),EXACT(D75,"NOT APPLICABLE"))),"INVALID - PACK TOKEN",IF(NOT(OR(EXACT(E75,"COMPARABLE"),EXACT(E75,"PARTIAL"),EXACT(E75,"NOT COMPARABLE"),EXACT(E75,"UNKNOWN"),EXACT(E75,"NOT APPLICABLE"))),"INVALID - PRICE TOKEN",IF(NOT(OR(EXACT(F75,"IN STOCK"),EXACT(F75,"OUT OF STOCK"),EXACT(F75,"MIXED"),EXACT(F75,"UNKNOWN"),EXACT(F75,"NOT APPLICABLE"))),"INVALID - STOCK TOKEN",IF(NOT(OR(EXACT(G75,"COMPARABLE"),EXACT(G75,"PARTIAL"),EXACT(G75,"NOT COMPARABLE"),EXACT(G75,"UNKNOWN"),EXACT(G75,"NOT APPLICABLE"))),"INVALID - SHIPPING TOKEN",IF(NOT(OR(EXACT(H75,"COMPARABLE"),EXACT(H75,"PARTIAL"),EXACT(H75,"NOT COMPARABLE"),EXACT(H75,"UNKNOWN"),EXACT(H75,"NOT APPLICABLE"))),"INVALID - RETURNS TOKEN",IF(NOT(OR(EXACT(I75,"COMPARABLE"),EXACT(I75,"PARTIAL"),EXACT(I75,"NOT COMPARABLE"),EXACT(I75,"UNKNOWN"),EXACT(I75,"NOT APPLICABLE"))),"INVALID - WARRANTY TOKEN",IF(NOT(OR(EXACT(J75,"COMPARABLE"),EXACT(J75,"PARTIAL"),EXACT(J75,"NOT COMPARABLE"),EXACT(J75,"UNKNOWN"),EXACT(J75,"NOT APPLICABLE"))),"INVALID - ASSORTMENT TOKEN",IF(NOT(OR(EXACT(K75,"COMPARABLE"),EXACT(K75,"PARTIAL"),EXACT(K75,"NOT COMPARABLE"),EXACT(K75,"UNKNOWN"),EXACT(K75,"NOT APPLICABLE"))),"INVALID - TRANSACTION OWNER TOKEN",IF(NOT(OR(EXACT(L75,"CURRENT"),EXACT(L75,"STALE"),EXACT(L75,"NOT CHECKED"))),"INVALID - FRESHNESS TOKEN",IF(COUNTIF($A$6:$A$205,A75)&gt;1,"INVALID - DUPLICATE ID","VALID"))))))))))))</x:f>
      </x:c>
      <x:c r="Q75" s="45" t="str">
        <x:f>IF(A75="","",IF(OR(B75="",C75="",D75="",E75="",F75="",G75="",H75="",I75="",J75="",K75="",L75="",M75="",N75=""),"EVIDENCE INSUFFICIENT - REQUIRED FIELD",IF(L75="STALE","EVIDENCE STALE - REFRESH",IF(L75="NOT CHECKED","EVIDENCE INSUFFICIENT - FRESHNESS",IF(OR(C75="UNKNOWN",D75="UNKNOWN",E75="UNKNOWN",F75="UNKNOWN",G75="UNKNOWN",H75="UNKNOWN",I75="UNKNOWN",J75="UNKNOWN",K75="UNKNOWN"),"EVIDENCE INSUFFICIENT - COMPARABILITY","COMPLETE")))))</x:f>
      </x:c>
      <x:c r="R75" s="45" t="str">
        <x:f>IF(A75="","",IF(OR(P75&lt;&gt;"VALID",Q75&lt;&gt;"COMPLETE",T75&lt;&gt;"LINKED - READY"),"EVIDENCE INSUFFICIENT",IF(OR(C75="DIFFERENT",E75="NOT COMPARABLE",G75="NOT COMPARABLE",K75="NOT COMPARABLE"),"NOT COMPARABLE",IF(AND(C75="SAME",D75="COMPARABLE",E75="COMPARABLE",OR(F75="IN STOCK",F75="MIXED"),G75="COMPARABLE",H75="COMPARABLE",I75="COMPARABLE",J75="COMPARABLE",K75="COMPARABLE"),"COMPARABLE","PARTIAL"))))</x:f>
      </x:c>
      <x:c r="S75" s="45" t="str">
        <x:f>IF(A75="","",IF(P75&lt;&gt;"VALID","NOT READY",IF(Q75&lt;&gt;"COMPLETE","NOT READY",IF(T75&lt;&gt;"LINKED - READY","NOT READY",IF(R75="EVIDENCE INSUFFICIENT","NOT READY","READY")))))</x:f>
      </x:c>
      <x:c r="T75" s="69" t="str">
        <x:f>IF(A75="","",IF(COUNTIF(CANDIDATES!$A$6:$A$205,B75)&lt;&gt;1,"INVALID - CANDIDATE ID",IF(COUNTIFS(CANDIDATES!$A$6:$A$205,B75,CANDIDATES!$R$6:$R$205,"READY")&lt;&gt;1,"CANDIDATE NOT READY","LINKED - READY")))</x:f>
      </x:c>
      <x:c r="U75" s="69" t="str">
        <x:f>IF(T75="LINKED - READY",INDEX(CANDIDATES!$Q$6:$Q$205,MATCH(B75,CANDIDATES!$A$6:$A$205,0)),"")</x:f>
      </x:c>
    </x:row>
    <x:row r="76">
      <x:c r="A76" s="53"/>
      <x:c r="B76" s="53"/>
      <x:c r="C76" s="53"/>
      <x:c r="D76" s="53"/>
      <x:c r="E76" s="53"/>
      <x:c r="F76" s="53"/>
      <x:c r="G76" s="53"/>
      <x:c r="H76" s="53"/>
      <x:c r="I76" s="53"/>
      <x:c r="J76" s="53"/>
      <x:c r="K76" s="53"/>
      <x:c r="L76" s="53"/>
      <x:c r="M76" s="53"/>
      <x:c r="N76" s="58"/>
      <x:c r="O76" s="53"/>
      <x:c r="P76" s="45" t="str">
        <x:f>IF(A76="","",IF(NOT(OR(EXACT(C76,"SAME"),EXACT(C76,"DIFFERENT"),EXACT(C76,"UNKNOWN"),EXACT(C76,"NOT APPLICABLE"))),"INVALID - PARITY TOKEN",IF(NOT(OR(EXACT(D76,"COMPARABLE"),EXACT(D76,"PARTIAL"),EXACT(D76,"NOT COMPARABLE"),EXACT(D76,"UNKNOWN"),EXACT(D76,"NOT APPLICABLE"))),"INVALID - PACK TOKEN",IF(NOT(OR(EXACT(E76,"COMPARABLE"),EXACT(E76,"PARTIAL"),EXACT(E76,"NOT COMPARABLE"),EXACT(E76,"UNKNOWN"),EXACT(E76,"NOT APPLICABLE"))),"INVALID - PRICE TOKEN",IF(NOT(OR(EXACT(F76,"IN STOCK"),EXACT(F76,"OUT OF STOCK"),EXACT(F76,"MIXED"),EXACT(F76,"UNKNOWN"),EXACT(F76,"NOT APPLICABLE"))),"INVALID - STOCK TOKEN",IF(NOT(OR(EXACT(G76,"COMPARABLE"),EXACT(G76,"PARTIAL"),EXACT(G76,"NOT COMPARABLE"),EXACT(G76,"UNKNOWN"),EXACT(G76,"NOT APPLICABLE"))),"INVALID - SHIPPING TOKEN",IF(NOT(OR(EXACT(H76,"COMPARABLE"),EXACT(H76,"PARTIAL"),EXACT(H76,"NOT COMPARABLE"),EXACT(H76,"UNKNOWN"),EXACT(H76,"NOT APPLICABLE"))),"INVALID - RETURNS TOKEN",IF(NOT(OR(EXACT(I76,"COMPARABLE"),EXACT(I76,"PARTIAL"),EXACT(I76,"NOT COMPARABLE"),EXACT(I76,"UNKNOWN"),EXACT(I76,"NOT APPLICABLE"))),"INVALID - WARRANTY TOKEN",IF(NOT(OR(EXACT(J76,"COMPARABLE"),EXACT(J76,"PARTIAL"),EXACT(J76,"NOT COMPARABLE"),EXACT(J76,"UNKNOWN"),EXACT(J76,"NOT APPLICABLE"))),"INVALID - ASSORTMENT TOKEN",IF(NOT(OR(EXACT(K76,"COMPARABLE"),EXACT(K76,"PARTIAL"),EXACT(K76,"NOT COMPARABLE"),EXACT(K76,"UNKNOWN"),EXACT(K76,"NOT APPLICABLE"))),"INVALID - TRANSACTION OWNER TOKEN",IF(NOT(OR(EXACT(L76,"CURRENT"),EXACT(L76,"STALE"),EXACT(L76,"NOT CHECKED"))),"INVALID - FRESHNESS TOKEN",IF(COUNTIF($A$6:$A$205,A76)&gt;1,"INVALID - DUPLICATE ID","VALID"))))))))))))</x:f>
      </x:c>
      <x:c r="Q76" s="45" t="str">
        <x:f>IF(A76="","",IF(OR(B76="",C76="",D76="",E76="",F76="",G76="",H76="",I76="",J76="",K76="",L76="",M76="",N76=""),"EVIDENCE INSUFFICIENT - REQUIRED FIELD",IF(L76="STALE","EVIDENCE STALE - REFRESH",IF(L76="NOT CHECKED","EVIDENCE INSUFFICIENT - FRESHNESS",IF(OR(C76="UNKNOWN",D76="UNKNOWN",E76="UNKNOWN",F76="UNKNOWN",G76="UNKNOWN",H76="UNKNOWN",I76="UNKNOWN",J76="UNKNOWN",K76="UNKNOWN"),"EVIDENCE INSUFFICIENT - COMPARABILITY","COMPLETE")))))</x:f>
      </x:c>
      <x:c r="R76" s="45" t="str">
        <x:f>IF(A76="","",IF(OR(P76&lt;&gt;"VALID",Q76&lt;&gt;"COMPLETE",T76&lt;&gt;"LINKED - READY"),"EVIDENCE INSUFFICIENT",IF(OR(C76="DIFFERENT",E76="NOT COMPARABLE",G76="NOT COMPARABLE",K76="NOT COMPARABLE"),"NOT COMPARABLE",IF(AND(C76="SAME",D76="COMPARABLE",E76="COMPARABLE",OR(F76="IN STOCK",F76="MIXED"),G76="COMPARABLE",H76="COMPARABLE",I76="COMPARABLE",J76="COMPARABLE",K76="COMPARABLE"),"COMPARABLE","PARTIAL"))))</x:f>
      </x:c>
      <x:c r="S76" s="45" t="str">
        <x:f>IF(A76="","",IF(P76&lt;&gt;"VALID","NOT READY",IF(Q76&lt;&gt;"COMPLETE","NOT READY",IF(T76&lt;&gt;"LINKED - READY","NOT READY",IF(R76="EVIDENCE INSUFFICIENT","NOT READY","READY")))))</x:f>
      </x:c>
      <x:c r="T76" s="69" t="str">
        <x:f>IF(A76="","",IF(COUNTIF(CANDIDATES!$A$6:$A$205,B76)&lt;&gt;1,"INVALID - CANDIDATE ID",IF(COUNTIFS(CANDIDATES!$A$6:$A$205,B76,CANDIDATES!$R$6:$R$205,"READY")&lt;&gt;1,"CANDIDATE NOT READY","LINKED - READY")))</x:f>
      </x:c>
      <x:c r="U76" s="69" t="str">
        <x:f>IF(T76="LINKED - READY",INDEX(CANDIDATES!$Q$6:$Q$205,MATCH(B76,CANDIDATES!$A$6:$A$205,0)),"")</x:f>
      </x:c>
    </x:row>
    <x:row r="77">
      <x:c r="A77" s="53"/>
      <x:c r="B77" s="53"/>
      <x:c r="C77" s="53"/>
      <x:c r="D77" s="53"/>
      <x:c r="E77" s="53"/>
      <x:c r="F77" s="53"/>
      <x:c r="G77" s="53"/>
      <x:c r="H77" s="53"/>
      <x:c r="I77" s="53"/>
      <x:c r="J77" s="53"/>
      <x:c r="K77" s="53"/>
      <x:c r="L77" s="53"/>
      <x:c r="M77" s="53"/>
      <x:c r="N77" s="58"/>
      <x:c r="O77" s="53"/>
      <x:c r="P77" s="45" t="str">
        <x:f>IF(A77="","",IF(NOT(OR(EXACT(C77,"SAME"),EXACT(C77,"DIFFERENT"),EXACT(C77,"UNKNOWN"),EXACT(C77,"NOT APPLICABLE"))),"INVALID - PARITY TOKEN",IF(NOT(OR(EXACT(D77,"COMPARABLE"),EXACT(D77,"PARTIAL"),EXACT(D77,"NOT COMPARABLE"),EXACT(D77,"UNKNOWN"),EXACT(D77,"NOT APPLICABLE"))),"INVALID - PACK TOKEN",IF(NOT(OR(EXACT(E77,"COMPARABLE"),EXACT(E77,"PARTIAL"),EXACT(E77,"NOT COMPARABLE"),EXACT(E77,"UNKNOWN"),EXACT(E77,"NOT APPLICABLE"))),"INVALID - PRICE TOKEN",IF(NOT(OR(EXACT(F77,"IN STOCK"),EXACT(F77,"OUT OF STOCK"),EXACT(F77,"MIXED"),EXACT(F77,"UNKNOWN"),EXACT(F77,"NOT APPLICABLE"))),"INVALID - STOCK TOKEN",IF(NOT(OR(EXACT(G77,"COMPARABLE"),EXACT(G77,"PARTIAL"),EXACT(G77,"NOT COMPARABLE"),EXACT(G77,"UNKNOWN"),EXACT(G77,"NOT APPLICABLE"))),"INVALID - SHIPPING TOKEN",IF(NOT(OR(EXACT(H77,"COMPARABLE"),EXACT(H77,"PARTIAL"),EXACT(H77,"NOT COMPARABLE"),EXACT(H77,"UNKNOWN"),EXACT(H77,"NOT APPLICABLE"))),"INVALID - RETURNS TOKEN",IF(NOT(OR(EXACT(I77,"COMPARABLE"),EXACT(I77,"PARTIAL"),EXACT(I77,"NOT COMPARABLE"),EXACT(I77,"UNKNOWN"),EXACT(I77,"NOT APPLICABLE"))),"INVALID - WARRANTY TOKEN",IF(NOT(OR(EXACT(J77,"COMPARABLE"),EXACT(J77,"PARTIAL"),EXACT(J77,"NOT COMPARABLE"),EXACT(J77,"UNKNOWN"),EXACT(J77,"NOT APPLICABLE"))),"INVALID - ASSORTMENT TOKEN",IF(NOT(OR(EXACT(K77,"COMPARABLE"),EXACT(K77,"PARTIAL"),EXACT(K77,"NOT COMPARABLE"),EXACT(K77,"UNKNOWN"),EXACT(K77,"NOT APPLICABLE"))),"INVALID - TRANSACTION OWNER TOKEN",IF(NOT(OR(EXACT(L77,"CURRENT"),EXACT(L77,"STALE"),EXACT(L77,"NOT CHECKED"))),"INVALID - FRESHNESS TOKEN",IF(COUNTIF($A$6:$A$205,A77)&gt;1,"INVALID - DUPLICATE ID","VALID"))))))))))))</x:f>
      </x:c>
      <x:c r="Q77" s="45" t="str">
        <x:f>IF(A77="","",IF(OR(B77="",C77="",D77="",E77="",F77="",G77="",H77="",I77="",J77="",K77="",L77="",M77="",N77=""),"EVIDENCE INSUFFICIENT - REQUIRED FIELD",IF(L77="STALE","EVIDENCE STALE - REFRESH",IF(L77="NOT CHECKED","EVIDENCE INSUFFICIENT - FRESHNESS",IF(OR(C77="UNKNOWN",D77="UNKNOWN",E77="UNKNOWN",F77="UNKNOWN",G77="UNKNOWN",H77="UNKNOWN",I77="UNKNOWN",J77="UNKNOWN",K77="UNKNOWN"),"EVIDENCE INSUFFICIENT - COMPARABILITY","COMPLETE")))))</x:f>
      </x:c>
      <x:c r="R77" s="45" t="str">
        <x:f>IF(A77="","",IF(OR(P77&lt;&gt;"VALID",Q77&lt;&gt;"COMPLETE",T77&lt;&gt;"LINKED - READY"),"EVIDENCE INSUFFICIENT",IF(OR(C77="DIFFERENT",E77="NOT COMPARABLE",G77="NOT COMPARABLE",K77="NOT COMPARABLE"),"NOT COMPARABLE",IF(AND(C77="SAME",D77="COMPARABLE",E77="COMPARABLE",OR(F77="IN STOCK",F77="MIXED"),G77="COMPARABLE",H77="COMPARABLE",I77="COMPARABLE",J77="COMPARABLE",K77="COMPARABLE"),"COMPARABLE","PARTIAL"))))</x:f>
      </x:c>
      <x:c r="S77" s="45" t="str">
        <x:f>IF(A77="","",IF(P77&lt;&gt;"VALID","NOT READY",IF(Q77&lt;&gt;"COMPLETE","NOT READY",IF(T77&lt;&gt;"LINKED - READY","NOT READY",IF(R77="EVIDENCE INSUFFICIENT","NOT READY","READY")))))</x:f>
      </x:c>
      <x:c r="T77" s="69" t="str">
        <x:f>IF(A77="","",IF(COUNTIF(CANDIDATES!$A$6:$A$205,B77)&lt;&gt;1,"INVALID - CANDIDATE ID",IF(COUNTIFS(CANDIDATES!$A$6:$A$205,B77,CANDIDATES!$R$6:$R$205,"READY")&lt;&gt;1,"CANDIDATE NOT READY","LINKED - READY")))</x:f>
      </x:c>
      <x:c r="U77" s="69" t="str">
        <x:f>IF(T77="LINKED - READY",INDEX(CANDIDATES!$Q$6:$Q$205,MATCH(B77,CANDIDATES!$A$6:$A$205,0)),"")</x:f>
      </x:c>
    </x:row>
    <x:row r="78">
      <x:c r="A78" s="53"/>
      <x:c r="B78" s="53"/>
      <x:c r="C78" s="53"/>
      <x:c r="D78" s="53"/>
      <x:c r="E78" s="53"/>
      <x:c r="F78" s="53"/>
      <x:c r="G78" s="53"/>
      <x:c r="H78" s="53"/>
      <x:c r="I78" s="53"/>
      <x:c r="J78" s="53"/>
      <x:c r="K78" s="53"/>
      <x:c r="L78" s="53"/>
      <x:c r="M78" s="53"/>
      <x:c r="N78" s="58"/>
      <x:c r="O78" s="53"/>
      <x:c r="P78" s="45" t="str">
        <x:f>IF(A78="","",IF(NOT(OR(EXACT(C78,"SAME"),EXACT(C78,"DIFFERENT"),EXACT(C78,"UNKNOWN"),EXACT(C78,"NOT APPLICABLE"))),"INVALID - PARITY TOKEN",IF(NOT(OR(EXACT(D78,"COMPARABLE"),EXACT(D78,"PARTIAL"),EXACT(D78,"NOT COMPARABLE"),EXACT(D78,"UNKNOWN"),EXACT(D78,"NOT APPLICABLE"))),"INVALID - PACK TOKEN",IF(NOT(OR(EXACT(E78,"COMPARABLE"),EXACT(E78,"PARTIAL"),EXACT(E78,"NOT COMPARABLE"),EXACT(E78,"UNKNOWN"),EXACT(E78,"NOT APPLICABLE"))),"INVALID - PRICE TOKEN",IF(NOT(OR(EXACT(F78,"IN STOCK"),EXACT(F78,"OUT OF STOCK"),EXACT(F78,"MIXED"),EXACT(F78,"UNKNOWN"),EXACT(F78,"NOT APPLICABLE"))),"INVALID - STOCK TOKEN",IF(NOT(OR(EXACT(G78,"COMPARABLE"),EXACT(G78,"PARTIAL"),EXACT(G78,"NOT COMPARABLE"),EXACT(G78,"UNKNOWN"),EXACT(G78,"NOT APPLICABLE"))),"INVALID - SHIPPING TOKEN",IF(NOT(OR(EXACT(H78,"COMPARABLE"),EXACT(H78,"PARTIAL"),EXACT(H78,"NOT COMPARABLE"),EXACT(H78,"UNKNOWN"),EXACT(H78,"NOT APPLICABLE"))),"INVALID - RETURNS TOKEN",IF(NOT(OR(EXACT(I78,"COMPARABLE"),EXACT(I78,"PARTIAL"),EXACT(I78,"NOT COMPARABLE"),EXACT(I78,"UNKNOWN"),EXACT(I78,"NOT APPLICABLE"))),"INVALID - WARRANTY TOKEN",IF(NOT(OR(EXACT(J78,"COMPARABLE"),EXACT(J78,"PARTIAL"),EXACT(J78,"NOT COMPARABLE"),EXACT(J78,"UNKNOWN"),EXACT(J78,"NOT APPLICABLE"))),"INVALID - ASSORTMENT TOKEN",IF(NOT(OR(EXACT(K78,"COMPARABLE"),EXACT(K78,"PARTIAL"),EXACT(K78,"NOT COMPARABLE"),EXACT(K78,"UNKNOWN"),EXACT(K78,"NOT APPLICABLE"))),"INVALID - TRANSACTION OWNER TOKEN",IF(NOT(OR(EXACT(L78,"CURRENT"),EXACT(L78,"STALE"),EXACT(L78,"NOT CHECKED"))),"INVALID - FRESHNESS TOKEN",IF(COUNTIF($A$6:$A$205,A78)&gt;1,"INVALID - DUPLICATE ID","VALID"))))))))))))</x:f>
      </x:c>
      <x:c r="Q78" s="45" t="str">
        <x:f>IF(A78="","",IF(OR(B78="",C78="",D78="",E78="",F78="",G78="",H78="",I78="",J78="",K78="",L78="",M78="",N78=""),"EVIDENCE INSUFFICIENT - REQUIRED FIELD",IF(L78="STALE","EVIDENCE STALE - REFRESH",IF(L78="NOT CHECKED","EVIDENCE INSUFFICIENT - FRESHNESS",IF(OR(C78="UNKNOWN",D78="UNKNOWN",E78="UNKNOWN",F78="UNKNOWN",G78="UNKNOWN",H78="UNKNOWN",I78="UNKNOWN",J78="UNKNOWN",K78="UNKNOWN"),"EVIDENCE INSUFFICIENT - COMPARABILITY","COMPLETE")))))</x:f>
      </x:c>
      <x:c r="R78" s="45" t="str">
        <x:f>IF(A78="","",IF(OR(P78&lt;&gt;"VALID",Q78&lt;&gt;"COMPLETE",T78&lt;&gt;"LINKED - READY"),"EVIDENCE INSUFFICIENT",IF(OR(C78="DIFFERENT",E78="NOT COMPARABLE",G78="NOT COMPARABLE",K78="NOT COMPARABLE"),"NOT COMPARABLE",IF(AND(C78="SAME",D78="COMPARABLE",E78="COMPARABLE",OR(F78="IN STOCK",F78="MIXED"),G78="COMPARABLE",H78="COMPARABLE",I78="COMPARABLE",J78="COMPARABLE",K78="COMPARABLE"),"COMPARABLE","PARTIAL"))))</x:f>
      </x:c>
      <x:c r="S78" s="45" t="str">
        <x:f>IF(A78="","",IF(P78&lt;&gt;"VALID","NOT READY",IF(Q78&lt;&gt;"COMPLETE","NOT READY",IF(T78&lt;&gt;"LINKED - READY","NOT READY",IF(R78="EVIDENCE INSUFFICIENT","NOT READY","READY")))))</x:f>
      </x:c>
      <x:c r="T78" s="69" t="str">
        <x:f>IF(A78="","",IF(COUNTIF(CANDIDATES!$A$6:$A$205,B78)&lt;&gt;1,"INVALID - CANDIDATE ID",IF(COUNTIFS(CANDIDATES!$A$6:$A$205,B78,CANDIDATES!$R$6:$R$205,"READY")&lt;&gt;1,"CANDIDATE NOT READY","LINKED - READY")))</x:f>
      </x:c>
      <x:c r="U78" s="69" t="str">
        <x:f>IF(T78="LINKED - READY",INDEX(CANDIDATES!$Q$6:$Q$205,MATCH(B78,CANDIDATES!$A$6:$A$205,0)),"")</x:f>
      </x:c>
    </x:row>
    <x:row r="79">
      <x:c r="A79" s="53"/>
      <x:c r="B79" s="53"/>
      <x:c r="C79" s="53"/>
      <x:c r="D79" s="53"/>
      <x:c r="E79" s="53"/>
      <x:c r="F79" s="53"/>
      <x:c r="G79" s="53"/>
      <x:c r="H79" s="53"/>
      <x:c r="I79" s="53"/>
      <x:c r="J79" s="53"/>
      <x:c r="K79" s="53"/>
      <x:c r="L79" s="53"/>
      <x:c r="M79" s="53"/>
      <x:c r="N79" s="58"/>
      <x:c r="O79" s="53"/>
      <x:c r="P79" s="45" t="str">
        <x:f>IF(A79="","",IF(NOT(OR(EXACT(C79,"SAME"),EXACT(C79,"DIFFERENT"),EXACT(C79,"UNKNOWN"),EXACT(C79,"NOT APPLICABLE"))),"INVALID - PARITY TOKEN",IF(NOT(OR(EXACT(D79,"COMPARABLE"),EXACT(D79,"PARTIAL"),EXACT(D79,"NOT COMPARABLE"),EXACT(D79,"UNKNOWN"),EXACT(D79,"NOT APPLICABLE"))),"INVALID - PACK TOKEN",IF(NOT(OR(EXACT(E79,"COMPARABLE"),EXACT(E79,"PARTIAL"),EXACT(E79,"NOT COMPARABLE"),EXACT(E79,"UNKNOWN"),EXACT(E79,"NOT APPLICABLE"))),"INVALID - PRICE TOKEN",IF(NOT(OR(EXACT(F79,"IN STOCK"),EXACT(F79,"OUT OF STOCK"),EXACT(F79,"MIXED"),EXACT(F79,"UNKNOWN"),EXACT(F79,"NOT APPLICABLE"))),"INVALID - STOCK TOKEN",IF(NOT(OR(EXACT(G79,"COMPARABLE"),EXACT(G79,"PARTIAL"),EXACT(G79,"NOT COMPARABLE"),EXACT(G79,"UNKNOWN"),EXACT(G79,"NOT APPLICABLE"))),"INVALID - SHIPPING TOKEN",IF(NOT(OR(EXACT(H79,"COMPARABLE"),EXACT(H79,"PARTIAL"),EXACT(H79,"NOT COMPARABLE"),EXACT(H79,"UNKNOWN"),EXACT(H79,"NOT APPLICABLE"))),"INVALID - RETURNS TOKEN",IF(NOT(OR(EXACT(I79,"COMPARABLE"),EXACT(I79,"PARTIAL"),EXACT(I79,"NOT COMPARABLE"),EXACT(I79,"UNKNOWN"),EXACT(I79,"NOT APPLICABLE"))),"INVALID - WARRANTY TOKEN",IF(NOT(OR(EXACT(J79,"COMPARABLE"),EXACT(J79,"PARTIAL"),EXACT(J79,"NOT COMPARABLE"),EXACT(J79,"UNKNOWN"),EXACT(J79,"NOT APPLICABLE"))),"INVALID - ASSORTMENT TOKEN",IF(NOT(OR(EXACT(K79,"COMPARABLE"),EXACT(K79,"PARTIAL"),EXACT(K79,"NOT COMPARABLE"),EXACT(K79,"UNKNOWN"),EXACT(K79,"NOT APPLICABLE"))),"INVALID - TRANSACTION OWNER TOKEN",IF(NOT(OR(EXACT(L79,"CURRENT"),EXACT(L79,"STALE"),EXACT(L79,"NOT CHECKED"))),"INVALID - FRESHNESS TOKEN",IF(COUNTIF($A$6:$A$205,A79)&gt;1,"INVALID - DUPLICATE ID","VALID"))))))))))))</x:f>
      </x:c>
      <x:c r="Q79" s="45" t="str">
        <x:f>IF(A79="","",IF(OR(B79="",C79="",D79="",E79="",F79="",G79="",H79="",I79="",J79="",K79="",L79="",M79="",N79=""),"EVIDENCE INSUFFICIENT - REQUIRED FIELD",IF(L79="STALE","EVIDENCE STALE - REFRESH",IF(L79="NOT CHECKED","EVIDENCE INSUFFICIENT - FRESHNESS",IF(OR(C79="UNKNOWN",D79="UNKNOWN",E79="UNKNOWN",F79="UNKNOWN",G79="UNKNOWN",H79="UNKNOWN",I79="UNKNOWN",J79="UNKNOWN",K79="UNKNOWN"),"EVIDENCE INSUFFICIENT - COMPARABILITY","COMPLETE")))))</x:f>
      </x:c>
      <x:c r="R79" s="45" t="str">
        <x:f>IF(A79="","",IF(OR(P79&lt;&gt;"VALID",Q79&lt;&gt;"COMPLETE",T79&lt;&gt;"LINKED - READY"),"EVIDENCE INSUFFICIENT",IF(OR(C79="DIFFERENT",E79="NOT COMPARABLE",G79="NOT COMPARABLE",K79="NOT COMPARABLE"),"NOT COMPARABLE",IF(AND(C79="SAME",D79="COMPARABLE",E79="COMPARABLE",OR(F79="IN STOCK",F79="MIXED"),G79="COMPARABLE",H79="COMPARABLE",I79="COMPARABLE",J79="COMPARABLE",K79="COMPARABLE"),"COMPARABLE","PARTIAL"))))</x:f>
      </x:c>
      <x:c r="S79" s="45" t="str">
        <x:f>IF(A79="","",IF(P79&lt;&gt;"VALID","NOT READY",IF(Q79&lt;&gt;"COMPLETE","NOT READY",IF(T79&lt;&gt;"LINKED - READY","NOT READY",IF(R79="EVIDENCE INSUFFICIENT","NOT READY","READY")))))</x:f>
      </x:c>
      <x:c r="T79" s="69" t="str">
        <x:f>IF(A79="","",IF(COUNTIF(CANDIDATES!$A$6:$A$205,B79)&lt;&gt;1,"INVALID - CANDIDATE ID",IF(COUNTIFS(CANDIDATES!$A$6:$A$205,B79,CANDIDATES!$R$6:$R$205,"READY")&lt;&gt;1,"CANDIDATE NOT READY","LINKED - READY")))</x:f>
      </x:c>
      <x:c r="U79" s="69" t="str">
        <x:f>IF(T79="LINKED - READY",INDEX(CANDIDATES!$Q$6:$Q$205,MATCH(B79,CANDIDATES!$A$6:$A$205,0)),"")</x:f>
      </x:c>
    </x:row>
    <x:row r="80">
      <x:c r="A80" s="53"/>
      <x:c r="B80" s="53"/>
      <x:c r="C80" s="53"/>
      <x:c r="D80" s="53"/>
      <x:c r="E80" s="53"/>
      <x:c r="F80" s="53"/>
      <x:c r="G80" s="53"/>
      <x:c r="H80" s="53"/>
      <x:c r="I80" s="53"/>
      <x:c r="J80" s="53"/>
      <x:c r="K80" s="53"/>
      <x:c r="L80" s="53"/>
      <x:c r="M80" s="53"/>
      <x:c r="N80" s="58"/>
      <x:c r="O80" s="53"/>
      <x:c r="P80" s="45" t="str">
        <x:f>IF(A80="","",IF(NOT(OR(EXACT(C80,"SAME"),EXACT(C80,"DIFFERENT"),EXACT(C80,"UNKNOWN"),EXACT(C80,"NOT APPLICABLE"))),"INVALID - PARITY TOKEN",IF(NOT(OR(EXACT(D80,"COMPARABLE"),EXACT(D80,"PARTIAL"),EXACT(D80,"NOT COMPARABLE"),EXACT(D80,"UNKNOWN"),EXACT(D80,"NOT APPLICABLE"))),"INVALID - PACK TOKEN",IF(NOT(OR(EXACT(E80,"COMPARABLE"),EXACT(E80,"PARTIAL"),EXACT(E80,"NOT COMPARABLE"),EXACT(E80,"UNKNOWN"),EXACT(E80,"NOT APPLICABLE"))),"INVALID - PRICE TOKEN",IF(NOT(OR(EXACT(F80,"IN STOCK"),EXACT(F80,"OUT OF STOCK"),EXACT(F80,"MIXED"),EXACT(F80,"UNKNOWN"),EXACT(F80,"NOT APPLICABLE"))),"INVALID - STOCK TOKEN",IF(NOT(OR(EXACT(G80,"COMPARABLE"),EXACT(G80,"PARTIAL"),EXACT(G80,"NOT COMPARABLE"),EXACT(G80,"UNKNOWN"),EXACT(G80,"NOT APPLICABLE"))),"INVALID - SHIPPING TOKEN",IF(NOT(OR(EXACT(H80,"COMPARABLE"),EXACT(H80,"PARTIAL"),EXACT(H80,"NOT COMPARABLE"),EXACT(H80,"UNKNOWN"),EXACT(H80,"NOT APPLICABLE"))),"INVALID - RETURNS TOKEN",IF(NOT(OR(EXACT(I80,"COMPARABLE"),EXACT(I80,"PARTIAL"),EXACT(I80,"NOT COMPARABLE"),EXACT(I80,"UNKNOWN"),EXACT(I80,"NOT APPLICABLE"))),"INVALID - WARRANTY TOKEN",IF(NOT(OR(EXACT(J80,"COMPARABLE"),EXACT(J80,"PARTIAL"),EXACT(J80,"NOT COMPARABLE"),EXACT(J80,"UNKNOWN"),EXACT(J80,"NOT APPLICABLE"))),"INVALID - ASSORTMENT TOKEN",IF(NOT(OR(EXACT(K80,"COMPARABLE"),EXACT(K80,"PARTIAL"),EXACT(K80,"NOT COMPARABLE"),EXACT(K80,"UNKNOWN"),EXACT(K80,"NOT APPLICABLE"))),"INVALID - TRANSACTION OWNER TOKEN",IF(NOT(OR(EXACT(L80,"CURRENT"),EXACT(L80,"STALE"),EXACT(L80,"NOT CHECKED"))),"INVALID - FRESHNESS TOKEN",IF(COUNTIF($A$6:$A$205,A80)&gt;1,"INVALID - DUPLICATE ID","VALID"))))))))))))</x:f>
      </x:c>
      <x:c r="Q80" s="45" t="str">
        <x:f>IF(A80="","",IF(OR(B80="",C80="",D80="",E80="",F80="",G80="",H80="",I80="",J80="",K80="",L80="",M80="",N80=""),"EVIDENCE INSUFFICIENT - REQUIRED FIELD",IF(L80="STALE","EVIDENCE STALE - REFRESH",IF(L80="NOT CHECKED","EVIDENCE INSUFFICIENT - FRESHNESS",IF(OR(C80="UNKNOWN",D80="UNKNOWN",E80="UNKNOWN",F80="UNKNOWN",G80="UNKNOWN",H80="UNKNOWN",I80="UNKNOWN",J80="UNKNOWN",K80="UNKNOWN"),"EVIDENCE INSUFFICIENT - COMPARABILITY","COMPLETE")))))</x:f>
      </x:c>
      <x:c r="R80" s="45" t="str">
        <x:f>IF(A80="","",IF(OR(P80&lt;&gt;"VALID",Q80&lt;&gt;"COMPLETE",T80&lt;&gt;"LINKED - READY"),"EVIDENCE INSUFFICIENT",IF(OR(C80="DIFFERENT",E80="NOT COMPARABLE",G80="NOT COMPARABLE",K80="NOT COMPARABLE"),"NOT COMPARABLE",IF(AND(C80="SAME",D80="COMPARABLE",E80="COMPARABLE",OR(F80="IN STOCK",F80="MIXED"),G80="COMPARABLE",H80="COMPARABLE",I80="COMPARABLE",J80="COMPARABLE",K80="COMPARABLE"),"COMPARABLE","PARTIAL"))))</x:f>
      </x:c>
      <x:c r="S80" s="45" t="str">
        <x:f>IF(A80="","",IF(P80&lt;&gt;"VALID","NOT READY",IF(Q80&lt;&gt;"COMPLETE","NOT READY",IF(T80&lt;&gt;"LINKED - READY","NOT READY",IF(R80="EVIDENCE INSUFFICIENT","NOT READY","READY")))))</x:f>
      </x:c>
      <x:c r="T80" s="69" t="str">
        <x:f>IF(A80="","",IF(COUNTIF(CANDIDATES!$A$6:$A$205,B80)&lt;&gt;1,"INVALID - CANDIDATE ID",IF(COUNTIFS(CANDIDATES!$A$6:$A$205,B80,CANDIDATES!$R$6:$R$205,"READY")&lt;&gt;1,"CANDIDATE NOT READY","LINKED - READY")))</x:f>
      </x:c>
      <x:c r="U80" s="69" t="str">
        <x:f>IF(T80="LINKED - READY",INDEX(CANDIDATES!$Q$6:$Q$205,MATCH(B80,CANDIDATES!$A$6:$A$205,0)),"")</x:f>
      </x:c>
    </x:row>
    <x:row r="81">
      <x:c r="A81" s="53"/>
      <x:c r="B81" s="53"/>
      <x:c r="C81" s="53"/>
      <x:c r="D81" s="53"/>
      <x:c r="E81" s="53"/>
      <x:c r="F81" s="53"/>
      <x:c r="G81" s="53"/>
      <x:c r="H81" s="53"/>
      <x:c r="I81" s="53"/>
      <x:c r="J81" s="53"/>
      <x:c r="K81" s="53"/>
      <x:c r="L81" s="53"/>
      <x:c r="M81" s="53"/>
      <x:c r="N81" s="58"/>
      <x:c r="O81" s="53"/>
      <x:c r="P81" s="45" t="str">
        <x:f>IF(A81="","",IF(NOT(OR(EXACT(C81,"SAME"),EXACT(C81,"DIFFERENT"),EXACT(C81,"UNKNOWN"),EXACT(C81,"NOT APPLICABLE"))),"INVALID - PARITY TOKEN",IF(NOT(OR(EXACT(D81,"COMPARABLE"),EXACT(D81,"PARTIAL"),EXACT(D81,"NOT COMPARABLE"),EXACT(D81,"UNKNOWN"),EXACT(D81,"NOT APPLICABLE"))),"INVALID - PACK TOKEN",IF(NOT(OR(EXACT(E81,"COMPARABLE"),EXACT(E81,"PARTIAL"),EXACT(E81,"NOT COMPARABLE"),EXACT(E81,"UNKNOWN"),EXACT(E81,"NOT APPLICABLE"))),"INVALID - PRICE TOKEN",IF(NOT(OR(EXACT(F81,"IN STOCK"),EXACT(F81,"OUT OF STOCK"),EXACT(F81,"MIXED"),EXACT(F81,"UNKNOWN"),EXACT(F81,"NOT APPLICABLE"))),"INVALID - STOCK TOKEN",IF(NOT(OR(EXACT(G81,"COMPARABLE"),EXACT(G81,"PARTIAL"),EXACT(G81,"NOT COMPARABLE"),EXACT(G81,"UNKNOWN"),EXACT(G81,"NOT APPLICABLE"))),"INVALID - SHIPPING TOKEN",IF(NOT(OR(EXACT(H81,"COMPARABLE"),EXACT(H81,"PARTIAL"),EXACT(H81,"NOT COMPARABLE"),EXACT(H81,"UNKNOWN"),EXACT(H81,"NOT APPLICABLE"))),"INVALID - RETURNS TOKEN",IF(NOT(OR(EXACT(I81,"COMPARABLE"),EXACT(I81,"PARTIAL"),EXACT(I81,"NOT COMPARABLE"),EXACT(I81,"UNKNOWN"),EXACT(I81,"NOT APPLICABLE"))),"INVALID - WARRANTY TOKEN",IF(NOT(OR(EXACT(J81,"COMPARABLE"),EXACT(J81,"PARTIAL"),EXACT(J81,"NOT COMPARABLE"),EXACT(J81,"UNKNOWN"),EXACT(J81,"NOT APPLICABLE"))),"INVALID - ASSORTMENT TOKEN",IF(NOT(OR(EXACT(K81,"COMPARABLE"),EXACT(K81,"PARTIAL"),EXACT(K81,"NOT COMPARABLE"),EXACT(K81,"UNKNOWN"),EXACT(K81,"NOT APPLICABLE"))),"INVALID - TRANSACTION OWNER TOKEN",IF(NOT(OR(EXACT(L81,"CURRENT"),EXACT(L81,"STALE"),EXACT(L81,"NOT CHECKED"))),"INVALID - FRESHNESS TOKEN",IF(COUNTIF($A$6:$A$205,A81)&gt;1,"INVALID - DUPLICATE ID","VALID"))))))))))))</x:f>
      </x:c>
      <x:c r="Q81" s="45" t="str">
        <x:f>IF(A81="","",IF(OR(B81="",C81="",D81="",E81="",F81="",G81="",H81="",I81="",J81="",K81="",L81="",M81="",N81=""),"EVIDENCE INSUFFICIENT - REQUIRED FIELD",IF(L81="STALE","EVIDENCE STALE - REFRESH",IF(L81="NOT CHECKED","EVIDENCE INSUFFICIENT - FRESHNESS",IF(OR(C81="UNKNOWN",D81="UNKNOWN",E81="UNKNOWN",F81="UNKNOWN",G81="UNKNOWN",H81="UNKNOWN",I81="UNKNOWN",J81="UNKNOWN",K81="UNKNOWN"),"EVIDENCE INSUFFICIENT - COMPARABILITY","COMPLETE")))))</x:f>
      </x:c>
      <x:c r="R81" s="45" t="str">
        <x:f>IF(A81="","",IF(OR(P81&lt;&gt;"VALID",Q81&lt;&gt;"COMPLETE",T81&lt;&gt;"LINKED - READY"),"EVIDENCE INSUFFICIENT",IF(OR(C81="DIFFERENT",E81="NOT COMPARABLE",G81="NOT COMPARABLE",K81="NOT COMPARABLE"),"NOT COMPARABLE",IF(AND(C81="SAME",D81="COMPARABLE",E81="COMPARABLE",OR(F81="IN STOCK",F81="MIXED"),G81="COMPARABLE",H81="COMPARABLE",I81="COMPARABLE",J81="COMPARABLE",K81="COMPARABLE"),"COMPARABLE","PARTIAL"))))</x:f>
      </x:c>
      <x:c r="S81" s="45" t="str">
        <x:f>IF(A81="","",IF(P81&lt;&gt;"VALID","NOT READY",IF(Q81&lt;&gt;"COMPLETE","NOT READY",IF(T81&lt;&gt;"LINKED - READY","NOT READY",IF(R81="EVIDENCE INSUFFICIENT","NOT READY","READY")))))</x:f>
      </x:c>
      <x:c r="T81" s="69" t="str">
        <x:f>IF(A81="","",IF(COUNTIF(CANDIDATES!$A$6:$A$205,B81)&lt;&gt;1,"INVALID - CANDIDATE ID",IF(COUNTIFS(CANDIDATES!$A$6:$A$205,B81,CANDIDATES!$R$6:$R$205,"READY")&lt;&gt;1,"CANDIDATE NOT READY","LINKED - READY")))</x:f>
      </x:c>
      <x:c r="U81" s="69" t="str">
        <x:f>IF(T81="LINKED - READY",INDEX(CANDIDATES!$Q$6:$Q$205,MATCH(B81,CANDIDATES!$A$6:$A$205,0)),"")</x:f>
      </x:c>
    </x:row>
    <x:row r="82">
      <x:c r="A82" s="53"/>
      <x:c r="B82" s="53"/>
      <x:c r="C82" s="53"/>
      <x:c r="D82" s="53"/>
      <x:c r="E82" s="53"/>
      <x:c r="F82" s="53"/>
      <x:c r="G82" s="53"/>
      <x:c r="H82" s="53"/>
      <x:c r="I82" s="53"/>
      <x:c r="J82" s="53"/>
      <x:c r="K82" s="53"/>
      <x:c r="L82" s="53"/>
      <x:c r="M82" s="53"/>
      <x:c r="N82" s="58"/>
      <x:c r="O82" s="53"/>
      <x:c r="P82" s="45" t="str">
        <x:f>IF(A82="","",IF(NOT(OR(EXACT(C82,"SAME"),EXACT(C82,"DIFFERENT"),EXACT(C82,"UNKNOWN"),EXACT(C82,"NOT APPLICABLE"))),"INVALID - PARITY TOKEN",IF(NOT(OR(EXACT(D82,"COMPARABLE"),EXACT(D82,"PARTIAL"),EXACT(D82,"NOT COMPARABLE"),EXACT(D82,"UNKNOWN"),EXACT(D82,"NOT APPLICABLE"))),"INVALID - PACK TOKEN",IF(NOT(OR(EXACT(E82,"COMPARABLE"),EXACT(E82,"PARTIAL"),EXACT(E82,"NOT COMPARABLE"),EXACT(E82,"UNKNOWN"),EXACT(E82,"NOT APPLICABLE"))),"INVALID - PRICE TOKEN",IF(NOT(OR(EXACT(F82,"IN STOCK"),EXACT(F82,"OUT OF STOCK"),EXACT(F82,"MIXED"),EXACT(F82,"UNKNOWN"),EXACT(F82,"NOT APPLICABLE"))),"INVALID - STOCK TOKEN",IF(NOT(OR(EXACT(G82,"COMPARABLE"),EXACT(G82,"PARTIAL"),EXACT(G82,"NOT COMPARABLE"),EXACT(G82,"UNKNOWN"),EXACT(G82,"NOT APPLICABLE"))),"INVALID - SHIPPING TOKEN",IF(NOT(OR(EXACT(H82,"COMPARABLE"),EXACT(H82,"PARTIAL"),EXACT(H82,"NOT COMPARABLE"),EXACT(H82,"UNKNOWN"),EXACT(H82,"NOT APPLICABLE"))),"INVALID - RETURNS TOKEN",IF(NOT(OR(EXACT(I82,"COMPARABLE"),EXACT(I82,"PARTIAL"),EXACT(I82,"NOT COMPARABLE"),EXACT(I82,"UNKNOWN"),EXACT(I82,"NOT APPLICABLE"))),"INVALID - WARRANTY TOKEN",IF(NOT(OR(EXACT(J82,"COMPARABLE"),EXACT(J82,"PARTIAL"),EXACT(J82,"NOT COMPARABLE"),EXACT(J82,"UNKNOWN"),EXACT(J82,"NOT APPLICABLE"))),"INVALID - ASSORTMENT TOKEN",IF(NOT(OR(EXACT(K82,"COMPARABLE"),EXACT(K82,"PARTIAL"),EXACT(K82,"NOT COMPARABLE"),EXACT(K82,"UNKNOWN"),EXACT(K82,"NOT APPLICABLE"))),"INVALID - TRANSACTION OWNER TOKEN",IF(NOT(OR(EXACT(L82,"CURRENT"),EXACT(L82,"STALE"),EXACT(L82,"NOT CHECKED"))),"INVALID - FRESHNESS TOKEN",IF(COUNTIF($A$6:$A$205,A82)&gt;1,"INVALID - DUPLICATE ID","VALID"))))))))))))</x:f>
      </x:c>
      <x:c r="Q82" s="45" t="str">
        <x:f>IF(A82="","",IF(OR(B82="",C82="",D82="",E82="",F82="",G82="",H82="",I82="",J82="",K82="",L82="",M82="",N82=""),"EVIDENCE INSUFFICIENT - REQUIRED FIELD",IF(L82="STALE","EVIDENCE STALE - REFRESH",IF(L82="NOT CHECKED","EVIDENCE INSUFFICIENT - FRESHNESS",IF(OR(C82="UNKNOWN",D82="UNKNOWN",E82="UNKNOWN",F82="UNKNOWN",G82="UNKNOWN",H82="UNKNOWN",I82="UNKNOWN",J82="UNKNOWN",K82="UNKNOWN"),"EVIDENCE INSUFFICIENT - COMPARABILITY","COMPLETE")))))</x:f>
      </x:c>
      <x:c r="R82" s="45" t="str">
        <x:f>IF(A82="","",IF(OR(P82&lt;&gt;"VALID",Q82&lt;&gt;"COMPLETE",T82&lt;&gt;"LINKED - READY"),"EVIDENCE INSUFFICIENT",IF(OR(C82="DIFFERENT",E82="NOT COMPARABLE",G82="NOT COMPARABLE",K82="NOT COMPARABLE"),"NOT COMPARABLE",IF(AND(C82="SAME",D82="COMPARABLE",E82="COMPARABLE",OR(F82="IN STOCK",F82="MIXED"),G82="COMPARABLE",H82="COMPARABLE",I82="COMPARABLE",J82="COMPARABLE",K82="COMPARABLE"),"COMPARABLE","PARTIAL"))))</x:f>
      </x:c>
      <x:c r="S82" s="45" t="str">
        <x:f>IF(A82="","",IF(P82&lt;&gt;"VALID","NOT READY",IF(Q82&lt;&gt;"COMPLETE","NOT READY",IF(T82&lt;&gt;"LINKED - READY","NOT READY",IF(R82="EVIDENCE INSUFFICIENT","NOT READY","READY")))))</x:f>
      </x:c>
      <x:c r="T82" s="69" t="str">
        <x:f>IF(A82="","",IF(COUNTIF(CANDIDATES!$A$6:$A$205,B82)&lt;&gt;1,"INVALID - CANDIDATE ID",IF(COUNTIFS(CANDIDATES!$A$6:$A$205,B82,CANDIDATES!$R$6:$R$205,"READY")&lt;&gt;1,"CANDIDATE NOT READY","LINKED - READY")))</x:f>
      </x:c>
      <x:c r="U82" s="69" t="str">
        <x:f>IF(T82="LINKED - READY",INDEX(CANDIDATES!$Q$6:$Q$205,MATCH(B82,CANDIDATES!$A$6:$A$205,0)),"")</x:f>
      </x:c>
    </x:row>
    <x:row r="83">
      <x:c r="A83" s="53"/>
      <x:c r="B83" s="53"/>
      <x:c r="C83" s="53"/>
      <x:c r="D83" s="53"/>
      <x:c r="E83" s="53"/>
      <x:c r="F83" s="53"/>
      <x:c r="G83" s="53"/>
      <x:c r="H83" s="53"/>
      <x:c r="I83" s="53"/>
      <x:c r="J83" s="53"/>
      <x:c r="K83" s="53"/>
      <x:c r="L83" s="53"/>
      <x:c r="M83" s="53"/>
      <x:c r="N83" s="58"/>
      <x:c r="O83" s="53"/>
      <x:c r="P83" s="45" t="str">
        <x:f>IF(A83="","",IF(NOT(OR(EXACT(C83,"SAME"),EXACT(C83,"DIFFERENT"),EXACT(C83,"UNKNOWN"),EXACT(C83,"NOT APPLICABLE"))),"INVALID - PARITY TOKEN",IF(NOT(OR(EXACT(D83,"COMPARABLE"),EXACT(D83,"PARTIAL"),EXACT(D83,"NOT COMPARABLE"),EXACT(D83,"UNKNOWN"),EXACT(D83,"NOT APPLICABLE"))),"INVALID - PACK TOKEN",IF(NOT(OR(EXACT(E83,"COMPARABLE"),EXACT(E83,"PARTIAL"),EXACT(E83,"NOT COMPARABLE"),EXACT(E83,"UNKNOWN"),EXACT(E83,"NOT APPLICABLE"))),"INVALID - PRICE TOKEN",IF(NOT(OR(EXACT(F83,"IN STOCK"),EXACT(F83,"OUT OF STOCK"),EXACT(F83,"MIXED"),EXACT(F83,"UNKNOWN"),EXACT(F83,"NOT APPLICABLE"))),"INVALID - STOCK TOKEN",IF(NOT(OR(EXACT(G83,"COMPARABLE"),EXACT(G83,"PARTIAL"),EXACT(G83,"NOT COMPARABLE"),EXACT(G83,"UNKNOWN"),EXACT(G83,"NOT APPLICABLE"))),"INVALID - SHIPPING TOKEN",IF(NOT(OR(EXACT(H83,"COMPARABLE"),EXACT(H83,"PARTIAL"),EXACT(H83,"NOT COMPARABLE"),EXACT(H83,"UNKNOWN"),EXACT(H83,"NOT APPLICABLE"))),"INVALID - RETURNS TOKEN",IF(NOT(OR(EXACT(I83,"COMPARABLE"),EXACT(I83,"PARTIAL"),EXACT(I83,"NOT COMPARABLE"),EXACT(I83,"UNKNOWN"),EXACT(I83,"NOT APPLICABLE"))),"INVALID - WARRANTY TOKEN",IF(NOT(OR(EXACT(J83,"COMPARABLE"),EXACT(J83,"PARTIAL"),EXACT(J83,"NOT COMPARABLE"),EXACT(J83,"UNKNOWN"),EXACT(J83,"NOT APPLICABLE"))),"INVALID - ASSORTMENT TOKEN",IF(NOT(OR(EXACT(K83,"COMPARABLE"),EXACT(K83,"PARTIAL"),EXACT(K83,"NOT COMPARABLE"),EXACT(K83,"UNKNOWN"),EXACT(K83,"NOT APPLICABLE"))),"INVALID - TRANSACTION OWNER TOKEN",IF(NOT(OR(EXACT(L83,"CURRENT"),EXACT(L83,"STALE"),EXACT(L83,"NOT CHECKED"))),"INVALID - FRESHNESS TOKEN",IF(COUNTIF($A$6:$A$205,A83)&gt;1,"INVALID - DUPLICATE ID","VALID"))))))))))))</x:f>
      </x:c>
      <x:c r="Q83" s="45" t="str">
        <x:f>IF(A83="","",IF(OR(B83="",C83="",D83="",E83="",F83="",G83="",H83="",I83="",J83="",K83="",L83="",M83="",N83=""),"EVIDENCE INSUFFICIENT - REQUIRED FIELD",IF(L83="STALE","EVIDENCE STALE - REFRESH",IF(L83="NOT CHECKED","EVIDENCE INSUFFICIENT - FRESHNESS",IF(OR(C83="UNKNOWN",D83="UNKNOWN",E83="UNKNOWN",F83="UNKNOWN",G83="UNKNOWN",H83="UNKNOWN",I83="UNKNOWN",J83="UNKNOWN",K83="UNKNOWN"),"EVIDENCE INSUFFICIENT - COMPARABILITY","COMPLETE")))))</x:f>
      </x:c>
      <x:c r="R83" s="45" t="str">
        <x:f>IF(A83="","",IF(OR(P83&lt;&gt;"VALID",Q83&lt;&gt;"COMPLETE",T83&lt;&gt;"LINKED - READY"),"EVIDENCE INSUFFICIENT",IF(OR(C83="DIFFERENT",E83="NOT COMPARABLE",G83="NOT COMPARABLE",K83="NOT COMPARABLE"),"NOT COMPARABLE",IF(AND(C83="SAME",D83="COMPARABLE",E83="COMPARABLE",OR(F83="IN STOCK",F83="MIXED"),G83="COMPARABLE",H83="COMPARABLE",I83="COMPARABLE",J83="COMPARABLE",K83="COMPARABLE"),"COMPARABLE","PARTIAL"))))</x:f>
      </x:c>
      <x:c r="S83" s="45" t="str">
        <x:f>IF(A83="","",IF(P83&lt;&gt;"VALID","NOT READY",IF(Q83&lt;&gt;"COMPLETE","NOT READY",IF(T83&lt;&gt;"LINKED - READY","NOT READY",IF(R83="EVIDENCE INSUFFICIENT","NOT READY","READY")))))</x:f>
      </x:c>
      <x:c r="T83" s="69" t="str">
        <x:f>IF(A83="","",IF(COUNTIF(CANDIDATES!$A$6:$A$205,B83)&lt;&gt;1,"INVALID - CANDIDATE ID",IF(COUNTIFS(CANDIDATES!$A$6:$A$205,B83,CANDIDATES!$R$6:$R$205,"READY")&lt;&gt;1,"CANDIDATE NOT READY","LINKED - READY")))</x:f>
      </x:c>
      <x:c r="U83" s="69" t="str">
        <x:f>IF(T83="LINKED - READY",INDEX(CANDIDATES!$Q$6:$Q$205,MATCH(B83,CANDIDATES!$A$6:$A$205,0)),"")</x:f>
      </x:c>
    </x:row>
    <x:row r="84">
      <x:c r="A84" s="53"/>
      <x:c r="B84" s="53"/>
      <x:c r="C84" s="53"/>
      <x:c r="D84" s="53"/>
      <x:c r="E84" s="53"/>
      <x:c r="F84" s="53"/>
      <x:c r="G84" s="53"/>
      <x:c r="H84" s="53"/>
      <x:c r="I84" s="53"/>
      <x:c r="J84" s="53"/>
      <x:c r="K84" s="53"/>
      <x:c r="L84" s="53"/>
      <x:c r="M84" s="53"/>
      <x:c r="N84" s="58"/>
      <x:c r="O84" s="53"/>
      <x:c r="P84" s="45" t="str">
        <x:f>IF(A84="","",IF(NOT(OR(EXACT(C84,"SAME"),EXACT(C84,"DIFFERENT"),EXACT(C84,"UNKNOWN"),EXACT(C84,"NOT APPLICABLE"))),"INVALID - PARITY TOKEN",IF(NOT(OR(EXACT(D84,"COMPARABLE"),EXACT(D84,"PARTIAL"),EXACT(D84,"NOT COMPARABLE"),EXACT(D84,"UNKNOWN"),EXACT(D84,"NOT APPLICABLE"))),"INVALID - PACK TOKEN",IF(NOT(OR(EXACT(E84,"COMPARABLE"),EXACT(E84,"PARTIAL"),EXACT(E84,"NOT COMPARABLE"),EXACT(E84,"UNKNOWN"),EXACT(E84,"NOT APPLICABLE"))),"INVALID - PRICE TOKEN",IF(NOT(OR(EXACT(F84,"IN STOCK"),EXACT(F84,"OUT OF STOCK"),EXACT(F84,"MIXED"),EXACT(F84,"UNKNOWN"),EXACT(F84,"NOT APPLICABLE"))),"INVALID - STOCK TOKEN",IF(NOT(OR(EXACT(G84,"COMPARABLE"),EXACT(G84,"PARTIAL"),EXACT(G84,"NOT COMPARABLE"),EXACT(G84,"UNKNOWN"),EXACT(G84,"NOT APPLICABLE"))),"INVALID - SHIPPING TOKEN",IF(NOT(OR(EXACT(H84,"COMPARABLE"),EXACT(H84,"PARTIAL"),EXACT(H84,"NOT COMPARABLE"),EXACT(H84,"UNKNOWN"),EXACT(H84,"NOT APPLICABLE"))),"INVALID - RETURNS TOKEN",IF(NOT(OR(EXACT(I84,"COMPARABLE"),EXACT(I84,"PARTIAL"),EXACT(I84,"NOT COMPARABLE"),EXACT(I84,"UNKNOWN"),EXACT(I84,"NOT APPLICABLE"))),"INVALID - WARRANTY TOKEN",IF(NOT(OR(EXACT(J84,"COMPARABLE"),EXACT(J84,"PARTIAL"),EXACT(J84,"NOT COMPARABLE"),EXACT(J84,"UNKNOWN"),EXACT(J84,"NOT APPLICABLE"))),"INVALID - ASSORTMENT TOKEN",IF(NOT(OR(EXACT(K84,"COMPARABLE"),EXACT(K84,"PARTIAL"),EXACT(K84,"NOT COMPARABLE"),EXACT(K84,"UNKNOWN"),EXACT(K84,"NOT APPLICABLE"))),"INVALID - TRANSACTION OWNER TOKEN",IF(NOT(OR(EXACT(L84,"CURRENT"),EXACT(L84,"STALE"),EXACT(L84,"NOT CHECKED"))),"INVALID - FRESHNESS TOKEN",IF(COUNTIF($A$6:$A$205,A84)&gt;1,"INVALID - DUPLICATE ID","VALID"))))))))))))</x:f>
      </x:c>
      <x:c r="Q84" s="45" t="str">
        <x:f>IF(A84="","",IF(OR(B84="",C84="",D84="",E84="",F84="",G84="",H84="",I84="",J84="",K84="",L84="",M84="",N84=""),"EVIDENCE INSUFFICIENT - REQUIRED FIELD",IF(L84="STALE","EVIDENCE STALE - REFRESH",IF(L84="NOT CHECKED","EVIDENCE INSUFFICIENT - FRESHNESS",IF(OR(C84="UNKNOWN",D84="UNKNOWN",E84="UNKNOWN",F84="UNKNOWN",G84="UNKNOWN",H84="UNKNOWN",I84="UNKNOWN",J84="UNKNOWN",K84="UNKNOWN"),"EVIDENCE INSUFFICIENT - COMPARABILITY","COMPLETE")))))</x:f>
      </x:c>
      <x:c r="R84" s="45" t="str">
        <x:f>IF(A84="","",IF(OR(P84&lt;&gt;"VALID",Q84&lt;&gt;"COMPLETE",T84&lt;&gt;"LINKED - READY"),"EVIDENCE INSUFFICIENT",IF(OR(C84="DIFFERENT",E84="NOT COMPARABLE",G84="NOT COMPARABLE",K84="NOT COMPARABLE"),"NOT COMPARABLE",IF(AND(C84="SAME",D84="COMPARABLE",E84="COMPARABLE",OR(F84="IN STOCK",F84="MIXED"),G84="COMPARABLE",H84="COMPARABLE",I84="COMPARABLE",J84="COMPARABLE",K84="COMPARABLE"),"COMPARABLE","PARTIAL"))))</x:f>
      </x:c>
      <x:c r="S84" s="45" t="str">
        <x:f>IF(A84="","",IF(P84&lt;&gt;"VALID","NOT READY",IF(Q84&lt;&gt;"COMPLETE","NOT READY",IF(T84&lt;&gt;"LINKED - READY","NOT READY",IF(R84="EVIDENCE INSUFFICIENT","NOT READY","READY")))))</x:f>
      </x:c>
      <x:c r="T84" s="69" t="str">
        <x:f>IF(A84="","",IF(COUNTIF(CANDIDATES!$A$6:$A$205,B84)&lt;&gt;1,"INVALID - CANDIDATE ID",IF(COUNTIFS(CANDIDATES!$A$6:$A$205,B84,CANDIDATES!$R$6:$R$205,"READY")&lt;&gt;1,"CANDIDATE NOT READY","LINKED - READY")))</x:f>
      </x:c>
      <x:c r="U84" s="69" t="str">
        <x:f>IF(T84="LINKED - READY",INDEX(CANDIDATES!$Q$6:$Q$205,MATCH(B84,CANDIDATES!$A$6:$A$205,0)),"")</x:f>
      </x:c>
    </x:row>
    <x:row r="85">
      <x:c r="A85" s="53"/>
      <x:c r="B85" s="53"/>
      <x:c r="C85" s="53"/>
      <x:c r="D85" s="53"/>
      <x:c r="E85" s="53"/>
      <x:c r="F85" s="53"/>
      <x:c r="G85" s="53"/>
      <x:c r="H85" s="53"/>
      <x:c r="I85" s="53"/>
      <x:c r="J85" s="53"/>
      <x:c r="K85" s="53"/>
      <x:c r="L85" s="53"/>
      <x:c r="M85" s="53"/>
      <x:c r="N85" s="58"/>
      <x:c r="O85" s="53"/>
      <x:c r="P85" s="45" t="str">
        <x:f>IF(A85="","",IF(NOT(OR(EXACT(C85,"SAME"),EXACT(C85,"DIFFERENT"),EXACT(C85,"UNKNOWN"),EXACT(C85,"NOT APPLICABLE"))),"INVALID - PARITY TOKEN",IF(NOT(OR(EXACT(D85,"COMPARABLE"),EXACT(D85,"PARTIAL"),EXACT(D85,"NOT COMPARABLE"),EXACT(D85,"UNKNOWN"),EXACT(D85,"NOT APPLICABLE"))),"INVALID - PACK TOKEN",IF(NOT(OR(EXACT(E85,"COMPARABLE"),EXACT(E85,"PARTIAL"),EXACT(E85,"NOT COMPARABLE"),EXACT(E85,"UNKNOWN"),EXACT(E85,"NOT APPLICABLE"))),"INVALID - PRICE TOKEN",IF(NOT(OR(EXACT(F85,"IN STOCK"),EXACT(F85,"OUT OF STOCK"),EXACT(F85,"MIXED"),EXACT(F85,"UNKNOWN"),EXACT(F85,"NOT APPLICABLE"))),"INVALID - STOCK TOKEN",IF(NOT(OR(EXACT(G85,"COMPARABLE"),EXACT(G85,"PARTIAL"),EXACT(G85,"NOT COMPARABLE"),EXACT(G85,"UNKNOWN"),EXACT(G85,"NOT APPLICABLE"))),"INVALID - SHIPPING TOKEN",IF(NOT(OR(EXACT(H85,"COMPARABLE"),EXACT(H85,"PARTIAL"),EXACT(H85,"NOT COMPARABLE"),EXACT(H85,"UNKNOWN"),EXACT(H85,"NOT APPLICABLE"))),"INVALID - RETURNS TOKEN",IF(NOT(OR(EXACT(I85,"COMPARABLE"),EXACT(I85,"PARTIAL"),EXACT(I85,"NOT COMPARABLE"),EXACT(I85,"UNKNOWN"),EXACT(I85,"NOT APPLICABLE"))),"INVALID - WARRANTY TOKEN",IF(NOT(OR(EXACT(J85,"COMPARABLE"),EXACT(J85,"PARTIAL"),EXACT(J85,"NOT COMPARABLE"),EXACT(J85,"UNKNOWN"),EXACT(J85,"NOT APPLICABLE"))),"INVALID - ASSORTMENT TOKEN",IF(NOT(OR(EXACT(K85,"COMPARABLE"),EXACT(K85,"PARTIAL"),EXACT(K85,"NOT COMPARABLE"),EXACT(K85,"UNKNOWN"),EXACT(K85,"NOT APPLICABLE"))),"INVALID - TRANSACTION OWNER TOKEN",IF(NOT(OR(EXACT(L85,"CURRENT"),EXACT(L85,"STALE"),EXACT(L85,"NOT CHECKED"))),"INVALID - FRESHNESS TOKEN",IF(COUNTIF($A$6:$A$205,A85)&gt;1,"INVALID - DUPLICATE ID","VALID"))))))))))))</x:f>
      </x:c>
      <x:c r="Q85" s="45" t="str">
        <x:f>IF(A85="","",IF(OR(B85="",C85="",D85="",E85="",F85="",G85="",H85="",I85="",J85="",K85="",L85="",M85="",N85=""),"EVIDENCE INSUFFICIENT - REQUIRED FIELD",IF(L85="STALE","EVIDENCE STALE - REFRESH",IF(L85="NOT CHECKED","EVIDENCE INSUFFICIENT - FRESHNESS",IF(OR(C85="UNKNOWN",D85="UNKNOWN",E85="UNKNOWN",F85="UNKNOWN",G85="UNKNOWN",H85="UNKNOWN",I85="UNKNOWN",J85="UNKNOWN",K85="UNKNOWN"),"EVIDENCE INSUFFICIENT - COMPARABILITY","COMPLETE")))))</x:f>
      </x:c>
      <x:c r="R85" s="45" t="str">
        <x:f>IF(A85="","",IF(OR(P85&lt;&gt;"VALID",Q85&lt;&gt;"COMPLETE",T85&lt;&gt;"LINKED - READY"),"EVIDENCE INSUFFICIENT",IF(OR(C85="DIFFERENT",E85="NOT COMPARABLE",G85="NOT COMPARABLE",K85="NOT COMPARABLE"),"NOT COMPARABLE",IF(AND(C85="SAME",D85="COMPARABLE",E85="COMPARABLE",OR(F85="IN STOCK",F85="MIXED"),G85="COMPARABLE",H85="COMPARABLE",I85="COMPARABLE",J85="COMPARABLE",K85="COMPARABLE"),"COMPARABLE","PARTIAL"))))</x:f>
      </x:c>
      <x:c r="S85" s="45" t="str">
        <x:f>IF(A85="","",IF(P85&lt;&gt;"VALID","NOT READY",IF(Q85&lt;&gt;"COMPLETE","NOT READY",IF(T85&lt;&gt;"LINKED - READY","NOT READY",IF(R85="EVIDENCE INSUFFICIENT","NOT READY","READY")))))</x:f>
      </x:c>
      <x:c r="T85" s="69" t="str">
        <x:f>IF(A85="","",IF(COUNTIF(CANDIDATES!$A$6:$A$205,B85)&lt;&gt;1,"INVALID - CANDIDATE ID",IF(COUNTIFS(CANDIDATES!$A$6:$A$205,B85,CANDIDATES!$R$6:$R$205,"READY")&lt;&gt;1,"CANDIDATE NOT READY","LINKED - READY")))</x:f>
      </x:c>
      <x:c r="U85" s="69" t="str">
        <x:f>IF(T85="LINKED - READY",INDEX(CANDIDATES!$Q$6:$Q$205,MATCH(B85,CANDIDATES!$A$6:$A$205,0)),"")</x:f>
      </x:c>
    </x:row>
    <x:row r="86">
      <x:c r="A86" s="53"/>
      <x:c r="B86" s="53"/>
      <x:c r="C86" s="53"/>
      <x:c r="D86" s="53"/>
      <x:c r="E86" s="53"/>
      <x:c r="F86" s="53"/>
      <x:c r="G86" s="53"/>
      <x:c r="H86" s="53"/>
      <x:c r="I86" s="53"/>
      <x:c r="J86" s="53"/>
      <x:c r="K86" s="53"/>
      <x:c r="L86" s="53"/>
      <x:c r="M86" s="53"/>
      <x:c r="N86" s="58"/>
      <x:c r="O86" s="53"/>
      <x:c r="P86" s="45" t="str">
        <x:f>IF(A86="","",IF(NOT(OR(EXACT(C86,"SAME"),EXACT(C86,"DIFFERENT"),EXACT(C86,"UNKNOWN"),EXACT(C86,"NOT APPLICABLE"))),"INVALID - PARITY TOKEN",IF(NOT(OR(EXACT(D86,"COMPARABLE"),EXACT(D86,"PARTIAL"),EXACT(D86,"NOT COMPARABLE"),EXACT(D86,"UNKNOWN"),EXACT(D86,"NOT APPLICABLE"))),"INVALID - PACK TOKEN",IF(NOT(OR(EXACT(E86,"COMPARABLE"),EXACT(E86,"PARTIAL"),EXACT(E86,"NOT COMPARABLE"),EXACT(E86,"UNKNOWN"),EXACT(E86,"NOT APPLICABLE"))),"INVALID - PRICE TOKEN",IF(NOT(OR(EXACT(F86,"IN STOCK"),EXACT(F86,"OUT OF STOCK"),EXACT(F86,"MIXED"),EXACT(F86,"UNKNOWN"),EXACT(F86,"NOT APPLICABLE"))),"INVALID - STOCK TOKEN",IF(NOT(OR(EXACT(G86,"COMPARABLE"),EXACT(G86,"PARTIAL"),EXACT(G86,"NOT COMPARABLE"),EXACT(G86,"UNKNOWN"),EXACT(G86,"NOT APPLICABLE"))),"INVALID - SHIPPING TOKEN",IF(NOT(OR(EXACT(H86,"COMPARABLE"),EXACT(H86,"PARTIAL"),EXACT(H86,"NOT COMPARABLE"),EXACT(H86,"UNKNOWN"),EXACT(H86,"NOT APPLICABLE"))),"INVALID - RETURNS TOKEN",IF(NOT(OR(EXACT(I86,"COMPARABLE"),EXACT(I86,"PARTIAL"),EXACT(I86,"NOT COMPARABLE"),EXACT(I86,"UNKNOWN"),EXACT(I86,"NOT APPLICABLE"))),"INVALID - WARRANTY TOKEN",IF(NOT(OR(EXACT(J86,"COMPARABLE"),EXACT(J86,"PARTIAL"),EXACT(J86,"NOT COMPARABLE"),EXACT(J86,"UNKNOWN"),EXACT(J86,"NOT APPLICABLE"))),"INVALID - ASSORTMENT TOKEN",IF(NOT(OR(EXACT(K86,"COMPARABLE"),EXACT(K86,"PARTIAL"),EXACT(K86,"NOT COMPARABLE"),EXACT(K86,"UNKNOWN"),EXACT(K86,"NOT APPLICABLE"))),"INVALID - TRANSACTION OWNER TOKEN",IF(NOT(OR(EXACT(L86,"CURRENT"),EXACT(L86,"STALE"),EXACT(L86,"NOT CHECKED"))),"INVALID - FRESHNESS TOKEN",IF(COUNTIF($A$6:$A$205,A86)&gt;1,"INVALID - DUPLICATE ID","VALID"))))))))))))</x:f>
      </x:c>
      <x:c r="Q86" s="45" t="str">
        <x:f>IF(A86="","",IF(OR(B86="",C86="",D86="",E86="",F86="",G86="",H86="",I86="",J86="",K86="",L86="",M86="",N86=""),"EVIDENCE INSUFFICIENT - REQUIRED FIELD",IF(L86="STALE","EVIDENCE STALE - REFRESH",IF(L86="NOT CHECKED","EVIDENCE INSUFFICIENT - FRESHNESS",IF(OR(C86="UNKNOWN",D86="UNKNOWN",E86="UNKNOWN",F86="UNKNOWN",G86="UNKNOWN",H86="UNKNOWN",I86="UNKNOWN",J86="UNKNOWN",K86="UNKNOWN"),"EVIDENCE INSUFFICIENT - COMPARABILITY","COMPLETE")))))</x:f>
      </x:c>
      <x:c r="R86" s="45" t="str">
        <x:f>IF(A86="","",IF(OR(P86&lt;&gt;"VALID",Q86&lt;&gt;"COMPLETE",T86&lt;&gt;"LINKED - READY"),"EVIDENCE INSUFFICIENT",IF(OR(C86="DIFFERENT",E86="NOT COMPARABLE",G86="NOT COMPARABLE",K86="NOT COMPARABLE"),"NOT COMPARABLE",IF(AND(C86="SAME",D86="COMPARABLE",E86="COMPARABLE",OR(F86="IN STOCK",F86="MIXED"),G86="COMPARABLE",H86="COMPARABLE",I86="COMPARABLE",J86="COMPARABLE",K86="COMPARABLE"),"COMPARABLE","PARTIAL"))))</x:f>
      </x:c>
      <x:c r="S86" s="45" t="str">
        <x:f>IF(A86="","",IF(P86&lt;&gt;"VALID","NOT READY",IF(Q86&lt;&gt;"COMPLETE","NOT READY",IF(T86&lt;&gt;"LINKED - READY","NOT READY",IF(R86="EVIDENCE INSUFFICIENT","NOT READY","READY")))))</x:f>
      </x:c>
      <x:c r="T86" s="69" t="str">
        <x:f>IF(A86="","",IF(COUNTIF(CANDIDATES!$A$6:$A$205,B86)&lt;&gt;1,"INVALID - CANDIDATE ID",IF(COUNTIFS(CANDIDATES!$A$6:$A$205,B86,CANDIDATES!$R$6:$R$205,"READY")&lt;&gt;1,"CANDIDATE NOT READY","LINKED - READY")))</x:f>
      </x:c>
      <x:c r="U86" s="69" t="str">
        <x:f>IF(T86="LINKED - READY",INDEX(CANDIDATES!$Q$6:$Q$205,MATCH(B86,CANDIDATES!$A$6:$A$205,0)),"")</x:f>
      </x:c>
    </x:row>
    <x:row r="87">
      <x:c r="A87" s="53"/>
      <x:c r="B87" s="53"/>
      <x:c r="C87" s="53"/>
      <x:c r="D87" s="53"/>
      <x:c r="E87" s="53"/>
      <x:c r="F87" s="53"/>
      <x:c r="G87" s="53"/>
      <x:c r="H87" s="53"/>
      <x:c r="I87" s="53"/>
      <x:c r="J87" s="53"/>
      <x:c r="K87" s="53"/>
      <x:c r="L87" s="53"/>
      <x:c r="M87" s="53"/>
      <x:c r="N87" s="58"/>
      <x:c r="O87" s="53"/>
      <x:c r="P87" s="45" t="str">
        <x:f>IF(A87="","",IF(NOT(OR(EXACT(C87,"SAME"),EXACT(C87,"DIFFERENT"),EXACT(C87,"UNKNOWN"),EXACT(C87,"NOT APPLICABLE"))),"INVALID - PARITY TOKEN",IF(NOT(OR(EXACT(D87,"COMPARABLE"),EXACT(D87,"PARTIAL"),EXACT(D87,"NOT COMPARABLE"),EXACT(D87,"UNKNOWN"),EXACT(D87,"NOT APPLICABLE"))),"INVALID - PACK TOKEN",IF(NOT(OR(EXACT(E87,"COMPARABLE"),EXACT(E87,"PARTIAL"),EXACT(E87,"NOT COMPARABLE"),EXACT(E87,"UNKNOWN"),EXACT(E87,"NOT APPLICABLE"))),"INVALID - PRICE TOKEN",IF(NOT(OR(EXACT(F87,"IN STOCK"),EXACT(F87,"OUT OF STOCK"),EXACT(F87,"MIXED"),EXACT(F87,"UNKNOWN"),EXACT(F87,"NOT APPLICABLE"))),"INVALID - STOCK TOKEN",IF(NOT(OR(EXACT(G87,"COMPARABLE"),EXACT(G87,"PARTIAL"),EXACT(G87,"NOT COMPARABLE"),EXACT(G87,"UNKNOWN"),EXACT(G87,"NOT APPLICABLE"))),"INVALID - SHIPPING TOKEN",IF(NOT(OR(EXACT(H87,"COMPARABLE"),EXACT(H87,"PARTIAL"),EXACT(H87,"NOT COMPARABLE"),EXACT(H87,"UNKNOWN"),EXACT(H87,"NOT APPLICABLE"))),"INVALID - RETURNS TOKEN",IF(NOT(OR(EXACT(I87,"COMPARABLE"),EXACT(I87,"PARTIAL"),EXACT(I87,"NOT COMPARABLE"),EXACT(I87,"UNKNOWN"),EXACT(I87,"NOT APPLICABLE"))),"INVALID - WARRANTY TOKEN",IF(NOT(OR(EXACT(J87,"COMPARABLE"),EXACT(J87,"PARTIAL"),EXACT(J87,"NOT COMPARABLE"),EXACT(J87,"UNKNOWN"),EXACT(J87,"NOT APPLICABLE"))),"INVALID - ASSORTMENT TOKEN",IF(NOT(OR(EXACT(K87,"COMPARABLE"),EXACT(K87,"PARTIAL"),EXACT(K87,"NOT COMPARABLE"),EXACT(K87,"UNKNOWN"),EXACT(K87,"NOT APPLICABLE"))),"INVALID - TRANSACTION OWNER TOKEN",IF(NOT(OR(EXACT(L87,"CURRENT"),EXACT(L87,"STALE"),EXACT(L87,"NOT CHECKED"))),"INVALID - FRESHNESS TOKEN",IF(COUNTIF($A$6:$A$205,A87)&gt;1,"INVALID - DUPLICATE ID","VALID"))))))))))))</x:f>
      </x:c>
      <x:c r="Q87" s="45" t="str">
        <x:f>IF(A87="","",IF(OR(B87="",C87="",D87="",E87="",F87="",G87="",H87="",I87="",J87="",K87="",L87="",M87="",N87=""),"EVIDENCE INSUFFICIENT - REQUIRED FIELD",IF(L87="STALE","EVIDENCE STALE - REFRESH",IF(L87="NOT CHECKED","EVIDENCE INSUFFICIENT - FRESHNESS",IF(OR(C87="UNKNOWN",D87="UNKNOWN",E87="UNKNOWN",F87="UNKNOWN",G87="UNKNOWN",H87="UNKNOWN",I87="UNKNOWN",J87="UNKNOWN",K87="UNKNOWN"),"EVIDENCE INSUFFICIENT - COMPARABILITY","COMPLETE")))))</x:f>
      </x:c>
      <x:c r="R87" s="45" t="str">
        <x:f>IF(A87="","",IF(OR(P87&lt;&gt;"VALID",Q87&lt;&gt;"COMPLETE",T87&lt;&gt;"LINKED - READY"),"EVIDENCE INSUFFICIENT",IF(OR(C87="DIFFERENT",E87="NOT COMPARABLE",G87="NOT COMPARABLE",K87="NOT COMPARABLE"),"NOT COMPARABLE",IF(AND(C87="SAME",D87="COMPARABLE",E87="COMPARABLE",OR(F87="IN STOCK",F87="MIXED"),G87="COMPARABLE",H87="COMPARABLE",I87="COMPARABLE",J87="COMPARABLE",K87="COMPARABLE"),"COMPARABLE","PARTIAL"))))</x:f>
      </x:c>
      <x:c r="S87" s="45" t="str">
        <x:f>IF(A87="","",IF(P87&lt;&gt;"VALID","NOT READY",IF(Q87&lt;&gt;"COMPLETE","NOT READY",IF(T87&lt;&gt;"LINKED - READY","NOT READY",IF(R87="EVIDENCE INSUFFICIENT","NOT READY","READY")))))</x:f>
      </x:c>
      <x:c r="T87" s="69" t="str">
        <x:f>IF(A87="","",IF(COUNTIF(CANDIDATES!$A$6:$A$205,B87)&lt;&gt;1,"INVALID - CANDIDATE ID",IF(COUNTIFS(CANDIDATES!$A$6:$A$205,B87,CANDIDATES!$R$6:$R$205,"READY")&lt;&gt;1,"CANDIDATE NOT READY","LINKED - READY")))</x:f>
      </x:c>
      <x:c r="U87" s="69" t="str">
        <x:f>IF(T87="LINKED - READY",INDEX(CANDIDATES!$Q$6:$Q$205,MATCH(B87,CANDIDATES!$A$6:$A$205,0)),"")</x:f>
      </x:c>
    </x:row>
    <x:row r="88">
      <x:c r="A88" s="53"/>
      <x:c r="B88" s="53"/>
      <x:c r="C88" s="53"/>
      <x:c r="D88" s="53"/>
      <x:c r="E88" s="53"/>
      <x:c r="F88" s="53"/>
      <x:c r="G88" s="53"/>
      <x:c r="H88" s="53"/>
      <x:c r="I88" s="53"/>
      <x:c r="J88" s="53"/>
      <x:c r="K88" s="53"/>
      <x:c r="L88" s="53"/>
      <x:c r="M88" s="53"/>
      <x:c r="N88" s="58"/>
      <x:c r="O88" s="53"/>
      <x:c r="P88" s="45" t="str">
        <x:f>IF(A88="","",IF(NOT(OR(EXACT(C88,"SAME"),EXACT(C88,"DIFFERENT"),EXACT(C88,"UNKNOWN"),EXACT(C88,"NOT APPLICABLE"))),"INVALID - PARITY TOKEN",IF(NOT(OR(EXACT(D88,"COMPARABLE"),EXACT(D88,"PARTIAL"),EXACT(D88,"NOT COMPARABLE"),EXACT(D88,"UNKNOWN"),EXACT(D88,"NOT APPLICABLE"))),"INVALID - PACK TOKEN",IF(NOT(OR(EXACT(E88,"COMPARABLE"),EXACT(E88,"PARTIAL"),EXACT(E88,"NOT COMPARABLE"),EXACT(E88,"UNKNOWN"),EXACT(E88,"NOT APPLICABLE"))),"INVALID - PRICE TOKEN",IF(NOT(OR(EXACT(F88,"IN STOCK"),EXACT(F88,"OUT OF STOCK"),EXACT(F88,"MIXED"),EXACT(F88,"UNKNOWN"),EXACT(F88,"NOT APPLICABLE"))),"INVALID - STOCK TOKEN",IF(NOT(OR(EXACT(G88,"COMPARABLE"),EXACT(G88,"PARTIAL"),EXACT(G88,"NOT COMPARABLE"),EXACT(G88,"UNKNOWN"),EXACT(G88,"NOT APPLICABLE"))),"INVALID - SHIPPING TOKEN",IF(NOT(OR(EXACT(H88,"COMPARABLE"),EXACT(H88,"PARTIAL"),EXACT(H88,"NOT COMPARABLE"),EXACT(H88,"UNKNOWN"),EXACT(H88,"NOT APPLICABLE"))),"INVALID - RETURNS TOKEN",IF(NOT(OR(EXACT(I88,"COMPARABLE"),EXACT(I88,"PARTIAL"),EXACT(I88,"NOT COMPARABLE"),EXACT(I88,"UNKNOWN"),EXACT(I88,"NOT APPLICABLE"))),"INVALID - WARRANTY TOKEN",IF(NOT(OR(EXACT(J88,"COMPARABLE"),EXACT(J88,"PARTIAL"),EXACT(J88,"NOT COMPARABLE"),EXACT(J88,"UNKNOWN"),EXACT(J88,"NOT APPLICABLE"))),"INVALID - ASSORTMENT TOKEN",IF(NOT(OR(EXACT(K88,"COMPARABLE"),EXACT(K88,"PARTIAL"),EXACT(K88,"NOT COMPARABLE"),EXACT(K88,"UNKNOWN"),EXACT(K88,"NOT APPLICABLE"))),"INVALID - TRANSACTION OWNER TOKEN",IF(NOT(OR(EXACT(L88,"CURRENT"),EXACT(L88,"STALE"),EXACT(L88,"NOT CHECKED"))),"INVALID - FRESHNESS TOKEN",IF(COUNTIF($A$6:$A$205,A88)&gt;1,"INVALID - DUPLICATE ID","VALID"))))))))))))</x:f>
      </x:c>
      <x:c r="Q88" s="45" t="str">
        <x:f>IF(A88="","",IF(OR(B88="",C88="",D88="",E88="",F88="",G88="",H88="",I88="",J88="",K88="",L88="",M88="",N88=""),"EVIDENCE INSUFFICIENT - REQUIRED FIELD",IF(L88="STALE","EVIDENCE STALE - REFRESH",IF(L88="NOT CHECKED","EVIDENCE INSUFFICIENT - FRESHNESS",IF(OR(C88="UNKNOWN",D88="UNKNOWN",E88="UNKNOWN",F88="UNKNOWN",G88="UNKNOWN",H88="UNKNOWN",I88="UNKNOWN",J88="UNKNOWN",K88="UNKNOWN"),"EVIDENCE INSUFFICIENT - COMPARABILITY","COMPLETE")))))</x:f>
      </x:c>
      <x:c r="R88" s="45" t="str">
        <x:f>IF(A88="","",IF(OR(P88&lt;&gt;"VALID",Q88&lt;&gt;"COMPLETE",T88&lt;&gt;"LINKED - READY"),"EVIDENCE INSUFFICIENT",IF(OR(C88="DIFFERENT",E88="NOT COMPARABLE",G88="NOT COMPARABLE",K88="NOT COMPARABLE"),"NOT COMPARABLE",IF(AND(C88="SAME",D88="COMPARABLE",E88="COMPARABLE",OR(F88="IN STOCK",F88="MIXED"),G88="COMPARABLE",H88="COMPARABLE",I88="COMPARABLE",J88="COMPARABLE",K88="COMPARABLE"),"COMPARABLE","PARTIAL"))))</x:f>
      </x:c>
      <x:c r="S88" s="45" t="str">
        <x:f>IF(A88="","",IF(P88&lt;&gt;"VALID","NOT READY",IF(Q88&lt;&gt;"COMPLETE","NOT READY",IF(T88&lt;&gt;"LINKED - READY","NOT READY",IF(R88="EVIDENCE INSUFFICIENT","NOT READY","READY")))))</x:f>
      </x:c>
      <x:c r="T88" s="69" t="str">
        <x:f>IF(A88="","",IF(COUNTIF(CANDIDATES!$A$6:$A$205,B88)&lt;&gt;1,"INVALID - CANDIDATE ID",IF(COUNTIFS(CANDIDATES!$A$6:$A$205,B88,CANDIDATES!$R$6:$R$205,"READY")&lt;&gt;1,"CANDIDATE NOT READY","LINKED - READY")))</x:f>
      </x:c>
      <x:c r="U88" s="69" t="str">
        <x:f>IF(T88="LINKED - READY",INDEX(CANDIDATES!$Q$6:$Q$205,MATCH(B88,CANDIDATES!$A$6:$A$205,0)),"")</x:f>
      </x:c>
    </x:row>
    <x:row r="89">
      <x:c r="A89" s="53"/>
      <x:c r="B89" s="53"/>
      <x:c r="C89" s="53"/>
      <x:c r="D89" s="53"/>
      <x:c r="E89" s="53"/>
      <x:c r="F89" s="53"/>
      <x:c r="G89" s="53"/>
      <x:c r="H89" s="53"/>
      <x:c r="I89" s="53"/>
      <x:c r="J89" s="53"/>
      <x:c r="K89" s="53"/>
      <x:c r="L89" s="53"/>
      <x:c r="M89" s="53"/>
      <x:c r="N89" s="58"/>
      <x:c r="O89" s="53"/>
      <x:c r="P89" s="45" t="str">
        <x:f>IF(A89="","",IF(NOT(OR(EXACT(C89,"SAME"),EXACT(C89,"DIFFERENT"),EXACT(C89,"UNKNOWN"),EXACT(C89,"NOT APPLICABLE"))),"INVALID - PARITY TOKEN",IF(NOT(OR(EXACT(D89,"COMPARABLE"),EXACT(D89,"PARTIAL"),EXACT(D89,"NOT COMPARABLE"),EXACT(D89,"UNKNOWN"),EXACT(D89,"NOT APPLICABLE"))),"INVALID - PACK TOKEN",IF(NOT(OR(EXACT(E89,"COMPARABLE"),EXACT(E89,"PARTIAL"),EXACT(E89,"NOT COMPARABLE"),EXACT(E89,"UNKNOWN"),EXACT(E89,"NOT APPLICABLE"))),"INVALID - PRICE TOKEN",IF(NOT(OR(EXACT(F89,"IN STOCK"),EXACT(F89,"OUT OF STOCK"),EXACT(F89,"MIXED"),EXACT(F89,"UNKNOWN"),EXACT(F89,"NOT APPLICABLE"))),"INVALID - STOCK TOKEN",IF(NOT(OR(EXACT(G89,"COMPARABLE"),EXACT(G89,"PARTIAL"),EXACT(G89,"NOT COMPARABLE"),EXACT(G89,"UNKNOWN"),EXACT(G89,"NOT APPLICABLE"))),"INVALID - SHIPPING TOKEN",IF(NOT(OR(EXACT(H89,"COMPARABLE"),EXACT(H89,"PARTIAL"),EXACT(H89,"NOT COMPARABLE"),EXACT(H89,"UNKNOWN"),EXACT(H89,"NOT APPLICABLE"))),"INVALID - RETURNS TOKEN",IF(NOT(OR(EXACT(I89,"COMPARABLE"),EXACT(I89,"PARTIAL"),EXACT(I89,"NOT COMPARABLE"),EXACT(I89,"UNKNOWN"),EXACT(I89,"NOT APPLICABLE"))),"INVALID - WARRANTY TOKEN",IF(NOT(OR(EXACT(J89,"COMPARABLE"),EXACT(J89,"PARTIAL"),EXACT(J89,"NOT COMPARABLE"),EXACT(J89,"UNKNOWN"),EXACT(J89,"NOT APPLICABLE"))),"INVALID - ASSORTMENT TOKEN",IF(NOT(OR(EXACT(K89,"COMPARABLE"),EXACT(K89,"PARTIAL"),EXACT(K89,"NOT COMPARABLE"),EXACT(K89,"UNKNOWN"),EXACT(K89,"NOT APPLICABLE"))),"INVALID - TRANSACTION OWNER TOKEN",IF(NOT(OR(EXACT(L89,"CURRENT"),EXACT(L89,"STALE"),EXACT(L89,"NOT CHECKED"))),"INVALID - FRESHNESS TOKEN",IF(COUNTIF($A$6:$A$205,A89)&gt;1,"INVALID - DUPLICATE ID","VALID"))))))))))))</x:f>
      </x:c>
      <x:c r="Q89" s="45" t="str">
        <x:f>IF(A89="","",IF(OR(B89="",C89="",D89="",E89="",F89="",G89="",H89="",I89="",J89="",K89="",L89="",M89="",N89=""),"EVIDENCE INSUFFICIENT - REQUIRED FIELD",IF(L89="STALE","EVIDENCE STALE - REFRESH",IF(L89="NOT CHECKED","EVIDENCE INSUFFICIENT - FRESHNESS",IF(OR(C89="UNKNOWN",D89="UNKNOWN",E89="UNKNOWN",F89="UNKNOWN",G89="UNKNOWN",H89="UNKNOWN",I89="UNKNOWN",J89="UNKNOWN",K89="UNKNOWN"),"EVIDENCE INSUFFICIENT - COMPARABILITY","COMPLETE")))))</x:f>
      </x:c>
      <x:c r="R89" s="45" t="str">
        <x:f>IF(A89="","",IF(OR(P89&lt;&gt;"VALID",Q89&lt;&gt;"COMPLETE",T89&lt;&gt;"LINKED - READY"),"EVIDENCE INSUFFICIENT",IF(OR(C89="DIFFERENT",E89="NOT COMPARABLE",G89="NOT COMPARABLE",K89="NOT COMPARABLE"),"NOT COMPARABLE",IF(AND(C89="SAME",D89="COMPARABLE",E89="COMPARABLE",OR(F89="IN STOCK",F89="MIXED"),G89="COMPARABLE",H89="COMPARABLE",I89="COMPARABLE",J89="COMPARABLE",K89="COMPARABLE"),"COMPARABLE","PARTIAL"))))</x:f>
      </x:c>
      <x:c r="S89" s="45" t="str">
        <x:f>IF(A89="","",IF(P89&lt;&gt;"VALID","NOT READY",IF(Q89&lt;&gt;"COMPLETE","NOT READY",IF(T89&lt;&gt;"LINKED - READY","NOT READY",IF(R89="EVIDENCE INSUFFICIENT","NOT READY","READY")))))</x:f>
      </x:c>
      <x:c r="T89" s="69" t="str">
        <x:f>IF(A89="","",IF(COUNTIF(CANDIDATES!$A$6:$A$205,B89)&lt;&gt;1,"INVALID - CANDIDATE ID",IF(COUNTIFS(CANDIDATES!$A$6:$A$205,B89,CANDIDATES!$R$6:$R$205,"READY")&lt;&gt;1,"CANDIDATE NOT READY","LINKED - READY")))</x:f>
      </x:c>
      <x:c r="U89" s="69" t="str">
        <x:f>IF(T89="LINKED - READY",INDEX(CANDIDATES!$Q$6:$Q$205,MATCH(B89,CANDIDATES!$A$6:$A$205,0)),"")</x:f>
      </x:c>
    </x:row>
    <x:row r="90">
      <x:c r="A90" s="53"/>
      <x:c r="B90" s="53"/>
      <x:c r="C90" s="53"/>
      <x:c r="D90" s="53"/>
      <x:c r="E90" s="53"/>
      <x:c r="F90" s="53"/>
      <x:c r="G90" s="53"/>
      <x:c r="H90" s="53"/>
      <x:c r="I90" s="53"/>
      <x:c r="J90" s="53"/>
      <x:c r="K90" s="53"/>
      <x:c r="L90" s="53"/>
      <x:c r="M90" s="53"/>
      <x:c r="N90" s="58"/>
      <x:c r="O90" s="53"/>
      <x:c r="P90" s="45" t="str">
        <x:f>IF(A90="","",IF(NOT(OR(EXACT(C90,"SAME"),EXACT(C90,"DIFFERENT"),EXACT(C90,"UNKNOWN"),EXACT(C90,"NOT APPLICABLE"))),"INVALID - PARITY TOKEN",IF(NOT(OR(EXACT(D90,"COMPARABLE"),EXACT(D90,"PARTIAL"),EXACT(D90,"NOT COMPARABLE"),EXACT(D90,"UNKNOWN"),EXACT(D90,"NOT APPLICABLE"))),"INVALID - PACK TOKEN",IF(NOT(OR(EXACT(E90,"COMPARABLE"),EXACT(E90,"PARTIAL"),EXACT(E90,"NOT COMPARABLE"),EXACT(E90,"UNKNOWN"),EXACT(E90,"NOT APPLICABLE"))),"INVALID - PRICE TOKEN",IF(NOT(OR(EXACT(F90,"IN STOCK"),EXACT(F90,"OUT OF STOCK"),EXACT(F90,"MIXED"),EXACT(F90,"UNKNOWN"),EXACT(F90,"NOT APPLICABLE"))),"INVALID - STOCK TOKEN",IF(NOT(OR(EXACT(G90,"COMPARABLE"),EXACT(G90,"PARTIAL"),EXACT(G90,"NOT COMPARABLE"),EXACT(G90,"UNKNOWN"),EXACT(G90,"NOT APPLICABLE"))),"INVALID - SHIPPING TOKEN",IF(NOT(OR(EXACT(H90,"COMPARABLE"),EXACT(H90,"PARTIAL"),EXACT(H90,"NOT COMPARABLE"),EXACT(H90,"UNKNOWN"),EXACT(H90,"NOT APPLICABLE"))),"INVALID - RETURNS TOKEN",IF(NOT(OR(EXACT(I90,"COMPARABLE"),EXACT(I90,"PARTIAL"),EXACT(I90,"NOT COMPARABLE"),EXACT(I90,"UNKNOWN"),EXACT(I90,"NOT APPLICABLE"))),"INVALID - WARRANTY TOKEN",IF(NOT(OR(EXACT(J90,"COMPARABLE"),EXACT(J90,"PARTIAL"),EXACT(J90,"NOT COMPARABLE"),EXACT(J90,"UNKNOWN"),EXACT(J90,"NOT APPLICABLE"))),"INVALID - ASSORTMENT TOKEN",IF(NOT(OR(EXACT(K90,"COMPARABLE"),EXACT(K90,"PARTIAL"),EXACT(K90,"NOT COMPARABLE"),EXACT(K90,"UNKNOWN"),EXACT(K90,"NOT APPLICABLE"))),"INVALID - TRANSACTION OWNER TOKEN",IF(NOT(OR(EXACT(L90,"CURRENT"),EXACT(L90,"STALE"),EXACT(L90,"NOT CHECKED"))),"INVALID - FRESHNESS TOKEN",IF(COUNTIF($A$6:$A$205,A90)&gt;1,"INVALID - DUPLICATE ID","VALID"))))))))))))</x:f>
      </x:c>
      <x:c r="Q90" s="45" t="str">
        <x:f>IF(A90="","",IF(OR(B90="",C90="",D90="",E90="",F90="",G90="",H90="",I90="",J90="",K90="",L90="",M90="",N90=""),"EVIDENCE INSUFFICIENT - REQUIRED FIELD",IF(L90="STALE","EVIDENCE STALE - REFRESH",IF(L90="NOT CHECKED","EVIDENCE INSUFFICIENT - FRESHNESS",IF(OR(C90="UNKNOWN",D90="UNKNOWN",E90="UNKNOWN",F90="UNKNOWN",G90="UNKNOWN",H90="UNKNOWN",I90="UNKNOWN",J90="UNKNOWN",K90="UNKNOWN"),"EVIDENCE INSUFFICIENT - COMPARABILITY","COMPLETE")))))</x:f>
      </x:c>
      <x:c r="R90" s="45" t="str">
        <x:f>IF(A90="","",IF(OR(P90&lt;&gt;"VALID",Q90&lt;&gt;"COMPLETE",T90&lt;&gt;"LINKED - READY"),"EVIDENCE INSUFFICIENT",IF(OR(C90="DIFFERENT",E90="NOT COMPARABLE",G90="NOT COMPARABLE",K90="NOT COMPARABLE"),"NOT COMPARABLE",IF(AND(C90="SAME",D90="COMPARABLE",E90="COMPARABLE",OR(F90="IN STOCK",F90="MIXED"),G90="COMPARABLE",H90="COMPARABLE",I90="COMPARABLE",J90="COMPARABLE",K90="COMPARABLE"),"COMPARABLE","PARTIAL"))))</x:f>
      </x:c>
      <x:c r="S90" s="45" t="str">
        <x:f>IF(A90="","",IF(P90&lt;&gt;"VALID","NOT READY",IF(Q90&lt;&gt;"COMPLETE","NOT READY",IF(T90&lt;&gt;"LINKED - READY","NOT READY",IF(R90="EVIDENCE INSUFFICIENT","NOT READY","READY")))))</x:f>
      </x:c>
      <x:c r="T90" s="69" t="str">
        <x:f>IF(A90="","",IF(COUNTIF(CANDIDATES!$A$6:$A$205,B90)&lt;&gt;1,"INVALID - CANDIDATE ID",IF(COUNTIFS(CANDIDATES!$A$6:$A$205,B90,CANDIDATES!$R$6:$R$205,"READY")&lt;&gt;1,"CANDIDATE NOT READY","LINKED - READY")))</x:f>
      </x:c>
      <x:c r="U90" s="69" t="str">
        <x:f>IF(T90="LINKED - READY",INDEX(CANDIDATES!$Q$6:$Q$205,MATCH(B90,CANDIDATES!$A$6:$A$205,0)),"")</x:f>
      </x:c>
    </x:row>
    <x:row r="91">
      <x:c r="A91" s="53"/>
      <x:c r="B91" s="53"/>
      <x:c r="C91" s="53"/>
      <x:c r="D91" s="53"/>
      <x:c r="E91" s="53"/>
      <x:c r="F91" s="53"/>
      <x:c r="G91" s="53"/>
      <x:c r="H91" s="53"/>
      <x:c r="I91" s="53"/>
      <x:c r="J91" s="53"/>
      <x:c r="K91" s="53"/>
      <x:c r="L91" s="53"/>
      <x:c r="M91" s="53"/>
      <x:c r="N91" s="58"/>
      <x:c r="O91" s="53"/>
      <x:c r="P91" s="45" t="str">
        <x:f>IF(A91="","",IF(NOT(OR(EXACT(C91,"SAME"),EXACT(C91,"DIFFERENT"),EXACT(C91,"UNKNOWN"),EXACT(C91,"NOT APPLICABLE"))),"INVALID - PARITY TOKEN",IF(NOT(OR(EXACT(D91,"COMPARABLE"),EXACT(D91,"PARTIAL"),EXACT(D91,"NOT COMPARABLE"),EXACT(D91,"UNKNOWN"),EXACT(D91,"NOT APPLICABLE"))),"INVALID - PACK TOKEN",IF(NOT(OR(EXACT(E91,"COMPARABLE"),EXACT(E91,"PARTIAL"),EXACT(E91,"NOT COMPARABLE"),EXACT(E91,"UNKNOWN"),EXACT(E91,"NOT APPLICABLE"))),"INVALID - PRICE TOKEN",IF(NOT(OR(EXACT(F91,"IN STOCK"),EXACT(F91,"OUT OF STOCK"),EXACT(F91,"MIXED"),EXACT(F91,"UNKNOWN"),EXACT(F91,"NOT APPLICABLE"))),"INVALID - STOCK TOKEN",IF(NOT(OR(EXACT(G91,"COMPARABLE"),EXACT(G91,"PARTIAL"),EXACT(G91,"NOT COMPARABLE"),EXACT(G91,"UNKNOWN"),EXACT(G91,"NOT APPLICABLE"))),"INVALID - SHIPPING TOKEN",IF(NOT(OR(EXACT(H91,"COMPARABLE"),EXACT(H91,"PARTIAL"),EXACT(H91,"NOT COMPARABLE"),EXACT(H91,"UNKNOWN"),EXACT(H91,"NOT APPLICABLE"))),"INVALID - RETURNS TOKEN",IF(NOT(OR(EXACT(I91,"COMPARABLE"),EXACT(I91,"PARTIAL"),EXACT(I91,"NOT COMPARABLE"),EXACT(I91,"UNKNOWN"),EXACT(I91,"NOT APPLICABLE"))),"INVALID - WARRANTY TOKEN",IF(NOT(OR(EXACT(J91,"COMPARABLE"),EXACT(J91,"PARTIAL"),EXACT(J91,"NOT COMPARABLE"),EXACT(J91,"UNKNOWN"),EXACT(J91,"NOT APPLICABLE"))),"INVALID - ASSORTMENT TOKEN",IF(NOT(OR(EXACT(K91,"COMPARABLE"),EXACT(K91,"PARTIAL"),EXACT(K91,"NOT COMPARABLE"),EXACT(K91,"UNKNOWN"),EXACT(K91,"NOT APPLICABLE"))),"INVALID - TRANSACTION OWNER TOKEN",IF(NOT(OR(EXACT(L91,"CURRENT"),EXACT(L91,"STALE"),EXACT(L91,"NOT CHECKED"))),"INVALID - FRESHNESS TOKEN",IF(COUNTIF($A$6:$A$205,A91)&gt;1,"INVALID - DUPLICATE ID","VALID"))))))))))))</x:f>
      </x:c>
      <x:c r="Q91" s="45" t="str">
        <x:f>IF(A91="","",IF(OR(B91="",C91="",D91="",E91="",F91="",G91="",H91="",I91="",J91="",K91="",L91="",M91="",N91=""),"EVIDENCE INSUFFICIENT - REQUIRED FIELD",IF(L91="STALE","EVIDENCE STALE - REFRESH",IF(L91="NOT CHECKED","EVIDENCE INSUFFICIENT - FRESHNESS",IF(OR(C91="UNKNOWN",D91="UNKNOWN",E91="UNKNOWN",F91="UNKNOWN",G91="UNKNOWN",H91="UNKNOWN",I91="UNKNOWN",J91="UNKNOWN",K91="UNKNOWN"),"EVIDENCE INSUFFICIENT - COMPARABILITY","COMPLETE")))))</x:f>
      </x:c>
      <x:c r="R91" s="45" t="str">
        <x:f>IF(A91="","",IF(OR(P91&lt;&gt;"VALID",Q91&lt;&gt;"COMPLETE",T91&lt;&gt;"LINKED - READY"),"EVIDENCE INSUFFICIENT",IF(OR(C91="DIFFERENT",E91="NOT COMPARABLE",G91="NOT COMPARABLE",K91="NOT COMPARABLE"),"NOT COMPARABLE",IF(AND(C91="SAME",D91="COMPARABLE",E91="COMPARABLE",OR(F91="IN STOCK",F91="MIXED"),G91="COMPARABLE",H91="COMPARABLE",I91="COMPARABLE",J91="COMPARABLE",K91="COMPARABLE"),"COMPARABLE","PARTIAL"))))</x:f>
      </x:c>
      <x:c r="S91" s="45" t="str">
        <x:f>IF(A91="","",IF(P91&lt;&gt;"VALID","NOT READY",IF(Q91&lt;&gt;"COMPLETE","NOT READY",IF(T91&lt;&gt;"LINKED - READY","NOT READY",IF(R91="EVIDENCE INSUFFICIENT","NOT READY","READY")))))</x:f>
      </x:c>
      <x:c r="T91" s="69" t="str">
        <x:f>IF(A91="","",IF(COUNTIF(CANDIDATES!$A$6:$A$205,B91)&lt;&gt;1,"INVALID - CANDIDATE ID",IF(COUNTIFS(CANDIDATES!$A$6:$A$205,B91,CANDIDATES!$R$6:$R$205,"READY")&lt;&gt;1,"CANDIDATE NOT READY","LINKED - READY")))</x:f>
      </x:c>
      <x:c r="U91" s="69" t="str">
        <x:f>IF(T91="LINKED - READY",INDEX(CANDIDATES!$Q$6:$Q$205,MATCH(B91,CANDIDATES!$A$6:$A$205,0)),"")</x:f>
      </x:c>
    </x:row>
    <x:row r="92">
      <x:c r="A92" s="53"/>
      <x:c r="B92" s="53"/>
      <x:c r="C92" s="53"/>
      <x:c r="D92" s="53"/>
      <x:c r="E92" s="53"/>
      <x:c r="F92" s="53"/>
      <x:c r="G92" s="53"/>
      <x:c r="H92" s="53"/>
      <x:c r="I92" s="53"/>
      <x:c r="J92" s="53"/>
      <x:c r="K92" s="53"/>
      <x:c r="L92" s="53"/>
      <x:c r="M92" s="53"/>
      <x:c r="N92" s="58"/>
      <x:c r="O92" s="53"/>
      <x:c r="P92" s="45" t="str">
        <x:f>IF(A92="","",IF(NOT(OR(EXACT(C92,"SAME"),EXACT(C92,"DIFFERENT"),EXACT(C92,"UNKNOWN"),EXACT(C92,"NOT APPLICABLE"))),"INVALID - PARITY TOKEN",IF(NOT(OR(EXACT(D92,"COMPARABLE"),EXACT(D92,"PARTIAL"),EXACT(D92,"NOT COMPARABLE"),EXACT(D92,"UNKNOWN"),EXACT(D92,"NOT APPLICABLE"))),"INVALID - PACK TOKEN",IF(NOT(OR(EXACT(E92,"COMPARABLE"),EXACT(E92,"PARTIAL"),EXACT(E92,"NOT COMPARABLE"),EXACT(E92,"UNKNOWN"),EXACT(E92,"NOT APPLICABLE"))),"INVALID - PRICE TOKEN",IF(NOT(OR(EXACT(F92,"IN STOCK"),EXACT(F92,"OUT OF STOCK"),EXACT(F92,"MIXED"),EXACT(F92,"UNKNOWN"),EXACT(F92,"NOT APPLICABLE"))),"INVALID - STOCK TOKEN",IF(NOT(OR(EXACT(G92,"COMPARABLE"),EXACT(G92,"PARTIAL"),EXACT(G92,"NOT COMPARABLE"),EXACT(G92,"UNKNOWN"),EXACT(G92,"NOT APPLICABLE"))),"INVALID - SHIPPING TOKEN",IF(NOT(OR(EXACT(H92,"COMPARABLE"),EXACT(H92,"PARTIAL"),EXACT(H92,"NOT COMPARABLE"),EXACT(H92,"UNKNOWN"),EXACT(H92,"NOT APPLICABLE"))),"INVALID - RETURNS TOKEN",IF(NOT(OR(EXACT(I92,"COMPARABLE"),EXACT(I92,"PARTIAL"),EXACT(I92,"NOT COMPARABLE"),EXACT(I92,"UNKNOWN"),EXACT(I92,"NOT APPLICABLE"))),"INVALID - WARRANTY TOKEN",IF(NOT(OR(EXACT(J92,"COMPARABLE"),EXACT(J92,"PARTIAL"),EXACT(J92,"NOT COMPARABLE"),EXACT(J92,"UNKNOWN"),EXACT(J92,"NOT APPLICABLE"))),"INVALID - ASSORTMENT TOKEN",IF(NOT(OR(EXACT(K92,"COMPARABLE"),EXACT(K92,"PARTIAL"),EXACT(K92,"NOT COMPARABLE"),EXACT(K92,"UNKNOWN"),EXACT(K92,"NOT APPLICABLE"))),"INVALID - TRANSACTION OWNER TOKEN",IF(NOT(OR(EXACT(L92,"CURRENT"),EXACT(L92,"STALE"),EXACT(L92,"NOT CHECKED"))),"INVALID - FRESHNESS TOKEN",IF(COUNTIF($A$6:$A$205,A92)&gt;1,"INVALID - DUPLICATE ID","VALID"))))))))))))</x:f>
      </x:c>
      <x:c r="Q92" s="45" t="str">
        <x:f>IF(A92="","",IF(OR(B92="",C92="",D92="",E92="",F92="",G92="",H92="",I92="",J92="",K92="",L92="",M92="",N92=""),"EVIDENCE INSUFFICIENT - REQUIRED FIELD",IF(L92="STALE","EVIDENCE STALE - REFRESH",IF(L92="NOT CHECKED","EVIDENCE INSUFFICIENT - FRESHNESS",IF(OR(C92="UNKNOWN",D92="UNKNOWN",E92="UNKNOWN",F92="UNKNOWN",G92="UNKNOWN",H92="UNKNOWN",I92="UNKNOWN",J92="UNKNOWN",K92="UNKNOWN"),"EVIDENCE INSUFFICIENT - COMPARABILITY","COMPLETE")))))</x:f>
      </x:c>
      <x:c r="R92" s="45" t="str">
        <x:f>IF(A92="","",IF(OR(P92&lt;&gt;"VALID",Q92&lt;&gt;"COMPLETE",T92&lt;&gt;"LINKED - READY"),"EVIDENCE INSUFFICIENT",IF(OR(C92="DIFFERENT",E92="NOT COMPARABLE",G92="NOT COMPARABLE",K92="NOT COMPARABLE"),"NOT COMPARABLE",IF(AND(C92="SAME",D92="COMPARABLE",E92="COMPARABLE",OR(F92="IN STOCK",F92="MIXED"),G92="COMPARABLE",H92="COMPARABLE",I92="COMPARABLE",J92="COMPARABLE",K92="COMPARABLE"),"COMPARABLE","PARTIAL"))))</x:f>
      </x:c>
      <x:c r="S92" s="45" t="str">
        <x:f>IF(A92="","",IF(P92&lt;&gt;"VALID","NOT READY",IF(Q92&lt;&gt;"COMPLETE","NOT READY",IF(T92&lt;&gt;"LINKED - READY","NOT READY",IF(R92="EVIDENCE INSUFFICIENT","NOT READY","READY")))))</x:f>
      </x:c>
      <x:c r="T92" s="69" t="str">
        <x:f>IF(A92="","",IF(COUNTIF(CANDIDATES!$A$6:$A$205,B92)&lt;&gt;1,"INVALID - CANDIDATE ID",IF(COUNTIFS(CANDIDATES!$A$6:$A$205,B92,CANDIDATES!$R$6:$R$205,"READY")&lt;&gt;1,"CANDIDATE NOT READY","LINKED - READY")))</x:f>
      </x:c>
      <x:c r="U92" s="69" t="str">
        <x:f>IF(T92="LINKED - READY",INDEX(CANDIDATES!$Q$6:$Q$205,MATCH(B92,CANDIDATES!$A$6:$A$205,0)),"")</x:f>
      </x:c>
    </x:row>
    <x:row r="93">
      <x:c r="A93" s="53"/>
      <x:c r="B93" s="53"/>
      <x:c r="C93" s="53"/>
      <x:c r="D93" s="53"/>
      <x:c r="E93" s="53"/>
      <x:c r="F93" s="53"/>
      <x:c r="G93" s="53"/>
      <x:c r="H93" s="53"/>
      <x:c r="I93" s="53"/>
      <x:c r="J93" s="53"/>
      <x:c r="K93" s="53"/>
      <x:c r="L93" s="53"/>
      <x:c r="M93" s="53"/>
      <x:c r="N93" s="58"/>
      <x:c r="O93" s="53"/>
      <x:c r="P93" s="45" t="str">
        <x:f>IF(A93="","",IF(NOT(OR(EXACT(C93,"SAME"),EXACT(C93,"DIFFERENT"),EXACT(C93,"UNKNOWN"),EXACT(C93,"NOT APPLICABLE"))),"INVALID - PARITY TOKEN",IF(NOT(OR(EXACT(D93,"COMPARABLE"),EXACT(D93,"PARTIAL"),EXACT(D93,"NOT COMPARABLE"),EXACT(D93,"UNKNOWN"),EXACT(D93,"NOT APPLICABLE"))),"INVALID - PACK TOKEN",IF(NOT(OR(EXACT(E93,"COMPARABLE"),EXACT(E93,"PARTIAL"),EXACT(E93,"NOT COMPARABLE"),EXACT(E93,"UNKNOWN"),EXACT(E93,"NOT APPLICABLE"))),"INVALID - PRICE TOKEN",IF(NOT(OR(EXACT(F93,"IN STOCK"),EXACT(F93,"OUT OF STOCK"),EXACT(F93,"MIXED"),EXACT(F93,"UNKNOWN"),EXACT(F93,"NOT APPLICABLE"))),"INVALID - STOCK TOKEN",IF(NOT(OR(EXACT(G93,"COMPARABLE"),EXACT(G93,"PARTIAL"),EXACT(G93,"NOT COMPARABLE"),EXACT(G93,"UNKNOWN"),EXACT(G93,"NOT APPLICABLE"))),"INVALID - SHIPPING TOKEN",IF(NOT(OR(EXACT(H93,"COMPARABLE"),EXACT(H93,"PARTIAL"),EXACT(H93,"NOT COMPARABLE"),EXACT(H93,"UNKNOWN"),EXACT(H93,"NOT APPLICABLE"))),"INVALID - RETURNS TOKEN",IF(NOT(OR(EXACT(I93,"COMPARABLE"),EXACT(I93,"PARTIAL"),EXACT(I93,"NOT COMPARABLE"),EXACT(I93,"UNKNOWN"),EXACT(I93,"NOT APPLICABLE"))),"INVALID - WARRANTY TOKEN",IF(NOT(OR(EXACT(J93,"COMPARABLE"),EXACT(J93,"PARTIAL"),EXACT(J93,"NOT COMPARABLE"),EXACT(J93,"UNKNOWN"),EXACT(J93,"NOT APPLICABLE"))),"INVALID - ASSORTMENT TOKEN",IF(NOT(OR(EXACT(K93,"COMPARABLE"),EXACT(K93,"PARTIAL"),EXACT(K93,"NOT COMPARABLE"),EXACT(K93,"UNKNOWN"),EXACT(K93,"NOT APPLICABLE"))),"INVALID - TRANSACTION OWNER TOKEN",IF(NOT(OR(EXACT(L93,"CURRENT"),EXACT(L93,"STALE"),EXACT(L93,"NOT CHECKED"))),"INVALID - FRESHNESS TOKEN",IF(COUNTIF($A$6:$A$205,A93)&gt;1,"INVALID - DUPLICATE ID","VALID"))))))))))))</x:f>
      </x:c>
      <x:c r="Q93" s="45" t="str">
        <x:f>IF(A93="","",IF(OR(B93="",C93="",D93="",E93="",F93="",G93="",H93="",I93="",J93="",K93="",L93="",M93="",N93=""),"EVIDENCE INSUFFICIENT - REQUIRED FIELD",IF(L93="STALE","EVIDENCE STALE - REFRESH",IF(L93="NOT CHECKED","EVIDENCE INSUFFICIENT - FRESHNESS",IF(OR(C93="UNKNOWN",D93="UNKNOWN",E93="UNKNOWN",F93="UNKNOWN",G93="UNKNOWN",H93="UNKNOWN",I93="UNKNOWN",J93="UNKNOWN",K93="UNKNOWN"),"EVIDENCE INSUFFICIENT - COMPARABILITY","COMPLETE")))))</x:f>
      </x:c>
      <x:c r="R93" s="45" t="str">
        <x:f>IF(A93="","",IF(OR(P93&lt;&gt;"VALID",Q93&lt;&gt;"COMPLETE",T93&lt;&gt;"LINKED - READY"),"EVIDENCE INSUFFICIENT",IF(OR(C93="DIFFERENT",E93="NOT COMPARABLE",G93="NOT COMPARABLE",K93="NOT COMPARABLE"),"NOT COMPARABLE",IF(AND(C93="SAME",D93="COMPARABLE",E93="COMPARABLE",OR(F93="IN STOCK",F93="MIXED"),G93="COMPARABLE",H93="COMPARABLE",I93="COMPARABLE",J93="COMPARABLE",K93="COMPARABLE"),"COMPARABLE","PARTIAL"))))</x:f>
      </x:c>
      <x:c r="S93" s="45" t="str">
        <x:f>IF(A93="","",IF(P93&lt;&gt;"VALID","NOT READY",IF(Q93&lt;&gt;"COMPLETE","NOT READY",IF(T93&lt;&gt;"LINKED - READY","NOT READY",IF(R93="EVIDENCE INSUFFICIENT","NOT READY","READY")))))</x:f>
      </x:c>
      <x:c r="T93" s="69" t="str">
        <x:f>IF(A93="","",IF(COUNTIF(CANDIDATES!$A$6:$A$205,B93)&lt;&gt;1,"INVALID - CANDIDATE ID",IF(COUNTIFS(CANDIDATES!$A$6:$A$205,B93,CANDIDATES!$R$6:$R$205,"READY")&lt;&gt;1,"CANDIDATE NOT READY","LINKED - READY")))</x:f>
      </x:c>
      <x:c r="U93" s="69" t="str">
        <x:f>IF(T93="LINKED - READY",INDEX(CANDIDATES!$Q$6:$Q$205,MATCH(B93,CANDIDATES!$A$6:$A$205,0)),"")</x:f>
      </x:c>
    </x:row>
    <x:row r="94">
      <x:c r="A94" s="53"/>
      <x:c r="B94" s="53"/>
      <x:c r="C94" s="53"/>
      <x:c r="D94" s="53"/>
      <x:c r="E94" s="53"/>
      <x:c r="F94" s="53"/>
      <x:c r="G94" s="53"/>
      <x:c r="H94" s="53"/>
      <x:c r="I94" s="53"/>
      <x:c r="J94" s="53"/>
      <x:c r="K94" s="53"/>
      <x:c r="L94" s="53"/>
      <x:c r="M94" s="53"/>
      <x:c r="N94" s="58"/>
      <x:c r="O94" s="53"/>
      <x:c r="P94" s="45" t="str">
        <x:f>IF(A94="","",IF(NOT(OR(EXACT(C94,"SAME"),EXACT(C94,"DIFFERENT"),EXACT(C94,"UNKNOWN"),EXACT(C94,"NOT APPLICABLE"))),"INVALID - PARITY TOKEN",IF(NOT(OR(EXACT(D94,"COMPARABLE"),EXACT(D94,"PARTIAL"),EXACT(D94,"NOT COMPARABLE"),EXACT(D94,"UNKNOWN"),EXACT(D94,"NOT APPLICABLE"))),"INVALID - PACK TOKEN",IF(NOT(OR(EXACT(E94,"COMPARABLE"),EXACT(E94,"PARTIAL"),EXACT(E94,"NOT COMPARABLE"),EXACT(E94,"UNKNOWN"),EXACT(E94,"NOT APPLICABLE"))),"INVALID - PRICE TOKEN",IF(NOT(OR(EXACT(F94,"IN STOCK"),EXACT(F94,"OUT OF STOCK"),EXACT(F94,"MIXED"),EXACT(F94,"UNKNOWN"),EXACT(F94,"NOT APPLICABLE"))),"INVALID - STOCK TOKEN",IF(NOT(OR(EXACT(G94,"COMPARABLE"),EXACT(G94,"PARTIAL"),EXACT(G94,"NOT COMPARABLE"),EXACT(G94,"UNKNOWN"),EXACT(G94,"NOT APPLICABLE"))),"INVALID - SHIPPING TOKEN",IF(NOT(OR(EXACT(H94,"COMPARABLE"),EXACT(H94,"PARTIAL"),EXACT(H94,"NOT COMPARABLE"),EXACT(H94,"UNKNOWN"),EXACT(H94,"NOT APPLICABLE"))),"INVALID - RETURNS TOKEN",IF(NOT(OR(EXACT(I94,"COMPARABLE"),EXACT(I94,"PARTIAL"),EXACT(I94,"NOT COMPARABLE"),EXACT(I94,"UNKNOWN"),EXACT(I94,"NOT APPLICABLE"))),"INVALID - WARRANTY TOKEN",IF(NOT(OR(EXACT(J94,"COMPARABLE"),EXACT(J94,"PARTIAL"),EXACT(J94,"NOT COMPARABLE"),EXACT(J94,"UNKNOWN"),EXACT(J94,"NOT APPLICABLE"))),"INVALID - ASSORTMENT TOKEN",IF(NOT(OR(EXACT(K94,"COMPARABLE"),EXACT(K94,"PARTIAL"),EXACT(K94,"NOT COMPARABLE"),EXACT(K94,"UNKNOWN"),EXACT(K94,"NOT APPLICABLE"))),"INVALID - TRANSACTION OWNER TOKEN",IF(NOT(OR(EXACT(L94,"CURRENT"),EXACT(L94,"STALE"),EXACT(L94,"NOT CHECKED"))),"INVALID - FRESHNESS TOKEN",IF(COUNTIF($A$6:$A$205,A94)&gt;1,"INVALID - DUPLICATE ID","VALID"))))))))))))</x:f>
      </x:c>
      <x:c r="Q94" s="45" t="str">
        <x:f>IF(A94="","",IF(OR(B94="",C94="",D94="",E94="",F94="",G94="",H94="",I94="",J94="",K94="",L94="",M94="",N94=""),"EVIDENCE INSUFFICIENT - REQUIRED FIELD",IF(L94="STALE","EVIDENCE STALE - REFRESH",IF(L94="NOT CHECKED","EVIDENCE INSUFFICIENT - FRESHNESS",IF(OR(C94="UNKNOWN",D94="UNKNOWN",E94="UNKNOWN",F94="UNKNOWN",G94="UNKNOWN",H94="UNKNOWN",I94="UNKNOWN",J94="UNKNOWN",K94="UNKNOWN"),"EVIDENCE INSUFFICIENT - COMPARABILITY","COMPLETE")))))</x:f>
      </x:c>
      <x:c r="R94" s="45" t="str">
        <x:f>IF(A94="","",IF(OR(P94&lt;&gt;"VALID",Q94&lt;&gt;"COMPLETE",T94&lt;&gt;"LINKED - READY"),"EVIDENCE INSUFFICIENT",IF(OR(C94="DIFFERENT",E94="NOT COMPARABLE",G94="NOT COMPARABLE",K94="NOT COMPARABLE"),"NOT COMPARABLE",IF(AND(C94="SAME",D94="COMPARABLE",E94="COMPARABLE",OR(F94="IN STOCK",F94="MIXED"),G94="COMPARABLE",H94="COMPARABLE",I94="COMPARABLE",J94="COMPARABLE",K94="COMPARABLE"),"COMPARABLE","PARTIAL"))))</x:f>
      </x:c>
      <x:c r="S94" s="45" t="str">
        <x:f>IF(A94="","",IF(P94&lt;&gt;"VALID","NOT READY",IF(Q94&lt;&gt;"COMPLETE","NOT READY",IF(T94&lt;&gt;"LINKED - READY","NOT READY",IF(R94="EVIDENCE INSUFFICIENT","NOT READY","READY")))))</x:f>
      </x:c>
      <x:c r="T94" s="69" t="str">
        <x:f>IF(A94="","",IF(COUNTIF(CANDIDATES!$A$6:$A$205,B94)&lt;&gt;1,"INVALID - CANDIDATE ID",IF(COUNTIFS(CANDIDATES!$A$6:$A$205,B94,CANDIDATES!$R$6:$R$205,"READY")&lt;&gt;1,"CANDIDATE NOT READY","LINKED - READY")))</x:f>
      </x:c>
      <x:c r="U94" s="69" t="str">
        <x:f>IF(T94="LINKED - READY",INDEX(CANDIDATES!$Q$6:$Q$205,MATCH(B94,CANDIDATES!$A$6:$A$205,0)),"")</x:f>
      </x:c>
    </x:row>
    <x:row r="95">
      <x:c r="A95" s="53"/>
      <x:c r="B95" s="53"/>
      <x:c r="C95" s="53"/>
      <x:c r="D95" s="53"/>
      <x:c r="E95" s="53"/>
      <x:c r="F95" s="53"/>
      <x:c r="G95" s="53"/>
      <x:c r="H95" s="53"/>
      <x:c r="I95" s="53"/>
      <x:c r="J95" s="53"/>
      <x:c r="K95" s="53"/>
      <x:c r="L95" s="53"/>
      <x:c r="M95" s="53"/>
      <x:c r="N95" s="58"/>
      <x:c r="O95" s="53"/>
      <x:c r="P95" s="45" t="str">
        <x:f>IF(A95="","",IF(NOT(OR(EXACT(C95,"SAME"),EXACT(C95,"DIFFERENT"),EXACT(C95,"UNKNOWN"),EXACT(C95,"NOT APPLICABLE"))),"INVALID - PARITY TOKEN",IF(NOT(OR(EXACT(D95,"COMPARABLE"),EXACT(D95,"PARTIAL"),EXACT(D95,"NOT COMPARABLE"),EXACT(D95,"UNKNOWN"),EXACT(D95,"NOT APPLICABLE"))),"INVALID - PACK TOKEN",IF(NOT(OR(EXACT(E95,"COMPARABLE"),EXACT(E95,"PARTIAL"),EXACT(E95,"NOT COMPARABLE"),EXACT(E95,"UNKNOWN"),EXACT(E95,"NOT APPLICABLE"))),"INVALID - PRICE TOKEN",IF(NOT(OR(EXACT(F95,"IN STOCK"),EXACT(F95,"OUT OF STOCK"),EXACT(F95,"MIXED"),EXACT(F95,"UNKNOWN"),EXACT(F95,"NOT APPLICABLE"))),"INVALID - STOCK TOKEN",IF(NOT(OR(EXACT(G95,"COMPARABLE"),EXACT(G95,"PARTIAL"),EXACT(G95,"NOT COMPARABLE"),EXACT(G95,"UNKNOWN"),EXACT(G95,"NOT APPLICABLE"))),"INVALID - SHIPPING TOKEN",IF(NOT(OR(EXACT(H95,"COMPARABLE"),EXACT(H95,"PARTIAL"),EXACT(H95,"NOT COMPARABLE"),EXACT(H95,"UNKNOWN"),EXACT(H95,"NOT APPLICABLE"))),"INVALID - RETURNS TOKEN",IF(NOT(OR(EXACT(I95,"COMPARABLE"),EXACT(I95,"PARTIAL"),EXACT(I95,"NOT COMPARABLE"),EXACT(I95,"UNKNOWN"),EXACT(I95,"NOT APPLICABLE"))),"INVALID - WARRANTY TOKEN",IF(NOT(OR(EXACT(J95,"COMPARABLE"),EXACT(J95,"PARTIAL"),EXACT(J95,"NOT COMPARABLE"),EXACT(J95,"UNKNOWN"),EXACT(J95,"NOT APPLICABLE"))),"INVALID - ASSORTMENT TOKEN",IF(NOT(OR(EXACT(K95,"COMPARABLE"),EXACT(K95,"PARTIAL"),EXACT(K95,"NOT COMPARABLE"),EXACT(K95,"UNKNOWN"),EXACT(K95,"NOT APPLICABLE"))),"INVALID - TRANSACTION OWNER TOKEN",IF(NOT(OR(EXACT(L95,"CURRENT"),EXACT(L95,"STALE"),EXACT(L95,"NOT CHECKED"))),"INVALID - FRESHNESS TOKEN",IF(COUNTIF($A$6:$A$205,A95)&gt;1,"INVALID - DUPLICATE ID","VALID"))))))))))))</x:f>
      </x:c>
      <x:c r="Q95" s="45" t="str">
        <x:f>IF(A95="","",IF(OR(B95="",C95="",D95="",E95="",F95="",G95="",H95="",I95="",J95="",K95="",L95="",M95="",N95=""),"EVIDENCE INSUFFICIENT - REQUIRED FIELD",IF(L95="STALE","EVIDENCE STALE - REFRESH",IF(L95="NOT CHECKED","EVIDENCE INSUFFICIENT - FRESHNESS",IF(OR(C95="UNKNOWN",D95="UNKNOWN",E95="UNKNOWN",F95="UNKNOWN",G95="UNKNOWN",H95="UNKNOWN",I95="UNKNOWN",J95="UNKNOWN",K95="UNKNOWN"),"EVIDENCE INSUFFICIENT - COMPARABILITY","COMPLETE")))))</x:f>
      </x:c>
      <x:c r="R95" s="45" t="str">
        <x:f>IF(A95="","",IF(OR(P95&lt;&gt;"VALID",Q95&lt;&gt;"COMPLETE",T95&lt;&gt;"LINKED - READY"),"EVIDENCE INSUFFICIENT",IF(OR(C95="DIFFERENT",E95="NOT COMPARABLE",G95="NOT COMPARABLE",K95="NOT COMPARABLE"),"NOT COMPARABLE",IF(AND(C95="SAME",D95="COMPARABLE",E95="COMPARABLE",OR(F95="IN STOCK",F95="MIXED"),G95="COMPARABLE",H95="COMPARABLE",I95="COMPARABLE",J95="COMPARABLE",K95="COMPARABLE"),"COMPARABLE","PARTIAL"))))</x:f>
      </x:c>
      <x:c r="S95" s="45" t="str">
        <x:f>IF(A95="","",IF(P95&lt;&gt;"VALID","NOT READY",IF(Q95&lt;&gt;"COMPLETE","NOT READY",IF(T95&lt;&gt;"LINKED - READY","NOT READY",IF(R95="EVIDENCE INSUFFICIENT","NOT READY","READY")))))</x:f>
      </x:c>
      <x:c r="T95" s="69" t="str">
        <x:f>IF(A95="","",IF(COUNTIF(CANDIDATES!$A$6:$A$205,B95)&lt;&gt;1,"INVALID - CANDIDATE ID",IF(COUNTIFS(CANDIDATES!$A$6:$A$205,B95,CANDIDATES!$R$6:$R$205,"READY")&lt;&gt;1,"CANDIDATE NOT READY","LINKED - READY")))</x:f>
      </x:c>
      <x:c r="U95" s="69" t="str">
        <x:f>IF(T95="LINKED - READY",INDEX(CANDIDATES!$Q$6:$Q$205,MATCH(B95,CANDIDATES!$A$6:$A$205,0)),"")</x:f>
      </x:c>
    </x:row>
    <x:row r="96">
      <x:c r="A96" s="53"/>
      <x:c r="B96" s="53"/>
      <x:c r="C96" s="53"/>
      <x:c r="D96" s="53"/>
      <x:c r="E96" s="53"/>
      <x:c r="F96" s="53"/>
      <x:c r="G96" s="53"/>
      <x:c r="H96" s="53"/>
      <x:c r="I96" s="53"/>
      <x:c r="J96" s="53"/>
      <x:c r="K96" s="53"/>
      <x:c r="L96" s="53"/>
      <x:c r="M96" s="53"/>
      <x:c r="N96" s="58"/>
      <x:c r="O96" s="53"/>
      <x:c r="P96" s="45" t="str">
        <x:f>IF(A96="","",IF(NOT(OR(EXACT(C96,"SAME"),EXACT(C96,"DIFFERENT"),EXACT(C96,"UNKNOWN"),EXACT(C96,"NOT APPLICABLE"))),"INVALID - PARITY TOKEN",IF(NOT(OR(EXACT(D96,"COMPARABLE"),EXACT(D96,"PARTIAL"),EXACT(D96,"NOT COMPARABLE"),EXACT(D96,"UNKNOWN"),EXACT(D96,"NOT APPLICABLE"))),"INVALID - PACK TOKEN",IF(NOT(OR(EXACT(E96,"COMPARABLE"),EXACT(E96,"PARTIAL"),EXACT(E96,"NOT COMPARABLE"),EXACT(E96,"UNKNOWN"),EXACT(E96,"NOT APPLICABLE"))),"INVALID - PRICE TOKEN",IF(NOT(OR(EXACT(F96,"IN STOCK"),EXACT(F96,"OUT OF STOCK"),EXACT(F96,"MIXED"),EXACT(F96,"UNKNOWN"),EXACT(F96,"NOT APPLICABLE"))),"INVALID - STOCK TOKEN",IF(NOT(OR(EXACT(G96,"COMPARABLE"),EXACT(G96,"PARTIAL"),EXACT(G96,"NOT COMPARABLE"),EXACT(G96,"UNKNOWN"),EXACT(G96,"NOT APPLICABLE"))),"INVALID - SHIPPING TOKEN",IF(NOT(OR(EXACT(H96,"COMPARABLE"),EXACT(H96,"PARTIAL"),EXACT(H96,"NOT COMPARABLE"),EXACT(H96,"UNKNOWN"),EXACT(H96,"NOT APPLICABLE"))),"INVALID - RETURNS TOKEN",IF(NOT(OR(EXACT(I96,"COMPARABLE"),EXACT(I96,"PARTIAL"),EXACT(I96,"NOT COMPARABLE"),EXACT(I96,"UNKNOWN"),EXACT(I96,"NOT APPLICABLE"))),"INVALID - WARRANTY TOKEN",IF(NOT(OR(EXACT(J96,"COMPARABLE"),EXACT(J96,"PARTIAL"),EXACT(J96,"NOT COMPARABLE"),EXACT(J96,"UNKNOWN"),EXACT(J96,"NOT APPLICABLE"))),"INVALID - ASSORTMENT TOKEN",IF(NOT(OR(EXACT(K96,"COMPARABLE"),EXACT(K96,"PARTIAL"),EXACT(K96,"NOT COMPARABLE"),EXACT(K96,"UNKNOWN"),EXACT(K96,"NOT APPLICABLE"))),"INVALID - TRANSACTION OWNER TOKEN",IF(NOT(OR(EXACT(L96,"CURRENT"),EXACT(L96,"STALE"),EXACT(L96,"NOT CHECKED"))),"INVALID - FRESHNESS TOKEN",IF(COUNTIF($A$6:$A$205,A96)&gt;1,"INVALID - DUPLICATE ID","VALID"))))))))))))</x:f>
      </x:c>
      <x:c r="Q96" s="45" t="str">
        <x:f>IF(A96="","",IF(OR(B96="",C96="",D96="",E96="",F96="",G96="",H96="",I96="",J96="",K96="",L96="",M96="",N96=""),"EVIDENCE INSUFFICIENT - REQUIRED FIELD",IF(L96="STALE","EVIDENCE STALE - REFRESH",IF(L96="NOT CHECKED","EVIDENCE INSUFFICIENT - FRESHNESS",IF(OR(C96="UNKNOWN",D96="UNKNOWN",E96="UNKNOWN",F96="UNKNOWN",G96="UNKNOWN",H96="UNKNOWN",I96="UNKNOWN",J96="UNKNOWN",K96="UNKNOWN"),"EVIDENCE INSUFFICIENT - COMPARABILITY","COMPLETE")))))</x:f>
      </x:c>
      <x:c r="R96" s="45" t="str">
        <x:f>IF(A96="","",IF(OR(P96&lt;&gt;"VALID",Q96&lt;&gt;"COMPLETE",T96&lt;&gt;"LINKED - READY"),"EVIDENCE INSUFFICIENT",IF(OR(C96="DIFFERENT",E96="NOT COMPARABLE",G96="NOT COMPARABLE",K96="NOT COMPARABLE"),"NOT COMPARABLE",IF(AND(C96="SAME",D96="COMPARABLE",E96="COMPARABLE",OR(F96="IN STOCK",F96="MIXED"),G96="COMPARABLE",H96="COMPARABLE",I96="COMPARABLE",J96="COMPARABLE",K96="COMPARABLE"),"COMPARABLE","PARTIAL"))))</x:f>
      </x:c>
      <x:c r="S96" s="45" t="str">
        <x:f>IF(A96="","",IF(P96&lt;&gt;"VALID","NOT READY",IF(Q96&lt;&gt;"COMPLETE","NOT READY",IF(T96&lt;&gt;"LINKED - READY","NOT READY",IF(R96="EVIDENCE INSUFFICIENT","NOT READY","READY")))))</x:f>
      </x:c>
      <x:c r="T96" s="69" t="str">
        <x:f>IF(A96="","",IF(COUNTIF(CANDIDATES!$A$6:$A$205,B96)&lt;&gt;1,"INVALID - CANDIDATE ID",IF(COUNTIFS(CANDIDATES!$A$6:$A$205,B96,CANDIDATES!$R$6:$R$205,"READY")&lt;&gt;1,"CANDIDATE NOT READY","LINKED - READY")))</x:f>
      </x:c>
      <x:c r="U96" s="69" t="str">
        <x:f>IF(T96="LINKED - READY",INDEX(CANDIDATES!$Q$6:$Q$205,MATCH(B96,CANDIDATES!$A$6:$A$205,0)),"")</x:f>
      </x:c>
    </x:row>
    <x:row r="97">
      <x:c r="A97" s="53"/>
      <x:c r="B97" s="53"/>
      <x:c r="C97" s="53"/>
      <x:c r="D97" s="53"/>
      <x:c r="E97" s="53"/>
      <x:c r="F97" s="53"/>
      <x:c r="G97" s="53"/>
      <x:c r="H97" s="53"/>
      <x:c r="I97" s="53"/>
      <x:c r="J97" s="53"/>
      <x:c r="K97" s="53"/>
      <x:c r="L97" s="53"/>
      <x:c r="M97" s="53"/>
      <x:c r="N97" s="58"/>
      <x:c r="O97" s="53"/>
      <x:c r="P97" s="45" t="str">
        <x:f>IF(A97="","",IF(NOT(OR(EXACT(C97,"SAME"),EXACT(C97,"DIFFERENT"),EXACT(C97,"UNKNOWN"),EXACT(C97,"NOT APPLICABLE"))),"INVALID - PARITY TOKEN",IF(NOT(OR(EXACT(D97,"COMPARABLE"),EXACT(D97,"PARTIAL"),EXACT(D97,"NOT COMPARABLE"),EXACT(D97,"UNKNOWN"),EXACT(D97,"NOT APPLICABLE"))),"INVALID - PACK TOKEN",IF(NOT(OR(EXACT(E97,"COMPARABLE"),EXACT(E97,"PARTIAL"),EXACT(E97,"NOT COMPARABLE"),EXACT(E97,"UNKNOWN"),EXACT(E97,"NOT APPLICABLE"))),"INVALID - PRICE TOKEN",IF(NOT(OR(EXACT(F97,"IN STOCK"),EXACT(F97,"OUT OF STOCK"),EXACT(F97,"MIXED"),EXACT(F97,"UNKNOWN"),EXACT(F97,"NOT APPLICABLE"))),"INVALID - STOCK TOKEN",IF(NOT(OR(EXACT(G97,"COMPARABLE"),EXACT(G97,"PARTIAL"),EXACT(G97,"NOT COMPARABLE"),EXACT(G97,"UNKNOWN"),EXACT(G97,"NOT APPLICABLE"))),"INVALID - SHIPPING TOKEN",IF(NOT(OR(EXACT(H97,"COMPARABLE"),EXACT(H97,"PARTIAL"),EXACT(H97,"NOT COMPARABLE"),EXACT(H97,"UNKNOWN"),EXACT(H97,"NOT APPLICABLE"))),"INVALID - RETURNS TOKEN",IF(NOT(OR(EXACT(I97,"COMPARABLE"),EXACT(I97,"PARTIAL"),EXACT(I97,"NOT COMPARABLE"),EXACT(I97,"UNKNOWN"),EXACT(I97,"NOT APPLICABLE"))),"INVALID - WARRANTY TOKEN",IF(NOT(OR(EXACT(J97,"COMPARABLE"),EXACT(J97,"PARTIAL"),EXACT(J97,"NOT COMPARABLE"),EXACT(J97,"UNKNOWN"),EXACT(J97,"NOT APPLICABLE"))),"INVALID - ASSORTMENT TOKEN",IF(NOT(OR(EXACT(K97,"COMPARABLE"),EXACT(K97,"PARTIAL"),EXACT(K97,"NOT COMPARABLE"),EXACT(K97,"UNKNOWN"),EXACT(K97,"NOT APPLICABLE"))),"INVALID - TRANSACTION OWNER TOKEN",IF(NOT(OR(EXACT(L97,"CURRENT"),EXACT(L97,"STALE"),EXACT(L97,"NOT CHECKED"))),"INVALID - FRESHNESS TOKEN",IF(COUNTIF($A$6:$A$205,A97)&gt;1,"INVALID - DUPLICATE ID","VALID"))))))))))))</x:f>
      </x:c>
      <x:c r="Q97" s="45" t="str">
        <x:f>IF(A97="","",IF(OR(B97="",C97="",D97="",E97="",F97="",G97="",H97="",I97="",J97="",K97="",L97="",M97="",N97=""),"EVIDENCE INSUFFICIENT - REQUIRED FIELD",IF(L97="STALE","EVIDENCE STALE - REFRESH",IF(L97="NOT CHECKED","EVIDENCE INSUFFICIENT - FRESHNESS",IF(OR(C97="UNKNOWN",D97="UNKNOWN",E97="UNKNOWN",F97="UNKNOWN",G97="UNKNOWN",H97="UNKNOWN",I97="UNKNOWN",J97="UNKNOWN",K97="UNKNOWN"),"EVIDENCE INSUFFICIENT - COMPARABILITY","COMPLETE")))))</x:f>
      </x:c>
      <x:c r="R97" s="45" t="str">
        <x:f>IF(A97="","",IF(OR(P97&lt;&gt;"VALID",Q97&lt;&gt;"COMPLETE",T97&lt;&gt;"LINKED - READY"),"EVIDENCE INSUFFICIENT",IF(OR(C97="DIFFERENT",E97="NOT COMPARABLE",G97="NOT COMPARABLE",K97="NOT COMPARABLE"),"NOT COMPARABLE",IF(AND(C97="SAME",D97="COMPARABLE",E97="COMPARABLE",OR(F97="IN STOCK",F97="MIXED"),G97="COMPARABLE",H97="COMPARABLE",I97="COMPARABLE",J97="COMPARABLE",K97="COMPARABLE"),"COMPARABLE","PARTIAL"))))</x:f>
      </x:c>
      <x:c r="S97" s="45" t="str">
        <x:f>IF(A97="","",IF(P97&lt;&gt;"VALID","NOT READY",IF(Q97&lt;&gt;"COMPLETE","NOT READY",IF(T97&lt;&gt;"LINKED - READY","NOT READY",IF(R97="EVIDENCE INSUFFICIENT","NOT READY","READY")))))</x:f>
      </x:c>
      <x:c r="T97" s="69" t="str">
        <x:f>IF(A97="","",IF(COUNTIF(CANDIDATES!$A$6:$A$205,B97)&lt;&gt;1,"INVALID - CANDIDATE ID",IF(COUNTIFS(CANDIDATES!$A$6:$A$205,B97,CANDIDATES!$R$6:$R$205,"READY")&lt;&gt;1,"CANDIDATE NOT READY","LINKED - READY")))</x:f>
      </x:c>
      <x:c r="U97" s="69" t="str">
        <x:f>IF(T97="LINKED - READY",INDEX(CANDIDATES!$Q$6:$Q$205,MATCH(B97,CANDIDATES!$A$6:$A$205,0)),"")</x:f>
      </x:c>
    </x:row>
    <x:row r="98">
      <x:c r="A98" s="53"/>
      <x:c r="B98" s="53"/>
      <x:c r="C98" s="53"/>
      <x:c r="D98" s="53"/>
      <x:c r="E98" s="53"/>
      <x:c r="F98" s="53"/>
      <x:c r="G98" s="53"/>
      <x:c r="H98" s="53"/>
      <x:c r="I98" s="53"/>
      <x:c r="J98" s="53"/>
      <x:c r="K98" s="53"/>
      <x:c r="L98" s="53"/>
      <x:c r="M98" s="53"/>
      <x:c r="N98" s="58"/>
      <x:c r="O98" s="53"/>
      <x:c r="P98" s="45" t="str">
        <x:f>IF(A98="","",IF(NOT(OR(EXACT(C98,"SAME"),EXACT(C98,"DIFFERENT"),EXACT(C98,"UNKNOWN"),EXACT(C98,"NOT APPLICABLE"))),"INVALID - PARITY TOKEN",IF(NOT(OR(EXACT(D98,"COMPARABLE"),EXACT(D98,"PARTIAL"),EXACT(D98,"NOT COMPARABLE"),EXACT(D98,"UNKNOWN"),EXACT(D98,"NOT APPLICABLE"))),"INVALID - PACK TOKEN",IF(NOT(OR(EXACT(E98,"COMPARABLE"),EXACT(E98,"PARTIAL"),EXACT(E98,"NOT COMPARABLE"),EXACT(E98,"UNKNOWN"),EXACT(E98,"NOT APPLICABLE"))),"INVALID - PRICE TOKEN",IF(NOT(OR(EXACT(F98,"IN STOCK"),EXACT(F98,"OUT OF STOCK"),EXACT(F98,"MIXED"),EXACT(F98,"UNKNOWN"),EXACT(F98,"NOT APPLICABLE"))),"INVALID - STOCK TOKEN",IF(NOT(OR(EXACT(G98,"COMPARABLE"),EXACT(G98,"PARTIAL"),EXACT(G98,"NOT COMPARABLE"),EXACT(G98,"UNKNOWN"),EXACT(G98,"NOT APPLICABLE"))),"INVALID - SHIPPING TOKEN",IF(NOT(OR(EXACT(H98,"COMPARABLE"),EXACT(H98,"PARTIAL"),EXACT(H98,"NOT COMPARABLE"),EXACT(H98,"UNKNOWN"),EXACT(H98,"NOT APPLICABLE"))),"INVALID - RETURNS TOKEN",IF(NOT(OR(EXACT(I98,"COMPARABLE"),EXACT(I98,"PARTIAL"),EXACT(I98,"NOT COMPARABLE"),EXACT(I98,"UNKNOWN"),EXACT(I98,"NOT APPLICABLE"))),"INVALID - WARRANTY TOKEN",IF(NOT(OR(EXACT(J98,"COMPARABLE"),EXACT(J98,"PARTIAL"),EXACT(J98,"NOT COMPARABLE"),EXACT(J98,"UNKNOWN"),EXACT(J98,"NOT APPLICABLE"))),"INVALID - ASSORTMENT TOKEN",IF(NOT(OR(EXACT(K98,"COMPARABLE"),EXACT(K98,"PARTIAL"),EXACT(K98,"NOT COMPARABLE"),EXACT(K98,"UNKNOWN"),EXACT(K98,"NOT APPLICABLE"))),"INVALID - TRANSACTION OWNER TOKEN",IF(NOT(OR(EXACT(L98,"CURRENT"),EXACT(L98,"STALE"),EXACT(L98,"NOT CHECKED"))),"INVALID - FRESHNESS TOKEN",IF(COUNTIF($A$6:$A$205,A98)&gt;1,"INVALID - DUPLICATE ID","VALID"))))))))))))</x:f>
      </x:c>
      <x:c r="Q98" s="45" t="str">
        <x:f>IF(A98="","",IF(OR(B98="",C98="",D98="",E98="",F98="",G98="",H98="",I98="",J98="",K98="",L98="",M98="",N98=""),"EVIDENCE INSUFFICIENT - REQUIRED FIELD",IF(L98="STALE","EVIDENCE STALE - REFRESH",IF(L98="NOT CHECKED","EVIDENCE INSUFFICIENT - FRESHNESS",IF(OR(C98="UNKNOWN",D98="UNKNOWN",E98="UNKNOWN",F98="UNKNOWN",G98="UNKNOWN",H98="UNKNOWN",I98="UNKNOWN",J98="UNKNOWN",K98="UNKNOWN"),"EVIDENCE INSUFFICIENT - COMPARABILITY","COMPLETE")))))</x:f>
      </x:c>
      <x:c r="R98" s="45" t="str">
        <x:f>IF(A98="","",IF(OR(P98&lt;&gt;"VALID",Q98&lt;&gt;"COMPLETE",T98&lt;&gt;"LINKED - READY"),"EVIDENCE INSUFFICIENT",IF(OR(C98="DIFFERENT",E98="NOT COMPARABLE",G98="NOT COMPARABLE",K98="NOT COMPARABLE"),"NOT COMPARABLE",IF(AND(C98="SAME",D98="COMPARABLE",E98="COMPARABLE",OR(F98="IN STOCK",F98="MIXED"),G98="COMPARABLE",H98="COMPARABLE",I98="COMPARABLE",J98="COMPARABLE",K98="COMPARABLE"),"COMPARABLE","PARTIAL"))))</x:f>
      </x:c>
      <x:c r="S98" s="45" t="str">
        <x:f>IF(A98="","",IF(P98&lt;&gt;"VALID","NOT READY",IF(Q98&lt;&gt;"COMPLETE","NOT READY",IF(T98&lt;&gt;"LINKED - READY","NOT READY",IF(R98="EVIDENCE INSUFFICIENT","NOT READY","READY")))))</x:f>
      </x:c>
      <x:c r="T98" s="69" t="str">
        <x:f>IF(A98="","",IF(COUNTIF(CANDIDATES!$A$6:$A$205,B98)&lt;&gt;1,"INVALID - CANDIDATE ID",IF(COUNTIFS(CANDIDATES!$A$6:$A$205,B98,CANDIDATES!$R$6:$R$205,"READY")&lt;&gt;1,"CANDIDATE NOT READY","LINKED - READY")))</x:f>
      </x:c>
      <x:c r="U98" s="69" t="str">
        <x:f>IF(T98="LINKED - READY",INDEX(CANDIDATES!$Q$6:$Q$205,MATCH(B98,CANDIDATES!$A$6:$A$205,0)),"")</x:f>
      </x:c>
    </x:row>
    <x:row r="99">
      <x:c r="A99" s="53"/>
      <x:c r="B99" s="53"/>
      <x:c r="C99" s="53"/>
      <x:c r="D99" s="53"/>
      <x:c r="E99" s="53"/>
      <x:c r="F99" s="53"/>
      <x:c r="G99" s="53"/>
      <x:c r="H99" s="53"/>
      <x:c r="I99" s="53"/>
      <x:c r="J99" s="53"/>
      <x:c r="K99" s="53"/>
      <x:c r="L99" s="53"/>
      <x:c r="M99" s="53"/>
      <x:c r="N99" s="58"/>
      <x:c r="O99" s="53"/>
      <x:c r="P99" s="45" t="str">
        <x:f>IF(A99="","",IF(NOT(OR(EXACT(C99,"SAME"),EXACT(C99,"DIFFERENT"),EXACT(C99,"UNKNOWN"),EXACT(C99,"NOT APPLICABLE"))),"INVALID - PARITY TOKEN",IF(NOT(OR(EXACT(D99,"COMPARABLE"),EXACT(D99,"PARTIAL"),EXACT(D99,"NOT COMPARABLE"),EXACT(D99,"UNKNOWN"),EXACT(D99,"NOT APPLICABLE"))),"INVALID - PACK TOKEN",IF(NOT(OR(EXACT(E99,"COMPARABLE"),EXACT(E99,"PARTIAL"),EXACT(E99,"NOT COMPARABLE"),EXACT(E99,"UNKNOWN"),EXACT(E99,"NOT APPLICABLE"))),"INVALID - PRICE TOKEN",IF(NOT(OR(EXACT(F99,"IN STOCK"),EXACT(F99,"OUT OF STOCK"),EXACT(F99,"MIXED"),EXACT(F99,"UNKNOWN"),EXACT(F99,"NOT APPLICABLE"))),"INVALID - STOCK TOKEN",IF(NOT(OR(EXACT(G99,"COMPARABLE"),EXACT(G99,"PARTIAL"),EXACT(G99,"NOT COMPARABLE"),EXACT(G99,"UNKNOWN"),EXACT(G99,"NOT APPLICABLE"))),"INVALID - SHIPPING TOKEN",IF(NOT(OR(EXACT(H99,"COMPARABLE"),EXACT(H99,"PARTIAL"),EXACT(H99,"NOT COMPARABLE"),EXACT(H99,"UNKNOWN"),EXACT(H99,"NOT APPLICABLE"))),"INVALID - RETURNS TOKEN",IF(NOT(OR(EXACT(I99,"COMPARABLE"),EXACT(I99,"PARTIAL"),EXACT(I99,"NOT COMPARABLE"),EXACT(I99,"UNKNOWN"),EXACT(I99,"NOT APPLICABLE"))),"INVALID - WARRANTY TOKEN",IF(NOT(OR(EXACT(J99,"COMPARABLE"),EXACT(J99,"PARTIAL"),EXACT(J99,"NOT COMPARABLE"),EXACT(J99,"UNKNOWN"),EXACT(J99,"NOT APPLICABLE"))),"INVALID - ASSORTMENT TOKEN",IF(NOT(OR(EXACT(K99,"COMPARABLE"),EXACT(K99,"PARTIAL"),EXACT(K99,"NOT COMPARABLE"),EXACT(K99,"UNKNOWN"),EXACT(K99,"NOT APPLICABLE"))),"INVALID - TRANSACTION OWNER TOKEN",IF(NOT(OR(EXACT(L99,"CURRENT"),EXACT(L99,"STALE"),EXACT(L99,"NOT CHECKED"))),"INVALID - FRESHNESS TOKEN",IF(COUNTIF($A$6:$A$205,A99)&gt;1,"INVALID - DUPLICATE ID","VALID"))))))))))))</x:f>
      </x:c>
      <x:c r="Q99" s="45" t="str">
        <x:f>IF(A99="","",IF(OR(B99="",C99="",D99="",E99="",F99="",G99="",H99="",I99="",J99="",K99="",L99="",M99="",N99=""),"EVIDENCE INSUFFICIENT - REQUIRED FIELD",IF(L99="STALE","EVIDENCE STALE - REFRESH",IF(L99="NOT CHECKED","EVIDENCE INSUFFICIENT - FRESHNESS",IF(OR(C99="UNKNOWN",D99="UNKNOWN",E99="UNKNOWN",F99="UNKNOWN",G99="UNKNOWN",H99="UNKNOWN",I99="UNKNOWN",J99="UNKNOWN",K99="UNKNOWN"),"EVIDENCE INSUFFICIENT - COMPARABILITY","COMPLETE")))))</x:f>
      </x:c>
      <x:c r="R99" s="45" t="str">
        <x:f>IF(A99="","",IF(OR(P99&lt;&gt;"VALID",Q99&lt;&gt;"COMPLETE",T99&lt;&gt;"LINKED - READY"),"EVIDENCE INSUFFICIENT",IF(OR(C99="DIFFERENT",E99="NOT COMPARABLE",G99="NOT COMPARABLE",K99="NOT COMPARABLE"),"NOT COMPARABLE",IF(AND(C99="SAME",D99="COMPARABLE",E99="COMPARABLE",OR(F99="IN STOCK",F99="MIXED"),G99="COMPARABLE",H99="COMPARABLE",I99="COMPARABLE",J99="COMPARABLE",K99="COMPARABLE"),"COMPARABLE","PARTIAL"))))</x:f>
      </x:c>
      <x:c r="S99" s="45" t="str">
        <x:f>IF(A99="","",IF(P99&lt;&gt;"VALID","NOT READY",IF(Q99&lt;&gt;"COMPLETE","NOT READY",IF(T99&lt;&gt;"LINKED - READY","NOT READY",IF(R99="EVIDENCE INSUFFICIENT","NOT READY","READY")))))</x:f>
      </x:c>
      <x:c r="T99" s="69" t="str">
        <x:f>IF(A99="","",IF(COUNTIF(CANDIDATES!$A$6:$A$205,B99)&lt;&gt;1,"INVALID - CANDIDATE ID",IF(COUNTIFS(CANDIDATES!$A$6:$A$205,B99,CANDIDATES!$R$6:$R$205,"READY")&lt;&gt;1,"CANDIDATE NOT READY","LINKED - READY")))</x:f>
      </x:c>
      <x:c r="U99" s="69" t="str">
        <x:f>IF(T99="LINKED - READY",INDEX(CANDIDATES!$Q$6:$Q$205,MATCH(B99,CANDIDATES!$A$6:$A$205,0)),"")</x:f>
      </x:c>
    </x:row>
    <x:row r="100">
      <x:c r="A100" s="53"/>
      <x:c r="B100" s="53"/>
      <x:c r="C100" s="53"/>
      <x:c r="D100" s="53"/>
      <x:c r="E100" s="53"/>
      <x:c r="F100" s="53"/>
      <x:c r="G100" s="53"/>
      <x:c r="H100" s="53"/>
      <x:c r="I100" s="53"/>
      <x:c r="J100" s="53"/>
      <x:c r="K100" s="53"/>
      <x:c r="L100" s="53"/>
      <x:c r="M100" s="53"/>
      <x:c r="N100" s="58"/>
      <x:c r="O100" s="53"/>
      <x:c r="P100" s="45" t="str">
        <x:f>IF(A100="","",IF(NOT(OR(EXACT(C100,"SAME"),EXACT(C100,"DIFFERENT"),EXACT(C100,"UNKNOWN"),EXACT(C100,"NOT APPLICABLE"))),"INVALID - PARITY TOKEN",IF(NOT(OR(EXACT(D100,"COMPARABLE"),EXACT(D100,"PARTIAL"),EXACT(D100,"NOT COMPARABLE"),EXACT(D100,"UNKNOWN"),EXACT(D100,"NOT APPLICABLE"))),"INVALID - PACK TOKEN",IF(NOT(OR(EXACT(E100,"COMPARABLE"),EXACT(E100,"PARTIAL"),EXACT(E100,"NOT COMPARABLE"),EXACT(E100,"UNKNOWN"),EXACT(E100,"NOT APPLICABLE"))),"INVALID - PRICE TOKEN",IF(NOT(OR(EXACT(F100,"IN STOCK"),EXACT(F100,"OUT OF STOCK"),EXACT(F100,"MIXED"),EXACT(F100,"UNKNOWN"),EXACT(F100,"NOT APPLICABLE"))),"INVALID - STOCK TOKEN",IF(NOT(OR(EXACT(G100,"COMPARABLE"),EXACT(G100,"PARTIAL"),EXACT(G100,"NOT COMPARABLE"),EXACT(G100,"UNKNOWN"),EXACT(G100,"NOT APPLICABLE"))),"INVALID - SHIPPING TOKEN",IF(NOT(OR(EXACT(H100,"COMPARABLE"),EXACT(H100,"PARTIAL"),EXACT(H100,"NOT COMPARABLE"),EXACT(H100,"UNKNOWN"),EXACT(H100,"NOT APPLICABLE"))),"INVALID - RETURNS TOKEN",IF(NOT(OR(EXACT(I100,"COMPARABLE"),EXACT(I100,"PARTIAL"),EXACT(I100,"NOT COMPARABLE"),EXACT(I100,"UNKNOWN"),EXACT(I100,"NOT APPLICABLE"))),"INVALID - WARRANTY TOKEN",IF(NOT(OR(EXACT(J100,"COMPARABLE"),EXACT(J100,"PARTIAL"),EXACT(J100,"NOT COMPARABLE"),EXACT(J100,"UNKNOWN"),EXACT(J100,"NOT APPLICABLE"))),"INVALID - ASSORTMENT TOKEN",IF(NOT(OR(EXACT(K100,"COMPARABLE"),EXACT(K100,"PARTIAL"),EXACT(K100,"NOT COMPARABLE"),EXACT(K100,"UNKNOWN"),EXACT(K100,"NOT APPLICABLE"))),"INVALID - TRANSACTION OWNER TOKEN",IF(NOT(OR(EXACT(L100,"CURRENT"),EXACT(L100,"STALE"),EXACT(L100,"NOT CHECKED"))),"INVALID - FRESHNESS TOKEN",IF(COUNTIF($A$6:$A$205,A100)&gt;1,"INVALID - DUPLICATE ID","VALID"))))))))))))</x:f>
      </x:c>
      <x:c r="Q100" s="45" t="str">
        <x:f>IF(A100="","",IF(OR(B100="",C100="",D100="",E100="",F100="",G100="",H100="",I100="",J100="",K100="",L100="",M100="",N100=""),"EVIDENCE INSUFFICIENT - REQUIRED FIELD",IF(L100="STALE","EVIDENCE STALE - REFRESH",IF(L100="NOT CHECKED","EVIDENCE INSUFFICIENT - FRESHNESS",IF(OR(C100="UNKNOWN",D100="UNKNOWN",E100="UNKNOWN",F100="UNKNOWN",G100="UNKNOWN",H100="UNKNOWN",I100="UNKNOWN",J100="UNKNOWN",K100="UNKNOWN"),"EVIDENCE INSUFFICIENT - COMPARABILITY","COMPLETE")))))</x:f>
      </x:c>
      <x:c r="R100" s="45" t="str">
        <x:f>IF(A100="","",IF(OR(P100&lt;&gt;"VALID",Q100&lt;&gt;"COMPLETE",T100&lt;&gt;"LINKED - READY"),"EVIDENCE INSUFFICIENT",IF(OR(C100="DIFFERENT",E100="NOT COMPARABLE",G100="NOT COMPARABLE",K100="NOT COMPARABLE"),"NOT COMPARABLE",IF(AND(C100="SAME",D100="COMPARABLE",E100="COMPARABLE",OR(F100="IN STOCK",F100="MIXED"),G100="COMPARABLE",H100="COMPARABLE",I100="COMPARABLE",J100="COMPARABLE",K100="COMPARABLE"),"COMPARABLE","PARTIAL"))))</x:f>
      </x:c>
      <x:c r="S100" s="45" t="str">
        <x:f>IF(A100="","",IF(P100&lt;&gt;"VALID","NOT READY",IF(Q100&lt;&gt;"COMPLETE","NOT READY",IF(T100&lt;&gt;"LINKED - READY","NOT READY",IF(R100="EVIDENCE INSUFFICIENT","NOT READY","READY")))))</x:f>
      </x:c>
      <x:c r="T100" s="69" t="str">
        <x:f>IF(A100="","",IF(COUNTIF(CANDIDATES!$A$6:$A$205,B100)&lt;&gt;1,"INVALID - CANDIDATE ID",IF(COUNTIFS(CANDIDATES!$A$6:$A$205,B100,CANDIDATES!$R$6:$R$205,"READY")&lt;&gt;1,"CANDIDATE NOT READY","LINKED - READY")))</x:f>
      </x:c>
      <x:c r="U100" s="69" t="str">
        <x:f>IF(T100="LINKED - READY",INDEX(CANDIDATES!$Q$6:$Q$205,MATCH(B100,CANDIDATES!$A$6:$A$205,0)),"")</x:f>
      </x:c>
    </x:row>
    <x:row r="101">
      <x:c r="A101" s="53"/>
      <x:c r="B101" s="53"/>
      <x:c r="C101" s="53"/>
      <x:c r="D101" s="53"/>
      <x:c r="E101" s="53"/>
      <x:c r="F101" s="53"/>
      <x:c r="G101" s="53"/>
      <x:c r="H101" s="53"/>
      <x:c r="I101" s="53"/>
      <x:c r="J101" s="53"/>
      <x:c r="K101" s="53"/>
      <x:c r="L101" s="53"/>
      <x:c r="M101" s="53"/>
      <x:c r="N101" s="58"/>
      <x:c r="O101" s="53"/>
      <x:c r="P101" s="45" t="str">
        <x:f>IF(A101="","",IF(NOT(OR(EXACT(C101,"SAME"),EXACT(C101,"DIFFERENT"),EXACT(C101,"UNKNOWN"),EXACT(C101,"NOT APPLICABLE"))),"INVALID - PARITY TOKEN",IF(NOT(OR(EXACT(D101,"COMPARABLE"),EXACT(D101,"PARTIAL"),EXACT(D101,"NOT COMPARABLE"),EXACT(D101,"UNKNOWN"),EXACT(D101,"NOT APPLICABLE"))),"INVALID - PACK TOKEN",IF(NOT(OR(EXACT(E101,"COMPARABLE"),EXACT(E101,"PARTIAL"),EXACT(E101,"NOT COMPARABLE"),EXACT(E101,"UNKNOWN"),EXACT(E101,"NOT APPLICABLE"))),"INVALID - PRICE TOKEN",IF(NOT(OR(EXACT(F101,"IN STOCK"),EXACT(F101,"OUT OF STOCK"),EXACT(F101,"MIXED"),EXACT(F101,"UNKNOWN"),EXACT(F101,"NOT APPLICABLE"))),"INVALID - STOCK TOKEN",IF(NOT(OR(EXACT(G101,"COMPARABLE"),EXACT(G101,"PARTIAL"),EXACT(G101,"NOT COMPARABLE"),EXACT(G101,"UNKNOWN"),EXACT(G101,"NOT APPLICABLE"))),"INVALID - SHIPPING TOKEN",IF(NOT(OR(EXACT(H101,"COMPARABLE"),EXACT(H101,"PARTIAL"),EXACT(H101,"NOT COMPARABLE"),EXACT(H101,"UNKNOWN"),EXACT(H101,"NOT APPLICABLE"))),"INVALID - RETURNS TOKEN",IF(NOT(OR(EXACT(I101,"COMPARABLE"),EXACT(I101,"PARTIAL"),EXACT(I101,"NOT COMPARABLE"),EXACT(I101,"UNKNOWN"),EXACT(I101,"NOT APPLICABLE"))),"INVALID - WARRANTY TOKEN",IF(NOT(OR(EXACT(J101,"COMPARABLE"),EXACT(J101,"PARTIAL"),EXACT(J101,"NOT COMPARABLE"),EXACT(J101,"UNKNOWN"),EXACT(J101,"NOT APPLICABLE"))),"INVALID - ASSORTMENT TOKEN",IF(NOT(OR(EXACT(K101,"COMPARABLE"),EXACT(K101,"PARTIAL"),EXACT(K101,"NOT COMPARABLE"),EXACT(K101,"UNKNOWN"),EXACT(K101,"NOT APPLICABLE"))),"INVALID - TRANSACTION OWNER TOKEN",IF(NOT(OR(EXACT(L101,"CURRENT"),EXACT(L101,"STALE"),EXACT(L101,"NOT CHECKED"))),"INVALID - FRESHNESS TOKEN",IF(COUNTIF($A$6:$A$205,A101)&gt;1,"INVALID - DUPLICATE ID","VALID"))))))))))))</x:f>
      </x:c>
      <x:c r="Q101" s="45" t="str">
        <x:f>IF(A101="","",IF(OR(B101="",C101="",D101="",E101="",F101="",G101="",H101="",I101="",J101="",K101="",L101="",M101="",N101=""),"EVIDENCE INSUFFICIENT - REQUIRED FIELD",IF(L101="STALE","EVIDENCE STALE - REFRESH",IF(L101="NOT CHECKED","EVIDENCE INSUFFICIENT - FRESHNESS",IF(OR(C101="UNKNOWN",D101="UNKNOWN",E101="UNKNOWN",F101="UNKNOWN",G101="UNKNOWN",H101="UNKNOWN",I101="UNKNOWN",J101="UNKNOWN",K101="UNKNOWN"),"EVIDENCE INSUFFICIENT - COMPARABILITY","COMPLETE")))))</x:f>
      </x:c>
      <x:c r="R101" s="45" t="str">
        <x:f>IF(A101="","",IF(OR(P101&lt;&gt;"VALID",Q101&lt;&gt;"COMPLETE",T101&lt;&gt;"LINKED - READY"),"EVIDENCE INSUFFICIENT",IF(OR(C101="DIFFERENT",E101="NOT COMPARABLE",G101="NOT COMPARABLE",K101="NOT COMPARABLE"),"NOT COMPARABLE",IF(AND(C101="SAME",D101="COMPARABLE",E101="COMPARABLE",OR(F101="IN STOCK",F101="MIXED"),G101="COMPARABLE",H101="COMPARABLE",I101="COMPARABLE",J101="COMPARABLE",K101="COMPARABLE"),"COMPARABLE","PARTIAL"))))</x:f>
      </x:c>
      <x:c r="S101" s="45" t="str">
        <x:f>IF(A101="","",IF(P101&lt;&gt;"VALID","NOT READY",IF(Q101&lt;&gt;"COMPLETE","NOT READY",IF(T101&lt;&gt;"LINKED - READY","NOT READY",IF(R101="EVIDENCE INSUFFICIENT","NOT READY","READY")))))</x:f>
      </x:c>
      <x:c r="T101" s="69" t="str">
        <x:f>IF(A101="","",IF(COUNTIF(CANDIDATES!$A$6:$A$205,B101)&lt;&gt;1,"INVALID - CANDIDATE ID",IF(COUNTIFS(CANDIDATES!$A$6:$A$205,B101,CANDIDATES!$R$6:$R$205,"READY")&lt;&gt;1,"CANDIDATE NOT READY","LINKED - READY")))</x:f>
      </x:c>
      <x:c r="U101" s="69" t="str">
        <x:f>IF(T101="LINKED - READY",INDEX(CANDIDATES!$Q$6:$Q$205,MATCH(B101,CANDIDATES!$A$6:$A$205,0)),"")</x:f>
      </x:c>
    </x:row>
    <x:row r="102">
      <x:c r="A102" s="53"/>
      <x:c r="B102" s="53"/>
      <x:c r="C102" s="53"/>
      <x:c r="D102" s="53"/>
      <x:c r="E102" s="53"/>
      <x:c r="F102" s="53"/>
      <x:c r="G102" s="53"/>
      <x:c r="H102" s="53"/>
      <x:c r="I102" s="53"/>
      <x:c r="J102" s="53"/>
      <x:c r="K102" s="53"/>
      <x:c r="L102" s="53"/>
      <x:c r="M102" s="53"/>
      <x:c r="N102" s="58"/>
      <x:c r="O102" s="53"/>
      <x:c r="P102" s="45" t="str">
        <x:f>IF(A102="","",IF(NOT(OR(EXACT(C102,"SAME"),EXACT(C102,"DIFFERENT"),EXACT(C102,"UNKNOWN"),EXACT(C102,"NOT APPLICABLE"))),"INVALID - PARITY TOKEN",IF(NOT(OR(EXACT(D102,"COMPARABLE"),EXACT(D102,"PARTIAL"),EXACT(D102,"NOT COMPARABLE"),EXACT(D102,"UNKNOWN"),EXACT(D102,"NOT APPLICABLE"))),"INVALID - PACK TOKEN",IF(NOT(OR(EXACT(E102,"COMPARABLE"),EXACT(E102,"PARTIAL"),EXACT(E102,"NOT COMPARABLE"),EXACT(E102,"UNKNOWN"),EXACT(E102,"NOT APPLICABLE"))),"INVALID - PRICE TOKEN",IF(NOT(OR(EXACT(F102,"IN STOCK"),EXACT(F102,"OUT OF STOCK"),EXACT(F102,"MIXED"),EXACT(F102,"UNKNOWN"),EXACT(F102,"NOT APPLICABLE"))),"INVALID - STOCK TOKEN",IF(NOT(OR(EXACT(G102,"COMPARABLE"),EXACT(G102,"PARTIAL"),EXACT(G102,"NOT COMPARABLE"),EXACT(G102,"UNKNOWN"),EXACT(G102,"NOT APPLICABLE"))),"INVALID - SHIPPING TOKEN",IF(NOT(OR(EXACT(H102,"COMPARABLE"),EXACT(H102,"PARTIAL"),EXACT(H102,"NOT COMPARABLE"),EXACT(H102,"UNKNOWN"),EXACT(H102,"NOT APPLICABLE"))),"INVALID - RETURNS TOKEN",IF(NOT(OR(EXACT(I102,"COMPARABLE"),EXACT(I102,"PARTIAL"),EXACT(I102,"NOT COMPARABLE"),EXACT(I102,"UNKNOWN"),EXACT(I102,"NOT APPLICABLE"))),"INVALID - WARRANTY TOKEN",IF(NOT(OR(EXACT(J102,"COMPARABLE"),EXACT(J102,"PARTIAL"),EXACT(J102,"NOT COMPARABLE"),EXACT(J102,"UNKNOWN"),EXACT(J102,"NOT APPLICABLE"))),"INVALID - ASSORTMENT TOKEN",IF(NOT(OR(EXACT(K102,"COMPARABLE"),EXACT(K102,"PARTIAL"),EXACT(K102,"NOT COMPARABLE"),EXACT(K102,"UNKNOWN"),EXACT(K102,"NOT APPLICABLE"))),"INVALID - TRANSACTION OWNER TOKEN",IF(NOT(OR(EXACT(L102,"CURRENT"),EXACT(L102,"STALE"),EXACT(L102,"NOT CHECKED"))),"INVALID - FRESHNESS TOKEN",IF(COUNTIF($A$6:$A$205,A102)&gt;1,"INVALID - DUPLICATE ID","VALID"))))))))))))</x:f>
      </x:c>
      <x:c r="Q102" s="45" t="str">
        <x:f>IF(A102="","",IF(OR(B102="",C102="",D102="",E102="",F102="",G102="",H102="",I102="",J102="",K102="",L102="",M102="",N102=""),"EVIDENCE INSUFFICIENT - REQUIRED FIELD",IF(L102="STALE","EVIDENCE STALE - REFRESH",IF(L102="NOT CHECKED","EVIDENCE INSUFFICIENT - FRESHNESS",IF(OR(C102="UNKNOWN",D102="UNKNOWN",E102="UNKNOWN",F102="UNKNOWN",G102="UNKNOWN",H102="UNKNOWN",I102="UNKNOWN",J102="UNKNOWN",K102="UNKNOWN"),"EVIDENCE INSUFFICIENT - COMPARABILITY","COMPLETE")))))</x:f>
      </x:c>
      <x:c r="R102" s="45" t="str">
        <x:f>IF(A102="","",IF(OR(P102&lt;&gt;"VALID",Q102&lt;&gt;"COMPLETE",T102&lt;&gt;"LINKED - READY"),"EVIDENCE INSUFFICIENT",IF(OR(C102="DIFFERENT",E102="NOT COMPARABLE",G102="NOT COMPARABLE",K102="NOT COMPARABLE"),"NOT COMPARABLE",IF(AND(C102="SAME",D102="COMPARABLE",E102="COMPARABLE",OR(F102="IN STOCK",F102="MIXED"),G102="COMPARABLE",H102="COMPARABLE",I102="COMPARABLE",J102="COMPARABLE",K102="COMPARABLE"),"COMPARABLE","PARTIAL"))))</x:f>
      </x:c>
      <x:c r="S102" s="45" t="str">
        <x:f>IF(A102="","",IF(P102&lt;&gt;"VALID","NOT READY",IF(Q102&lt;&gt;"COMPLETE","NOT READY",IF(T102&lt;&gt;"LINKED - READY","NOT READY",IF(R102="EVIDENCE INSUFFICIENT","NOT READY","READY")))))</x:f>
      </x:c>
      <x:c r="T102" s="69" t="str">
        <x:f>IF(A102="","",IF(COUNTIF(CANDIDATES!$A$6:$A$205,B102)&lt;&gt;1,"INVALID - CANDIDATE ID",IF(COUNTIFS(CANDIDATES!$A$6:$A$205,B102,CANDIDATES!$R$6:$R$205,"READY")&lt;&gt;1,"CANDIDATE NOT READY","LINKED - READY")))</x:f>
      </x:c>
      <x:c r="U102" s="69" t="str">
        <x:f>IF(T102="LINKED - READY",INDEX(CANDIDATES!$Q$6:$Q$205,MATCH(B102,CANDIDATES!$A$6:$A$205,0)),"")</x:f>
      </x:c>
    </x:row>
    <x:row r="103">
      <x:c r="A103" s="53"/>
      <x:c r="B103" s="53"/>
      <x:c r="C103" s="53"/>
      <x:c r="D103" s="53"/>
      <x:c r="E103" s="53"/>
      <x:c r="F103" s="53"/>
      <x:c r="G103" s="53"/>
      <x:c r="H103" s="53"/>
      <x:c r="I103" s="53"/>
      <x:c r="J103" s="53"/>
      <x:c r="K103" s="53"/>
      <x:c r="L103" s="53"/>
      <x:c r="M103" s="53"/>
      <x:c r="N103" s="58"/>
      <x:c r="O103" s="53"/>
      <x:c r="P103" s="45" t="str">
        <x:f>IF(A103="","",IF(NOT(OR(EXACT(C103,"SAME"),EXACT(C103,"DIFFERENT"),EXACT(C103,"UNKNOWN"),EXACT(C103,"NOT APPLICABLE"))),"INVALID - PARITY TOKEN",IF(NOT(OR(EXACT(D103,"COMPARABLE"),EXACT(D103,"PARTIAL"),EXACT(D103,"NOT COMPARABLE"),EXACT(D103,"UNKNOWN"),EXACT(D103,"NOT APPLICABLE"))),"INVALID - PACK TOKEN",IF(NOT(OR(EXACT(E103,"COMPARABLE"),EXACT(E103,"PARTIAL"),EXACT(E103,"NOT COMPARABLE"),EXACT(E103,"UNKNOWN"),EXACT(E103,"NOT APPLICABLE"))),"INVALID - PRICE TOKEN",IF(NOT(OR(EXACT(F103,"IN STOCK"),EXACT(F103,"OUT OF STOCK"),EXACT(F103,"MIXED"),EXACT(F103,"UNKNOWN"),EXACT(F103,"NOT APPLICABLE"))),"INVALID - STOCK TOKEN",IF(NOT(OR(EXACT(G103,"COMPARABLE"),EXACT(G103,"PARTIAL"),EXACT(G103,"NOT COMPARABLE"),EXACT(G103,"UNKNOWN"),EXACT(G103,"NOT APPLICABLE"))),"INVALID - SHIPPING TOKEN",IF(NOT(OR(EXACT(H103,"COMPARABLE"),EXACT(H103,"PARTIAL"),EXACT(H103,"NOT COMPARABLE"),EXACT(H103,"UNKNOWN"),EXACT(H103,"NOT APPLICABLE"))),"INVALID - RETURNS TOKEN",IF(NOT(OR(EXACT(I103,"COMPARABLE"),EXACT(I103,"PARTIAL"),EXACT(I103,"NOT COMPARABLE"),EXACT(I103,"UNKNOWN"),EXACT(I103,"NOT APPLICABLE"))),"INVALID - WARRANTY TOKEN",IF(NOT(OR(EXACT(J103,"COMPARABLE"),EXACT(J103,"PARTIAL"),EXACT(J103,"NOT COMPARABLE"),EXACT(J103,"UNKNOWN"),EXACT(J103,"NOT APPLICABLE"))),"INVALID - ASSORTMENT TOKEN",IF(NOT(OR(EXACT(K103,"COMPARABLE"),EXACT(K103,"PARTIAL"),EXACT(K103,"NOT COMPARABLE"),EXACT(K103,"UNKNOWN"),EXACT(K103,"NOT APPLICABLE"))),"INVALID - TRANSACTION OWNER TOKEN",IF(NOT(OR(EXACT(L103,"CURRENT"),EXACT(L103,"STALE"),EXACT(L103,"NOT CHECKED"))),"INVALID - FRESHNESS TOKEN",IF(COUNTIF($A$6:$A$205,A103)&gt;1,"INVALID - DUPLICATE ID","VALID"))))))))))))</x:f>
      </x:c>
      <x:c r="Q103" s="45" t="str">
        <x:f>IF(A103="","",IF(OR(B103="",C103="",D103="",E103="",F103="",G103="",H103="",I103="",J103="",K103="",L103="",M103="",N103=""),"EVIDENCE INSUFFICIENT - REQUIRED FIELD",IF(L103="STALE","EVIDENCE STALE - REFRESH",IF(L103="NOT CHECKED","EVIDENCE INSUFFICIENT - FRESHNESS",IF(OR(C103="UNKNOWN",D103="UNKNOWN",E103="UNKNOWN",F103="UNKNOWN",G103="UNKNOWN",H103="UNKNOWN",I103="UNKNOWN",J103="UNKNOWN",K103="UNKNOWN"),"EVIDENCE INSUFFICIENT - COMPARABILITY","COMPLETE")))))</x:f>
      </x:c>
      <x:c r="R103" s="45" t="str">
        <x:f>IF(A103="","",IF(OR(P103&lt;&gt;"VALID",Q103&lt;&gt;"COMPLETE",T103&lt;&gt;"LINKED - READY"),"EVIDENCE INSUFFICIENT",IF(OR(C103="DIFFERENT",E103="NOT COMPARABLE",G103="NOT COMPARABLE",K103="NOT COMPARABLE"),"NOT COMPARABLE",IF(AND(C103="SAME",D103="COMPARABLE",E103="COMPARABLE",OR(F103="IN STOCK",F103="MIXED"),G103="COMPARABLE",H103="COMPARABLE",I103="COMPARABLE",J103="COMPARABLE",K103="COMPARABLE"),"COMPARABLE","PARTIAL"))))</x:f>
      </x:c>
      <x:c r="S103" s="45" t="str">
        <x:f>IF(A103="","",IF(P103&lt;&gt;"VALID","NOT READY",IF(Q103&lt;&gt;"COMPLETE","NOT READY",IF(T103&lt;&gt;"LINKED - READY","NOT READY",IF(R103="EVIDENCE INSUFFICIENT","NOT READY","READY")))))</x:f>
      </x:c>
      <x:c r="T103" s="69" t="str">
        <x:f>IF(A103="","",IF(COUNTIF(CANDIDATES!$A$6:$A$205,B103)&lt;&gt;1,"INVALID - CANDIDATE ID",IF(COUNTIFS(CANDIDATES!$A$6:$A$205,B103,CANDIDATES!$R$6:$R$205,"READY")&lt;&gt;1,"CANDIDATE NOT READY","LINKED - READY")))</x:f>
      </x:c>
      <x:c r="U103" s="69" t="str">
        <x:f>IF(T103="LINKED - READY",INDEX(CANDIDATES!$Q$6:$Q$205,MATCH(B103,CANDIDATES!$A$6:$A$205,0)),"")</x:f>
      </x:c>
    </x:row>
    <x:row r="104">
      <x:c r="A104" s="53"/>
      <x:c r="B104" s="53"/>
      <x:c r="C104" s="53"/>
      <x:c r="D104" s="53"/>
      <x:c r="E104" s="53"/>
      <x:c r="F104" s="53"/>
      <x:c r="G104" s="53"/>
      <x:c r="H104" s="53"/>
      <x:c r="I104" s="53"/>
      <x:c r="J104" s="53"/>
      <x:c r="K104" s="53"/>
      <x:c r="L104" s="53"/>
      <x:c r="M104" s="53"/>
      <x:c r="N104" s="58"/>
      <x:c r="O104" s="53"/>
      <x:c r="P104" s="45" t="str">
        <x:f>IF(A104="","",IF(NOT(OR(EXACT(C104,"SAME"),EXACT(C104,"DIFFERENT"),EXACT(C104,"UNKNOWN"),EXACT(C104,"NOT APPLICABLE"))),"INVALID - PARITY TOKEN",IF(NOT(OR(EXACT(D104,"COMPARABLE"),EXACT(D104,"PARTIAL"),EXACT(D104,"NOT COMPARABLE"),EXACT(D104,"UNKNOWN"),EXACT(D104,"NOT APPLICABLE"))),"INVALID - PACK TOKEN",IF(NOT(OR(EXACT(E104,"COMPARABLE"),EXACT(E104,"PARTIAL"),EXACT(E104,"NOT COMPARABLE"),EXACT(E104,"UNKNOWN"),EXACT(E104,"NOT APPLICABLE"))),"INVALID - PRICE TOKEN",IF(NOT(OR(EXACT(F104,"IN STOCK"),EXACT(F104,"OUT OF STOCK"),EXACT(F104,"MIXED"),EXACT(F104,"UNKNOWN"),EXACT(F104,"NOT APPLICABLE"))),"INVALID - STOCK TOKEN",IF(NOT(OR(EXACT(G104,"COMPARABLE"),EXACT(G104,"PARTIAL"),EXACT(G104,"NOT COMPARABLE"),EXACT(G104,"UNKNOWN"),EXACT(G104,"NOT APPLICABLE"))),"INVALID - SHIPPING TOKEN",IF(NOT(OR(EXACT(H104,"COMPARABLE"),EXACT(H104,"PARTIAL"),EXACT(H104,"NOT COMPARABLE"),EXACT(H104,"UNKNOWN"),EXACT(H104,"NOT APPLICABLE"))),"INVALID - RETURNS TOKEN",IF(NOT(OR(EXACT(I104,"COMPARABLE"),EXACT(I104,"PARTIAL"),EXACT(I104,"NOT COMPARABLE"),EXACT(I104,"UNKNOWN"),EXACT(I104,"NOT APPLICABLE"))),"INVALID - WARRANTY TOKEN",IF(NOT(OR(EXACT(J104,"COMPARABLE"),EXACT(J104,"PARTIAL"),EXACT(J104,"NOT COMPARABLE"),EXACT(J104,"UNKNOWN"),EXACT(J104,"NOT APPLICABLE"))),"INVALID - ASSORTMENT TOKEN",IF(NOT(OR(EXACT(K104,"COMPARABLE"),EXACT(K104,"PARTIAL"),EXACT(K104,"NOT COMPARABLE"),EXACT(K104,"UNKNOWN"),EXACT(K104,"NOT APPLICABLE"))),"INVALID - TRANSACTION OWNER TOKEN",IF(NOT(OR(EXACT(L104,"CURRENT"),EXACT(L104,"STALE"),EXACT(L104,"NOT CHECKED"))),"INVALID - FRESHNESS TOKEN",IF(COUNTIF($A$6:$A$205,A104)&gt;1,"INVALID - DUPLICATE ID","VALID"))))))))))))</x:f>
      </x:c>
      <x:c r="Q104" s="45" t="str">
        <x:f>IF(A104="","",IF(OR(B104="",C104="",D104="",E104="",F104="",G104="",H104="",I104="",J104="",K104="",L104="",M104="",N104=""),"EVIDENCE INSUFFICIENT - REQUIRED FIELD",IF(L104="STALE","EVIDENCE STALE - REFRESH",IF(L104="NOT CHECKED","EVIDENCE INSUFFICIENT - FRESHNESS",IF(OR(C104="UNKNOWN",D104="UNKNOWN",E104="UNKNOWN",F104="UNKNOWN",G104="UNKNOWN",H104="UNKNOWN",I104="UNKNOWN",J104="UNKNOWN",K104="UNKNOWN"),"EVIDENCE INSUFFICIENT - COMPARABILITY","COMPLETE")))))</x:f>
      </x:c>
      <x:c r="R104" s="45" t="str">
        <x:f>IF(A104="","",IF(OR(P104&lt;&gt;"VALID",Q104&lt;&gt;"COMPLETE",T104&lt;&gt;"LINKED - READY"),"EVIDENCE INSUFFICIENT",IF(OR(C104="DIFFERENT",E104="NOT COMPARABLE",G104="NOT COMPARABLE",K104="NOT COMPARABLE"),"NOT COMPARABLE",IF(AND(C104="SAME",D104="COMPARABLE",E104="COMPARABLE",OR(F104="IN STOCK",F104="MIXED"),G104="COMPARABLE",H104="COMPARABLE",I104="COMPARABLE",J104="COMPARABLE",K104="COMPARABLE"),"COMPARABLE","PARTIAL"))))</x:f>
      </x:c>
      <x:c r="S104" s="45" t="str">
        <x:f>IF(A104="","",IF(P104&lt;&gt;"VALID","NOT READY",IF(Q104&lt;&gt;"COMPLETE","NOT READY",IF(T104&lt;&gt;"LINKED - READY","NOT READY",IF(R104="EVIDENCE INSUFFICIENT","NOT READY","READY")))))</x:f>
      </x:c>
      <x:c r="T104" s="69" t="str">
        <x:f>IF(A104="","",IF(COUNTIF(CANDIDATES!$A$6:$A$205,B104)&lt;&gt;1,"INVALID - CANDIDATE ID",IF(COUNTIFS(CANDIDATES!$A$6:$A$205,B104,CANDIDATES!$R$6:$R$205,"READY")&lt;&gt;1,"CANDIDATE NOT READY","LINKED - READY")))</x:f>
      </x:c>
      <x:c r="U104" s="69" t="str">
        <x:f>IF(T104="LINKED - READY",INDEX(CANDIDATES!$Q$6:$Q$205,MATCH(B104,CANDIDATES!$A$6:$A$205,0)),"")</x:f>
      </x:c>
    </x:row>
    <x:row r="105">
      <x:c r="A105" s="53"/>
      <x:c r="B105" s="53"/>
      <x:c r="C105" s="53"/>
      <x:c r="D105" s="53"/>
      <x:c r="E105" s="53"/>
      <x:c r="F105" s="53"/>
      <x:c r="G105" s="53"/>
      <x:c r="H105" s="53"/>
      <x:c r="I105" s="53"/>
      <x:c r="J105" s="53"/>
      <x:c r="K105" s="53"/>
      <x:c r="L105" s="53"/>
      <x:c r="M105" s="53"/>
      <x:c r="N105" s="58"/>
      <x:c r="O105" s="53"/>
      <x:c r="P105" s="45" t="str">
        <x:f>IF(A105="","",IF(NOT(OR(EXACT(C105,"SAME"),EXACT(C105,"DIFFERENT"),EXACT(C105,"UNKNOWN"),EXACT(C105,"NOT APPLICABLE"))),"INVALID - PARITY TOKEN",IF(NOT(OR(EXACT(D105,"COMPARABLE"),EXACT(D105,"PARTIAL"),EXACT(D105,"NOT COMPARABLE"),EXACT(D105,"UNKNOWN"),EXACT(D105,"NOT APPLICABLE"))),"INVALID - PACK TOKEN",IF(NOT(OR(EXACT(E105,"COMPARABLE"),EXACT(E105,"PARTIAL"),EXACT(E105,"NOT COMPARABLE"),EXACT(E105,"UNKNOWN"),EXACT(E105,"NOT APPLICABLE"))),"INVALID - PRICE TOKEN",IF(NOT(OR(EXACT(F105,"IN STOCK"),EXACT(F105,"OUT OF STOCK"),EXACT(F105,"MIXED"),EXACT(F105,"UNKNOWN"),EXACT(F105,"NOT APPLICABLE"))),"INVALID - STOCK TOKEN",IF(NOT(OR(EXACT(G105,"COMPARABLE"),EXACT(G105,"PARTIAL"),EXACT(G105,"NOT COMPARABLE"),EXACT(G105,"UNKNOWN"),EXACT(G105,"NOT APPLICABLE"))),"INVALID - SHIPPING TOKEN",IF(NOT(OR(EXACT(H105,"COMPARABLE"),EXACT(H105,"PARTIAL"),EXACT(H105,"NOT COMPARABLE"),EXACT(H105,"UNKNOWN"),EXACT(H105,"NOT APPLICABLE"))),"INVALID - RETURNS TOKEN",IF(NOT(OR(EXACT(I105,"COMPARABLE"),EXACT(I105,"PARTIAL"),EXACT(I105,"NOT COMPARABLE"),EXACT(I105,"UNKNOWN"),EXACT(I105,"NOT APPLICABLE"))),"INVALID - WARRANTY TOKEN",IF(NOT(OR(EXACT(J105,"COMPARABLE"),EXACT(J105,"PARTIAL"),EXACT(J105,"NOT COMPARABLE"),EXACT(J105,"UNKNOWN"),EXACT(J105,"NOT APPLICABLE"))),"INVALID - ASSORTMENT TOKEN",IF(NOT(OR(EXACT(K105,"COMPARABLE"),EXACT(K105,"PARTIAL"),EXACT(K105,"NOT COMPARABLE"),EXACT(K105,"UNKNOWN"),EXACT(K105,"NOT APPLICABLE"))),"INVALID - TRANSACTION OWNER TOKEN",IF(NOT(OR(EXACT(L105,"CURRENT"),EXACT(L105,"STALE"),EXACT(L105,"NOT CHECKED"))),"INVALID - FRESHNESS TOKEN",IF(COUNTIF($A$6:$A$205,A105)&gt;1,"INVALID - DUPLICATE ID","VALID"))))))))))))</x:f>
      </x:c>
      <x:c r="Q105" s="45" t="str">
        <x:f>IF(A105="","",IF(OR(B105="",C105="",D105="",E105="",F105="",G105="",H105="",I105="",J105="",K105="",L105="",M105="",N105=""),"EVIDENCE INSUFFICIENT - REQUIRED FIELD",IF(L105="STALE","EVIDENCE STALE - REFRESH",IF(L105="NOT CHECKED","EVIDENCE INSUFFICIENT - FRESHNESS",IF(OR(C105="UNKNOWN",D105="UNKNOWN",E105="UNKNOWN",F105="UNKNOWN",G105="UNKNOWN",H105="UNKNOWN",I105="UNKNOWN",J105="UNKNOWN",K105="UNKNOWN"),"EVIDENCE INSUFFICIENT - COMPARABILITY","COMPLETE")))))</x:f>
      </x:c>
      <x:c r="R105" s="45" t="str">
        <x:f>IF(A105="","",IF(OR(P105&lt;&gt;"VALID",Q105&lt;&gt;"COMPLETE",T105&lt;&gt;"LINKED - READY"),"EVIDENCE INSUFFICIENT",IF(OR(C105="DIFFERENT",E105="NOT COMPARABLE",G105="NOT COMPARABLE",K105="NOT COMPARABLE"),"NOT COMPARABLE",IF(AND(C105="SAME",D105="COMPARABLE",E105="COMPARABLE",OR(F105="IN STOCK",F105="MIXED"),G105="COMPARABLE",H105="COMPARABLE",I105="COMPARABLE",J105="COMPARABLE",K105="COMPARABLE"),"COMPARABLE","PARTIAL"))))</x:f>
      </x:c>
      <x:c r="S105" s="45" t="str">
        <x:f>IF(A105="","",IF(P105&lt;&gt;"VALID","NOT READY",IF(Q105&lt;&gt;"COMPLETE","NOT READY",IF(T105&lt;&gt;"LINKED - READY","NOT READY",IF(R105="EVIDENCE INSUFFICIENT","NOT READY","READY")))))</x:f>
      </x:c>
      <x:c r="T105" s="69" t="str">
        <x:f>IF(A105="","",IF(COUNTIF(CANDIDATES!$A$6:$A$205,B105)&lt;&gt;1,"INVALID - CANDIDATE ID",IF(COUNTIFS(CANDIDATES!$A$6:$A$205,B105,CANDIDATES!$R$6:$R$205,"READY")&lt;&gt;1,"CANDIDATE NOT READY","LINKED - READY")))</x:f>
      </x:c>
      <x:c r="U105" s="69" t="str">
        <x:f>IF(T105="LINKED - READY",INDEX(CANDIDATES!$Q$6:$Q$205,MATCH(B105,CANDIDATES!$A$6:$A$205,0)),"")</x:f>
      </x:c>
    </x:row>
    <x:row r="106">
      <x:c r="A106" s="53"/>
      <x:c r="B106" s="53"/>
      <x:c r="C106" s="53"/>
      <x:c r="D106" s="53"/>
      <x:c r="E106" s="53"/>
      <x:c r="F106" s="53"/>
      <x:c r="G106" s="53"/>
      <x:c r="H106" s="53"/>
      <x:c r="I106" s="53"/>
      <x:c r="J106" s="53"/>
      <x:c r="K106" s="53"/>
      <x:c r="L106" s="53"/>
      <x:c r="M106" s="53"/>
      <x:c r="N106" s="58"/>
      <x:c r="O106" s="53"/>
      <x:c r="P106" s="45" t="str">
        <x:f>IF(A106="","",IF(NOT(OR(EXACT(C106,"SAME"),EXACT(C106,"DIFFERENT"),EXACT(C106,"UNKNOWN"),EXACT(C106,"NOT APPLICABLE"))),"INVALID - PARITY TOKEN",IF(NOT(OR(EXACT(D106,"COMPARABLE"),EXACT(D106,"PARTIAL"),EXACT(D106,"NOT COMPARABLE"),EXACT(D106,"UNKNOWN"),EXACT(D106,"NOT APPLICABLE"))),"INVALID - PACK TOKEN",IF(NOT(OR(EXACT(E106,"COMPARABLE"),EXACT(E106,"PARTIAL"),EXACT(E106,"NOT COMPARABLE"),EXACT(E106,"UNKNOWN"),EXACT(E106,"NOT APPLICABLE"))),"INVALID - PRICE TOKEN",IF(NOT(OR(EXACT(F106,"IN STOCK"),EXACT(F106,"OUT OF STOCK"),EXACT(F106,"MIXED"),EXACT(F106,"UNKNOWN"),EXACT(F106,"NOT APPLICABLE"))),"INVALID - STOCK TOKEN",IF(NOT(OR(EXACT(G106,"COMPARABLE"),EXACT(G106,"PARTIAL"),EXACT(G106,"NOT COMPARABLE"),EXACT(G106,"UNKNOWN"),EXACT(G106,"NOT APPLICABLE"))),"INVALID - SHIPPING TOKEN",IF(NOT(OR(EXACT(H106,"COMPARABLE"),EXACT(H106,"PARTIAL"),EXACT(H106,"NOT COMPARABLE"),EXACT(H106,"UNKNOWN"),EXACT(H106,"NOT APPLICABLE"))),"INVALID - RETURNS TOKEN",IF(NOT(OR(EXACT(I106,"COMPARABLE"),EXACT(I106,"PARTIAL"),EXACT(I106,"NOT COMPARABLE"),EXACT(I106,"UNKNOWN"),EXACT(I106,"NOT APPLICABLE"))),"INVALID - WARRANTY TOKEN",IF(NOT(OR(EXACT(J106,"COMPARABLE"),EXACT(J106,"PARTIAL"),EXACT(J106,"NOT COMPARABLE"),EXACT(J106,"UNKNOWN"),EXACT(J106,"NOT APPLICABLE"))),"INVALID - ASSORTMENT TOKEN",IF(NOT(OR(EXACT(K106,"COMPARABLE"),EXACT(K106,"PARTIAL"),EXACT(K106,"NOT COMPARABLE"),EXACT(K106,"UNKNOWN"),EXACT(K106,"NOT APPLICABLE"))),"INVALID - TRANSACTION OWNER TOKEN",IF(NOT(OR(EXACT(L106,"CURRENT"),EXACT(L106,"STALE"),EXACT(L106,"NOT CHECKED"))),"INVALID - FRESHNESS TOKEN",IF(COUNTIF($A$6:$A$205,A106)&gt;1,"INVALID - DUPLICATE ID","VALID"))))))))))))</x:f>
      </x:c>
      <x:c r="Q106" s="45" t="str">
        <x:f>IF(A106="","",IF(OR(B106="",C106="",D106="",E106="",F106="",G106="",H106="",I106="",J106="",K106="",L106="",M106="",N106=""),"EVIDENCE INSUFFICIENT - REQUIRED FIELD",IF(L106="STALE","EVIDENCE STALE - REFRESH",IF(L106="NOT CHECKED","EVIDENCE INSUFFICIENT - FRESHNESS",IF(OR(C106="UNKNOWN",D106="UNKNOWN",E106="UNKNOWN",F106="UNKNOWN",G106="UNKNOWN",H106="UNKNOWN",I106="UNKNOWN",J106="UNKNOWN",K106="UNKNOWN"),"EVIDENCE INSUFFICIENT - COMPARABILITY","COMPLETE")))))</x:f>
      </x:c>
      <x:c r="R106" s="45" t="str">
        <x:f>IF(A106="","",IF(OR(P106&lt;&gt;"VALID",Q106&lt;&gt;"COMPLETE",T106&lt;&gt;"LINKED - READY"),"EVIDENCE INSUFFICIENT",IF(OR(C106="DIFFERENT",E106="NOT COMPARABLE",G106="NOT COMPARABLE",K106="NOT COMPARABLE"),"NOT COMPARABLE",IF(AND(C106="SAME",D106="COMPARABLE",E106="COMPARABLE",OR(F106="IN STOCK",F106="MIXED"),G106="COMPARABLE",H106="COMPARABLE",I106="COMPARABLE",J106="COMPARABLE",K106="COMPARABLE"),"COMPARABLE","PARTIAL"))))</x:f>
      </x:c>
      <x:c r="S106" s="45" t="str">
        <x:f>IF(A106="","",IF(P106&lt;&gt;"VALID","NOT READY",IF(Q106&lt;&gt;"COMPLETE","NOT READY",IF(T106&lt;&gt;"LINKED - READY","NOT READY",IF(R106="EVIDENCE INSUFFICIENT","NOT READY","READY")))))</x:f>
      </x:c>
      <x:c r="T106" s="69" t="str">
        <x:f>IF(A106="","",IF(COUNTIF(CANDIDATES!$A$6:$A$205,B106)&lt;&gt;1,"INVALID - CANDIDATE ID",IF(COUNTIFS(CANDIDATES!$A$6:$A$205,B106,CANDIDATES!$R$6:$R$205,"READY")&lt;&gt;1,"CANDIDATE NOT READY","LINKED - READY")))</x:f>
      </x:c>
      <x:c r="U106" s="69" t="str">
        <x:f>IF(T106="LINKED - READY",INDEX(CANDIDATES!$Q$6:$Q$205,MATCH(B106,CANDIDATES!$A$6:$A$205,0)),"")</x:f>
      </x:c>
    </x:row>
    <x:row r="107">
      <x:c r="A107" s="53"/>
      <x:c r="B107" s="53"/>
      <x:c r="C107" s="53"/>
      <x:c r="D107" s="53"/>
      <x:c r="E107" s="53"/>
      <x:c r="F107" s="53"/>
      <x:c r="G107" s="53"/>
      <x:c r="H107" s="53"/>
      <x:c r="I107" s="53"/>
      <x:c r="J107" s="53"/>
      <x:c r="K107" s="53"/>
      <x:c r="L107" s="53"/>
      <x:c r="M107" s="53"/>
      <x:c r="N107" s="58"/>
      <x:c r="O107" s="53"/>
      <x:c r="P107" s="45" t="str">
        <x:f>IF(A107="","",IF(NOT(OR(EXACT(C107,"SAME"),EXACT(C107,"DIFFERENT"),EXACT(C107,"UNKNOWN"),EXACT(C107,"NOT APPLICABLE"))),"INVALID - PARITY TOKEN",IF(NOT(OR(EXACT(D107,"COMPARABLE"),EXACT(D107,"PARTIAL"),EXACT(D107,"NOT COMPARABLE"),EXACT(D107,"UNKNOWN"),EXACT(D107,"NOT APPLICABLE"))),"INVALID - PACK TOKEN",IF(NOT(OR(EXACT(E107,"COMPARABLE"),EXACT(E107,"PARTIAL"),EXACT(E107,"NOT COMPARABLE"),EXACT(E107,"UNKNOWN"),EXACT(E107,"NOT APPLICABLE"))),"INVALID - PRICE TOKEN",IF(NOT(OR(EXACT(F107,"IN STOCK"),EXACT(F107,"OUT OF STOCK"),EXACT(F107,"MIXED"),EXACT(F107,"UNKNOWN"),EXACT(F107,"NOT APPLICABLE"))),"INVALID - STOCK TOKEN",IF(NOT(OR(EXACT(G107,"COMPARABLE"),EXACT(G107,"PARTIAL"),EXACT(G107,"NOT COMPARABLE"),EXACT(G107,"UNKNOWN"),EXACT(G107,"NOT APPLICABLE"))),"INVALID - SHIPPING TOKEN",IF(NOT(OR(EXACT(H107,"COMPARABLE"),EXACT(H107,"PARTIAL"),EXACT(H107,"NOT COMPARABLE"),EXACT(H107,"UNKNOWN"),EXACT(H107,"NOT APPLICABLE"))),"INVALID - RETURNS TOKEN",IF(NOT(OR(EXACT(I107,"COMPARABLE"),EXACT(I107,"PARTIAL"),EXACT(I107,"NOT COMPARABLE"),EXACT(I107,"UNKNOWN"),EXACT(I107,"NOT APPLICABLE"))),"INVALID - WARRANTY TOKEN",IF(NOT(OR(EXACT(J107,"COMPARABLE"),EXACT(J107,"PARTIAL"),EXACT(J107,"NOT COMPARABLE"),EXACT(J107,"UNKNOWN"),EXACT(J107,"NOT APPLICABLE"))),"INVALID - ASSORTMENT TOKEN",IF(NOT(OR(EXACT(K107,"COMPARABLE"),EXACT(K107,"PARTIAL"),EXACT(K107,"NOT COMPARABLE"),EXACT(K107,"UNKNOWN"),EXACT(K107,"NOT APPLICABLE"))),"INVALID - TRANSACTION OWNER TOKEN",IF(NOT(OR(EXACT(L107,"CURRENT"),EXACT(L107,"STALE"),EXACT(L107,"NOT CHECKED"))),"INVALID - FRESHNESS TOKEN",IF(COUNTIF($A$6:$A$205,A107)&gt;1,"INVALID - DUPLICATE ID","VALID"))))))))))))</x:f>
      </x:c>
      <x:c r="Q107" s="45" t="str">
        <x:f>IF(A107="","",IF(OR(B107="",C107="",D107="",E107="",F107="",G107="",H107="",I107="",J107="",K107="",L107="",M107="",N107=""),"EVIDENCE INSUFFICIENT - REQUIRED FIELD",IF(L107="STALE","EVIDENCE STALE - REFRESH",IF(L107="NOT CHECKED","EVIDENCE INSUFFICIENT - FRESHNESS",IF(OR(C107="UNKNOWN",D107="UNKNOWN",E107="UNKNOWN",F107="UNKNOWN",G107="UNKNOWN",H107="UNKNOWN",I107="UNKNOWN",J107="UNKNOWN",K107="UNKNOWN"),"EVIDENCE INSUFFICIENT - COMPARABILITY","COMPLETE")))))</x:f>
      </x:c>
      <x:c r="R107" s="45" t="str">
        <x:f>IF(A107="","",IF(OR(P107&lt;&gt;"VALID",Q107&lt;&gt;"COMPLETE",T107&lt;&gt;"LINKED - READY"),"EVIDENCE INSUFFICIENT",IF(OR(C107="DIFFERENT",E107="NOT COMPARABLE",G107="NOT COMPARABLE",K107="NOT COMPARABLE"),"NOT COMPARABLE",IF(AND(C107="SAME",D107="COMPARABLE",E107="COMPARABLE",OR(F107="IN STOCK",F107="MIXED"),G107="COMPARABLE",H107="COMPARABLE",I107="COMPARABLE",J107="COMPARABLE",K107="COMPARABLE"),"COMPARABLE","PARTIAL"))))</x:f>
      </x:c>
      <x:c r="S107" s="45" t="str">
        <x:f>IF(A107="","",IF(P107&lt;&gt;"VALID","NOT READY",IF(Q107&lt;&gt;"COMPLETE","NOT READY",IF(T107&lt;&gt;"LINKED - READY","NOT READY",IF(R107="EVIDENCE INSUFFICIENT","NOT READY","READY")))))</x:f>
      </x:c>
      <x:c r="T107" s="69" t="str">
        <x:f>IF(A107="","",IF(COUNTIF(CANDIDATES!$A$6:$A$205,B107)&lt;&gt;1,"INVALID - CANDIDATE ID",IF(COUNTIFS(CANDIDATES!$A$6:$A$205,B107,CANDIDATES!$R$6:$R$205,"READY")&lt;&gt;1,"CANDIDATE NOT READY","LINKED - READY")))</x:f>
      </x:c>
      <x:c r="U107" s="69" t="str">
        <x:f>IF(T107="LINKED - READY",INDEX(CANDIDATES!$Q$6:$Q$205,MATCH(B107,CANDIDATES!$A$6:$A$205,0)),"")</x:f>
      </x:c>
    </x:row>
    <x:row r="108">
      <x:c r="A108" s="53"/>
      <x:c r="B108" s="53"/>
      <x:c r="C108" s="53"/>
      <x:c r="D108" s="53"/>
      <x:c r="E108" s="53"/>
      <x:c r="F108" s="53"/>
      <x:c r="G108" s="53"/>
      <x:c r="H108" s="53"/>
      <x:c r="I108" s="53"/>
      <x:c r="J108" s="53"/>
      <x:c r="K108" s="53"/>
      <x:c r="L108" s="53"/>
      <x:c r="M108" s="53"/>
      <x:c r="N108" s="58"/>
      <x:c r="O108" s="53"/>
      <x:c r="P108" s="45" t="str">
        <x:f>IF(A108="","",IF(NOT(OR(EXACT(C108,"SAME"),EXACT(C108,"DIFFERENT"),EXACT(C108,"UNKNOWN"),EXACT(C108,"NOT APPLICABLE"))),"INVALID - PARITY TOKEN",IF(NOT(OR(EXACT(D108,"COMPARABLE"),EXACT(D108,"PARTIAL"),EXACT(D108,"NOT COMPARABLE"),EXACT(D108,"UNKNOWN"),EXACT(D108,"NOT APPLICABLE"))),"INVALID - PACK TOKEN",IF(NOT(OR(EXACT(E108,"COMPARABLE"),EXACT(E108,"PARTIAL"),EXACT(E108,"NOT COMPARABLE"),EXACT(E108,"UNKNOWN"),EXACT(E108,"NOT APPLICABLE"))),"INVALID - PRICE TOKEN",IF(NOT(OR(EXACT(F108,"IN STOCK"),EXACT(F108,"OUT OF STOCK"),EXACT(F108,"MIXED"),EXACT(F108,"UNKNOWN"),EXACT(F108,"NOT APPLICABLE"))),"INVALID - STOCK TOKEN",IF(NOT(OR(EXACT(G108,"COMPARABLE"),EXACT(G108,"PARTIAL"),EXACT(G108,"NOT COMPARABLE"),EXACT(G108,"UNKNOWN"),EXACT(G108,"NOT APPLICABLE"))),"INVALID - SHIPPING TOKEN",IF(NOT(OR(EXACT(H108,"COMPARABLE"),EXACT(H108,"PARTIAL"),EXACT(H108,"NOT COMPARABLE"),EXACT(H108,"UNKNOWN"),EXACT(H108,"NOT APPLICABLE"))),"INVALID - RETURNS TOKEN",IF(NOT(OR(EXACT(I108,"COMPARABLE"),EXACT(I108,"PARTIAL"),EXACT(I108,"NOT COMPARABLE"),EXACT(I108,"UNKNOWN"),EXACT(I108,"NOT APPLICABLE"))),"INVALID - WARRANTY TOKEN",IF(NOT(OR(EXACT(J108,"COMPARABLE"),EXACT(J108,"PARTIAL"),EXACT(J108,"NOT COMPARABLE"),EXACT(J108,"UNKNOWN"),EXACT(J108,"NOT APPLICABLE"))),"INVALID - ASSORTMENT TOKEN",IF(NOT(OR(EXACT(K108,"COMPARABLE"),EXACT(K108,"PARTIAL"),EXACT(K108,"NOT COMPARABLE"),EXACT(K108,"UNKNOWN"),EXACT(K108,"NOT APPLICABLE"))),"INVALID - TRANSACTION OWNER TOKEN",IF(NOT(OR(EXACT(L108,"CURRENT"),EXACT(L108,"STALE"),EXACT(L108,"NOT CHECKED"))),"INVALID - FRESHNESS TOKEN",IF(COUNTIF($A$6:$A$205,A108)&gt;1,"INVALID - DUPLICATE ID","VALID"))))))))))))</x:f>
      </x:c>
      <x:c r="Q108" s="45" t="str">
        <x:f>IF(A108="","",IF(OR(B108="",C108="",D108="",E108="",F108="",G108="",H108="",I108="",J108="",K108="",L108="",M108="",N108=""),"EVIDENCE INSUFFICIENT - REQUIRED FIELD",IF(L108="STALE","EVIDENCE STALE - REFRESH",IF(L108="NOT CHECKED","EVIDENCE INSUFFICIENT - FRESHNESS",IF(OR(C108="UNKNOWN",D108="UNKNOWN",E108="UNKNOWN",F108="UNKNOWN",G108="UNKNOWN",H108="UNKNOWN",I108="UNKNOWN",J108="UNKNOWN",K108="UNKNOWN"),"EVIDENCE INSUFFICIENT - COMPARABILITY","COMPLETE")))))</x:f>
      </x:c>
      <x:c r="R108" s="45" t="str">
        <x:f>IF(A108="","",IF(OR(P108&lt;&gt;"VALID",Q108&lt;&gt;"COMPLETE",T108&lt;&gt;"LINKED - READY"),"EVIDENCE INSUFFICIENT",IF(OR(C108="DIFFERENT",E108="NOT COMPARABLE",G108="NOT COMPARABLE",K108="NOT COMPARABLE"),"NOT COMPARABLE",IF(AND(C108="SAME",D108="COMPARABLE",E108="COMPARABLE",OR(F108="IN STOCK",F108="MIXED"),G108="COMPARABLE",H108="COMPARABLE",I108="COMPARABLE",J108="COMPARABLE",K108="COMPARABLE"),"COMPARABLE","PARTIAL"))))</x:f>
      </x:c>
      <x:c r="S108" s="45" t="str">
        <x:f>IF(A108="","",IF(P108&lt;&gt;"VALID","NOT READY",IF(Q108&lt;&gt;"COMPLETE","NOT READY",IF(T108&lt;&gt;"LINKED - READY","NOT READY",IF(R108="EVIDENCE INSUFFICIENT","NOT READY","READY")))))</x:f>
      </x:c>
      <x:c r="T108" s="69" t="str">
        <x:f>IF(A108="","",IF(COUNTIF(CANDIDATES!$A$6:$A$205,B108)&lt;&gt;1,"INVALID - CANDIDATE ID",IF(COUNTIFS(CANDIDATES!$A$6:$A$205,B108,CANDIDATES!$R$6:$R$205,"READY")&lt;&gt;1,"CANDIDATE NOT READY","LINKED - READY")))</x:f>
      </x:c>
      <x:c r="U108" s="69" t="str">
        <x:f>IF(T108="LINKED - READY",INDEX(CANDIDATES!$Q$6:$Q$205,MATCH(B108,CANDIDATES!$A$6:$A$205,0)),"")</x:f>
      </x:c>
    </x:row>
    <x:row r="109">
      <x:c r="A109" s="53"/>
      <x:c r="B109" s="53"/>
      <x:c r="C109" s="53"/>
      <x:c r="D109" s="53"/>
      <x:c r="E109" s="53"/>
      <x:c r="F109" s="53"/>
      <x:c r="G109" s="53"/>
      <x:c r="H109" s="53"/>
      <x:c r="I109" s="53"/>
      <x:c r="J109" s="53"/>
      <x:c r="K109" s="53"/>
      <x:c r="L109" s="53"/>
      <x:c r="M109" s="53"/>
      <x:c r="N109" s="58"/>
      <x:c r="O109" s="53"/>
      <x:c r="P109" s="45" t="str">
        <x:f>IF(A109="","",IF(NOT(OR(EXACT(C109,"SAME"),EXACT(C109,"DIFFERENT"),EXACT(C109,"UNKNOWN"),EXACT(C109,"NOT APPLICABLE"))),"INVALID - PARITY TOKEN",IF(NOT(OR(EXACT(D109,"COMPARABLE"),EXACT(D109,"PARTIAL"),EXACT(D109,"NOT COMPARABLE"),EXACT(D109,"UNKNOWN"),EXACT(D109,"NOT APPLICABLE"))),"INVALID - PACK TOKEN",IF(NOT(OR(EXACT(E109,"COMPARABLE"),EXACT(E109,"PARTIAL"),EXACT(E109,"NOT COMPARABLE"),EXACT(E109,"UNKNOWN"),EXACT(E109,"NOT APPLICABLE"))),"INVALID - PRICE TOKEN",IF(NOT(OR(EXACT(F109,"IN STOCK"),EXACT(F109,"OUT OF STOCK"),EXACT(F109,"MIXED"),EXACT(F109,"UNKNOWN"),EXACT(F109,"NOT APPLICABLE"))),"INVALID - STOCK TOKEN",IF(NOT(OR(EXACT(G109,"COMPARABLE"),EXACT(G109,"PARTIAL"),EXACT(G109,"NOT COMPARABLE"),EXACT(G109,"UNKNOWN"),EXACT(G109,"NOT APPLICABLE"))),"INVALID - SHIPPING TOKEN",IF(NOT(OR(EXACT(H109,"COMPARABLE"),EXACT(H109,"PARTIAL"),EXACT(H109,"NOT COMPARABLE"),EXACT(H109,"UNKNOWN"),EXACT(H109,"NOT APPLICABLE"))),"INVALID - RETURNS TOKEN",IF(NOT(OR(EXACT(I109,"COMPARABLE"),EXACT(I109,"PARTIAL"),EXACT(I109,"NOT COMPARABLE"),EXACT(I109,"UNKNOWN"),EXACT(I109,"NOT APPLICABLE"))),"INVALID - WARRANTY TOKEN",IF(NOT(OR(EXACT(J109,"COMPARABLE"),EXACT(J109,"PARTIAL"),EXACT(J109,"NOT COMPARABLE"),EXACT(J109,"UNKNOWN"),EXACT(J109,"NOT APPLICABLE"))),"INVALID - ASSORTMENT TOKEN",IF(NOT(OR(EXACT(K109,"COMPARABLE"),EXACT(K109,"PARTIAL"),EXACT(K109,"NOT COMPARABLE"),EXACT(K109,"UNKNOWN"),EXACT(K109,"NOT APPLICABLE"))),"INVALID - TRANSACTION OWNER TOKEN",IF(NOT(OR(EXACT(L109,"CURRENT"),EXACT(L109,"STALE"),EXACT(L109,"NOT CHECKED"))),"INVALID - FRESHNESS TOKEN",IF(COUNTIF($A$6:$A$205,A109)&gt;1,"INVALID - DUPLICATE ID","VALID"))))))))))))</x:f>
      </x:c>
      <x:c r="Q109" s="45" t="str">
        <x:f>IF(A109="","",IF(OR(B109="",C109="",D109="",E109="",F109="",G109="",H109="",I109="",J109="",K109="",L109="",M109="",N109=""),"EVIDENCE INSUFFICIENT - REQUIRED FIELD",IF(L109="STALE","EVIDENCE STALE - REFRESH",IF(L109="NOT CHECKED","EVIDENCE INSUFFICIENT - FRESHNESS",IF(OR(C109="UNKNOWN",D109="UNKNOWN",E109="UNKNOWN",F109="UNKNOWN",G109="UNKNOWN",H109="UNKNOWN",I109="UNKNOWN",J109="UNKNOWN",K109="UNKNOWN"),"EVIDENCE INSUFFICIENT - COMPARABILITY","COMPLETE")))))</x:f>
      </x:c>
      <x:c r="R109" s="45" t="str">
        <x:f>IF(A109="","",IF(OR(P109&lt;&gt;"VALID",Q109&lt;&gt;"COMPLETE",T109&lt;&gt;"LINKED - READY"),"EVIDENCE INSUFFICIENT",IF(OR(C109="DIFFERENT",E109="NOT COMPARABLE",G109="NOT COMPARABLE",K109="NOT COMPARABLE"),"NOT COMPARABLE",IF(AND(C109="SAME",D109="COMPARABLE",E109="COMPARABLE",OR(F109="IN STOCK",F109="MIXED"),G109="COMPARABLE",H109="COMPARABLE",I109="COMPARABLE",J109="COMPARABLE",K109="COMPARABLE"),"COMPARABLE","PARTIAL"))))</x:f>
      </x:c>
      <x:c r="S109" s="45" t="str">
        <x:f>IF(A109="","",IF(P109&lt;&gt;"VALID","NOT READY",IF(Q109&lt;&gt;"COMPLETE","NOT READY",IF(T109&lt;&gt;"LINKED - READY","NOT READY",IF(R109="EVIDENCE INSUFFICIENT","NOT READY","READY")))))</x:f>
      </x:c>
      <x:c r="T109" s="69" t="str">
        <x:f>IF(A109="","",IF(COUNTIF(CANDIDATES!$A$6:$A$205,B109)&lt;&gt;1,"INVALID - CANDIDATE ID",IF(COUNTIFS(CANDIDATES!$A$6:$A$205,B109,CANDIDATES!$R$6:$R$205,"READY")&lt;&gt;1,"CANDIDATE NOT READY","LINKED - READY")))</x:f>
      </x:c>
      <x:c r="U109" s="69" t="str">
        <x:f>IF(T109="LINKED - READY",INDEX(CANDIDATES!$Q$6:$Q$205,MATCH(B109,CANDIDATES!$A$6:$A$205,0)),"")</x:f>
      </x:c>
    </x:row>
    <x:row r="110">
      <x:c r="A110" s="53"/>
      <x:c r="B110" s="53"/>
      <x:c r="C110" s="53"/>
      <x:c r="D110" s="53"/>
      <x:c r="E110" s="53"/>
      <x:c r="F110" s="53"/>
      <x:c r="G110" s="53"/>
      <x:c r="H110" s="53"/>
      <x:c r="I110" s="53"/>
      <x:c r="J110" s="53"/>
      <x:c r="K110" s="53"/>
      <x:c r="L110" s="53"/>
      <x:c r="M110" s="53"/>
      <x:c r="N110" s="58"/>
      <x:c r="O110" s="53"/>
      <x:c r="P110" s="45" t="str">
        <x:f>IF(A110="","",IF(NOT(OR(EXACT(C110,"SAME"),EXACT(C110,"DIFFERENT"),EXACT(C110,"UNKNOWN"),EXACT(C110,"NOT APPLICABLE"))),"INVALID - PARITY TOKEN",IF(NOT(OR(EXACT(D110,"COMPARABLE"),EXACT(D110,"PARTIAL"),EXACT(D110,"NOT COMPARABLE"),EXACT(D110,"UNKNOWN"),EXACT(D110,"NOT APPLICABLE"))),"INVALID - PACK TOKEN",IF(NOT(OR(EXACT(E110,"COMPARABLE"),EXACT(E110,"PARTIAL"),EXACT(E110,"NOT COMPARABLE"),EXACT(E110,"UNKNOWN"),EXACT(E110,"NOT APPLICABLE"))),"INVALID - PRICE TOKEN",IF(NOT(OR(EXACT(F110,"IN STOCK"),EXACT(F110,"OUT OF STOCK"),EXACT(F110,"MIXED"),EXACT(F110,"UNKNOWN"),EXACT(F110,"NOT APPLICABLE"))),"INVALID - STOCK TOKEN",IF(NOT(OR(EXACT(G110,"COMPARABLE"),EXACT(G110,"PARTIAL"),EXACT(G110,"NOT COMPARABLE"),EXACT(G110,"UNKNOWN"),EXACT(G110,"NOT APPLICABLE"))),"INVALID - SHIPPING TOKEN",IF(NOT(OR(EXACT(H110,"COMPARABLE"),EXACT(H110,"PARTIAL"),EXACT(H110,"NOT COMPARABLE"),EXACT(H110,"UNKNOWN"),EXACT(H110,"NOT APPLICABLE"))),"INVALID - RETURNS TOKEN",IF(NOT(OR(EXACT(I110,"COMPARABLE"),EXACT(I110,"PARTIAL"),EXACT(I110,"NOT COMPARABLE"),EXACT(I110,"UNKNOWN"),EXACT(I110,"NOT APPLICABLE"))),"INVALID - WARRANTY TOKEN",IF(NOT(OR(EXACT(J110,"COMPARABLE"),EXACT(J110,"PARTIAL"),EXACT(J110,"NOT COMPARABLE"),EXACT(J110,"UNKNOWN"),EXACT(J110,"NOT APPLICABLE"))),"INVALID - ASSORTMENT TOKEN",IF(NOT(OR(EXACT(K110,"COMPARABLE"),EXACT(K110,"PARTIAL"),EXACT(K110,"NOT COMPARABLE"),EXACT(K110,"UNKNOWN"),EXACT(K110,"NOT APPLICABLE"))),"INVALID - TRANSACTION OWNER TOKEN",IF(NOT(OR(EXACT(L110,"CURRENT"),EXACT(L110,"STALE"),EXACT(L110,"NOT CHECKED"))),"INVALID - FRESHNESS TOKEN",IF(COUNTIF($A$6:$A$205,A110)&gt;1,"INVALID - DUPLICATE ID","VALID"))))))))))))</x:f>
      </x:c>
      <x:c r="Q110" s="45" t="str">
        <x:f>IF(A110="","",IF(OR(B110="",C110="",D110="",E110="",F110="",G110="",H110="",I110="",J110="",K110="",L110="",M110="",N110=""),"EVIDENCE INSUFFICIENT - REQUIRED FIELD",IF(L110="STALE","EVIDENCE STALE - REFRESH",IF(L110="NOT CHECKED","EVIDENCE INSUFFICIENT - FRESHNESS",IF(OR(C110="UNKNOWN",D110="UNKNOWN",E110="UNKNOWN",F110="UNKNOWN",G110="UNKNOWN",H110="UNKNOWN",I110="UNKNOWN",J110="UNKNOWN",K110="UNKNOWN"),"EVIDENCE INSUFFICIENT - COMPARABILITY","COMPLETE")))))</x:f>
      </x:c>
      <x:c r="R110" s="45" t="str">
        <x:f>IF(A110="","",IF(OR(P110&lt;&gt;"VALID",Q110&lt;&gt;"COMPLETE",T110&lt;&gt;"LINKED - READY"),"EVIDENCE INSUFFICIENT",IF(OR(C110="DIFFERENT",E110="NOT COMPARABLE",G110="NOT COMPARABLE",K110="NOT COMPARABLE"),"NOT COMPARABLE",IF(AND(C110="SAME",D110="COMPARABLE",E110="COMPARABLE",OR(F110="IN STOCK",F110="MIXED"),G110="COMPARABLE",H110="COMPARABLE",I110="COMPARABLE",J110="COMPARABLE",K110="COMPARABLE"),"COMPARABLE","PARTIAL"))))</x:f>
      </x:c>
      <x:c r="S110" s="45" t="str">
        <x:f>IF(A110="","",IF(P110&lt;&gt;"VALID","NOT READY",IF(Q110&lt;&gt;"COMPLETE","NOT READY",IF(T110&lt;&gt;"LINKED - READY","NOT READY",IF(R110="EVIDENCE INSUFFICIENT","NOT READY","READY")))))</x:f>
      </x:c>
      <x:c r="T110" s="69" t="str">
        <x:f>IF(A110="","",IF(COUNTIF(CANDIDATES!$A$6:$A$205,B110)&lt;&gt;1,"INVALID - CANDIDATE ID",IF(COUNTIFS(CANDIDATES!$A$6:$A$205,B110,CANDIDATES!$R$6:$R$205,"READY")&lt;&gt;1,"CANDIDATE NOT READY","LINKED - READY")))</x:f>
      </x:c>
      <x:c r="U110" s="69" t="str">
        <x:f>IF(T110="LINKED - READY",INDEX(CANDIDATES!$Q$6:$Q$205,MATCH(B110,CANDIDATES!$A$6:$A$205,0)),"")</x:f>
      </x:c>
    </x:row>
    <x:row r="111">
      <x:c r="A111" s="53"/>
      <x:c r="B111" s="53"/>
      <x:c r="C111" s="53"/>
      <x:c r="D111" s="53"/>
      <x:c r="E111" s="53"/>
      <x:c r="F111" s="53"/>
      <x:c r="G111" s="53"/>
      <x:c r="H111" s="53"/>
      <x:c r="I111" s="53"/>
      <x:c r="J111" s="53"/>
      <x:c r="K111" s="53"/>
      <x:c r="L111" s="53"/>
      <x:c r="M111" s="53"/>
      <x:c r="N111" s="58"/>
      <x:c r="O111" s="53"/>
      <x:c r="P111" s="45" t="str">
        <x:f>IF(A111="","",IF(NOT(OR(EXACT(C111,"SAME"),EXACT(C111,"DIFFERENT"),EXACT(C111,"UNKNOWN"),EXACT(C111,"NOT APPLICABLE"))),"INVALID - PARITY TOKEN",IF(NOT(OR(EXACT(D111,"COMPARABLE"),EXACT(D111,"PARTIAL"),EXACT(D111,"NOT COMPARABLE"),EXACT(D111,"UNKNOWN"),EXACT(D111,"NOT APPLICABLE"))),"INVALID - PACK TOKEN",IF(NOT(OR(EXACT(E111,"COMPARABLE"),EXACT(E111,"PARTIAL"),EXACT(E111,"NOT COMPARABLE"),EXACT(E111,"UNKNOWN"),EXACT(E111,"NOT APPLICABLE"))),"INVALID - PRICE TOKEN",IF(NOT(OR(EXACT(F111,"IN STOCK"),EXACT(F111,"OUT OF STOCK"),EXACT(F111,"MIXED"),EXACT(F111,"UNKNOWN"),EXACT(F111,"NOT APPLICABLE"))),"INVALID - STOCK TOKEN",IF(NOT(OR(EXACT(G111,"COMPARABLE"),EXACT(G111,"PARTIAL"),EXACT(G111,"NOT COMPARABLE"),EXACT(G111,"UNKNOWN"),EXACT(G111,"NOT APPLICABLE"))),"INVALID - SHIPPING TOKEN",IF(NOT(OR(EXACT(H111,"COMPARABLE"),EXACT(H111,"PARTIAL"),EXACT(H111,"NOT COMPARABLE"),EXACT(H111,"UNKNOWN"),EXACT(H111,"NOT APPLICABLE"))),"INVALID - RETURNS TOKEN",IF(NOT(OR(EXACT(I111,"COMPARABLE"),EXACT(I111,"PARTIAL"),EXACT(I111,"NOT COMPARABLE"),EXACT(I111,"UNKNOWN"),EXACT(I111,"NOT APPLICABLE"))),"INVALID - WARRANTY TOKEN",IF(NOT(OR(EXACT(J111,"COMPARABLE"),EXACT(J111,"PARTIAL"),EXACT(J111,"NOT COMPARABLE"),EXACT(J111,"UNKNOWN"),EXACT(J111,"NOT APPLICABLE"))),"INVALID - ASSORTMENT TOKEN",IF(NOT(OR(EXACT(K111,"COMPARABLE"),EXACT(K111,"PARTIAL"),EXACT(K111,"NOT COMPARABLE"),EXACT(K111,"UNKNOWN"),EXACT(K111,"NOT APPLICABLE"))),"INVALID - TRANSACTION OWNER TOKEN",IF(NOT(OR(EXACT(L111,"CURRENT"),EXACT(L111,"STALE"),EXACT(L111,"NOT CHECKED"))),"INVALID - FRESHNESS TOKEN",IF(COUNTIF($A$6:$A$205,A111)&gt;1,"INVALID - DUPLICATE ID","VALID"))))))))))))</x:f>
      </x:c>
      <x:c r="Q111" s="45" t="str">
        <x:f>IF(A111="","",IF(OR(B111="",C111="",D111="",E111="",F111="",G111="",H111="",I111="",J111="",K111="",L111="",M111="",N111=""),"EVIDENCE INSUFFICIENT - REQUIRED FIELD",IF(L111="STALE","EVIDENCE STALE - REFRESH",IF(L111="NOT CHECKED","EVIDENCE INSUFFICIENT - FRESHNESS",IF(OR(C111="UNKNOWN",D111="UNKNOWN",E111="UNKNOWN",F111="UNKNOWN",G111="UNKNOWN",H111="UNKNOWN",I111="UNKNOWN",J111="UNKNOWN",K111="UNKNOWN"),"EVIDENCE INSUFFICIENT - COMPARABILITY","COMPLETE")))))</x:f>
      </x:c>
      <x:c r="R111" s="45" t="str">
        <x:f>IF(A111="","",IF(OR(P111&lt;&gt;"VALID",Q111&lt;&gt;"COMPLETE",T111&lt;&gt;"LINKED - READY"),"EVIDENCE INSUFFICIENT",IF(OR(C111="DIFFERENT",E111="NOT COMPARABLE",G111="NOT COMPARABLE",K111="NOT COMPARABLE"),"NOT COMPARABLE",IF(AND(C111="SAME",D111="COMPARABLE",E111="COMPARABLE",OR(F111="IN STOCK",F111="MIXED"),G111="COMPARABLE",H111="COMPARABLE",I111="COMPARABLE",J111="COMPARABLE",K111="COMPARABLE"),"COMPARABLE","PARTIAL"))))</x:f>
      </x:c>
      <x:c r="S111" s="45" t="str">
        <x:f>IF(A111="","",IF(P111&lt;&gt;"VALID","NOT READY",IF(Q111&lt;&gt;"COMPLETE","NOT READY",IF(T111&lt;&gt;"LINKED - READY","NOT READY",IF(R111="EVIDENCE INSUFFICIENT","NOT READY","READY")))))</x:f>
      </x:c>
      <x:c r="T111" s="69" t="str">
        <x:f>IF(A111="","",IF(COUNTIF(CANDIDATES!$A$6:$A$205,B111)&lt;&gt;1,"INVALID - CANDIDATE ID",IF(COUNTIFS(CANDIDATES!$A$6:$A$205,B111,CANDIDATES!$R$6:$R$205,"READY")&lt;&gt;1,"CANDIDATE NOT READY","LINKED - READY")))</x:f>
      </x:c>
      <x:c r="U111" s="69" t="str">
        <x:f>IF(T111="LINKED - READY",INDEX(CANDIDATES!$Q$6:$Q$205,MATCH(B111,CANDIDATES!$A$6:$A$205,0)),"")</x:f>
      </x:c>
    </x:row>
    <x:row r="112">
      <x:c r="A112" s="53"/>
      <x:c r="B112" s="53"/>
      <x:c r="C112" s="53"/>
      <x:c r="D112" s="53"/>
      <x:c r="E112" s="53"/>
      <x:c r="F112" s="53"/>
      <x:c r="G112" s="53"/>
      <x:c r="H112" s="53"/>
      <x:c r="I112" s="53"/>
      <x:c r="J112" s="53"/>
      <x:c r="K112" s="53"/>
      <x:c r="L112" s="53"/>
      <x:c r="M112" s="53"/>
      <x:c r="N112" s="58"/>
      <x:c r="O112" s="53"/>
      <x:c r="P112" s="45" t="str">
        <x:f>IF(A112="","",IF(NOT(OR(EXACT(C112,"SAME"),EXACT(C112,"DIFFERENT"),EXACT(C112,"UNKNOWN"),EXACT(C112,"NOT APPLICABLE"))),"INVALID - PARITY TOKEN",IF(NOT(OR(EXACT(D112,"COMPARABLE"),EXACT(D112,"PARTIAL"),EXACT(D112,"NOT COMPARABLE"),EXACT(D112,"UNKNOWN"),EXACT(D112,"NOT APPLICABLE"))),"INVALID - PACK TOKEN",IF(NOT(OR(EXACT(E112,"COMPARABLE"),EXACT(E112,"PARTIAL"),EXACT(E112,"NOT COMPARABLE"),EXACT(E112,"UNKNOWN"),EXACT(E112,"NOT APPLICABLE"))),"INVALID - PRICE TOKEN",IF(NOT(OR(EXACT(F112,"IN STOCK"),EXACT(F112,"OUT OF STOCK"),EXACT(F112,"MIXED"),EXACT(F112,"UNKNOWN"),EXACT(F112,"NOT APPLICABLE"))),"INVALID - STOCK TOKEN",IF(NOT(OR(EXACT(G112,"COMPARABLE"),EXACT(G112,"PARTIAL"),EXACT(G112,"NOT COMPARABLE"),EXACT(G112,"UNKNOWN"),EXACT(G112,"NOT APPLICABLE"))),"INVALID - SHIPPING TOKEN",IF(NOT(OR(EXACT(H112,"COMPARABLE"),EXACT(H112,"PARTIAL"),EXACT(H112,"NOT COMPARABLE"),EXACT(H112,"UNKNOWN"),EXACT(H112,"NOT APPLICABLE"))),"INVALID - RETURNS TOKEN",IF(NOT(OR(EXACT(I112,"COMPARABLE"),EXACT(I112,"PARTIAL"),EXACT(I112,"NOT COMPARABLE"),EXACT(I112,"UNKNOWN"),EXACT(I112,"NOT APPLICABLE"))),"INVALID - WARRANTY TOKEN",IF(NOT(OR(EXACT(J112,"COMPARABLE"),EXACT(J112,"PARTIAL"),EXACT(J112,"NOT COMPARABLE"),EXACT(J112,"UNKNOWN"),EXACT(J112,"NOT APPLICABLE"))),"INVALID - ASSORTMENT TOKEN",IF(NOT(OR(EXACT(K112,"COMPARABLE"),EXACT(K112,"PARTIAL"),EXACT(K112,"NOT COMPARABLE"),EXACT(K112,"UNKNOWN"),EXACT(K112,"NOT APPLICABLE"))),"INVALID - TRANSACTION OWNER TOKEN",IF(NOT(OR(EXACT(L112,"CURRENT"),EXACT(L112,"STALE"),EXACT(L112,"NOT CHECKED"))),"INVALID - FRESHNESS TOKEN",IF(COUNTIF($A$6:$A$205,A112)&gt;1,"INVALID - DUPLICATE ID","VALID"))))))))))))</x:f>
      </x:c>
      <x:c r="Q112" s="45" t="str">
        <x:f>IF(A112="","",IF(OR(B112="",C112="",D112="",E112="",F112="",G112="",H112="",I112="",J112="",K112="",L112="",M112="",N112=""),"EVIDENCE INSUFFICIENT - REQUIRED FIELD",IF(L112="STALE","EVIDENCE STALE - REFRESH",IF(L112="NOT CHECKED","EVIDENCE INSUFFICIENT - FRESHNESS",IF(OR(C112="UNKNOWN",D112="UNKNOWN",E112="UNKNOWN",F112="UNKNOWN",G112="UNKNOWN",H112="UNKNOWN",I112="UNKNOWN",J112="UNKNOWN",K112="UNKNOWN"),"EVIDENCE INSUFFICIENT - COMPARABILITY","COMPLETE")))))</x:f>
      </x:c>
      <x:c r="R112" s="45" t="str">
        <x:f>IF(A112="","",IF(OR(P112&lt;&gt;"VALID",Q112&lt;&gt;"COMPLETE",T112&lt;&gt;"LINKED - READY"),"EVIDENCE INSUFFICIENT",IF(OR(C112="DIFFERENT",E112="NOT COMPARABLE",G112="NOT COMPARABLE",K112="NOT COMPARABLE"),"NOT COMPARABLE",IF(AND(C112="SAME",D112="COMPARABLE",E112="COMPARABLE",OR(F112="IN STOCK",F112="MIXED"),G112="COMPARABLE",H112="COMPARABLE",I112="COMPARABLE",J112="COMPARABLE",K112="COMPARABLE"),"COMPARABLE","PARTIAL"))))</x:f>
      </x:c>
      <x:c r="S112" s="45" t="str">
        <x:f>IF(A112="","",IF(P112&lt;&gt;"VALID","NOT READY",IF(Q112&lt;&gt;"COMPLETE","NOT READY",IF(T112&lt;&gt;"LINKED - READY","NOT READY",IF(R112="EVIDENCE INSUFFICIENT","NOT READY","READY")))))</x:f>
      </x:c>
      <x:c r="T112" s="69" t="str">
        <x:f>IF(A112="","",IF(COUNTIF(CANDIDATES!$A$6:$A$205,B112)&lt;&gt;1,"INVALID - CANDIDATE ID",IF(COUNTIFS(CANDIDATES!$A$6:$A$205,B112,CANDIDATES!$R$6:$R$205,"READY")&lt;&gt;1,"CANDIDATE NOT READY","LINKED - READY")))</x:f>
      </x:c>
      <x:c r="U112" s="69" t="str">
        <x:f>IF(T112="LINKED - READY",INDEX(CANDIDATES!$Q$6:$Q$205,MATCH(B112,CANDIDATES!$A$6:$A$205,0)),"")</x:f>
      </x:c>
    </x:row>
    <x:row r="113">
      <x:c r="A113" s="53"/>
      <x:c r="B113" s="53"/>
      <x:c r="C113" s="53"/>
      <x:c r="D113" s="53"/>
      <x:c r="E113" s="53"/>
      <x:c r="F113" s="53"/>
      <x:c r="G113" s="53"/>
      <x:c r="H113" s="53"/>
      <x:c r="I113" s="53"/>
      <x:c r="J113" s="53"/>
      <x:c r="K113" s="53"/>
      <x:c r="L113" s="53"/>
      <x:c r="M113" s="53"/>
      <x:c r="N113" s="58"/>
      <x:c r="O113" s="53"/>
      <x:c r="P113" s="45" t="str">
        <x:f>IF(A113="","",IF(NOT(OR(EXACT(C113,"SAME"),EXACT(C113,"DIFFERENT"),EXACT(C113,"UNKNOWN"),EXACT(C113,"NOT APPLICABLE"))),"INVALID - PARITY TOKEN",IF(NOT(OR(EXACT(D113,"COMPARABLE"),EXACT(D113,"PARTIAL"),EXACT(D113,"NOT COMPARABLE"),EXACT(D113,"UNKNOWN"),EXACT(D113,"NOT APPLICABLE"))),"INVALID - PACK TOKEN",IF(NOT(OR(EXACT(E113,"COMPARABLE"),EXACT(E113,"PARTIAL"),EXACT(E113,"NOT COMPARABLE"),EXACT(E113,"UNKNOWN"),EXACT(E113,"NOT APPLICABLE"))),"INVALID - PRICE TOKEN",IF(NOT(OR(EXACT(F113,"IN STOCK"),EXACT(F113,"OUT OF STOCK"),EXACT(F113,"MIXED"),EXACT(F113,"UNKNOWN"),EXACT(F113,"NOT APPLICABLE"))),"INVALID - STOCK TOKEN",IF(NOT(OR(EXACT(G113,"COMPARABLE"),EXACT(G113,"PARTIAL"),EXACT(G113,"NOT COMPARABLE"),EXACT(G113,"UNKNOWN"),EXACT(G113,"NOT APPLICABLE"))),"INVALID - SHIPPING TOKEN",IF(NOT(OR(EXACT(H113,"COMPARABLE"),EXACT(H113,"PARTIAL"),EXACT(H113,"NOT COMPARABLE"),EXACT(H113,"UNKNOWN"),EXACT(H113,"NOT APPLICABLE"))),"INVALID - RETURNS TOKEN",IF(NOT(OR(EXACT(I113,"COMPARABLE"),EXACT(I113,"PARTIAL"),EXACT(I113,"NOT COMPARABLE"),EXACT(I113,"UNKNOWN"),EXACT(I113,"NOT APPLICABLE"))),"INVALID - WARRANTY TOKEN",IF(NOT(OR(EXACT(J113,"COMPARABLE"),EXACT(J113,"PARTIAL"),EXACT(J113,"NOT COMPARABLE"),EXACT(J113,"UNKNOWN"),EXACT(J113,"NOT APPLICABLE"))),"INVALID - ASSORTMENT TOKEN",IF(NOT(OR(EXACT(K113,"COMPARABLE"),EXACT(K113,"PARTIAL"),EXACT(K113,"NOT COMPARABLE"),EXACT(K113,"UNKNOWN"),EXACT(K113,"NOT APPLICABLE"))),"INVALID - TRANSACTION OWNER TOKEN",IF(NOT(OR(EXACT(L113,"CURRENT"),EXACT(L113,"STALE"),EXACT(L113,"NOT CHECKED"))),"INVALID - FRESHNESS TOKEN",IF(COUNTIF($A$6:$A$205,A113)&gt;1,"INVALID - DUPLICATE ID","VALID"))))))))))))</x:f>
      </x:c>
      <x:c r="Q113" s="45" t="str">
        <x:f>IF(A113="","",IF(OR(B113="",C113="",D113="",E113="",F113="",G113="",H113="",I113="",J113="",K113="",L113="",M113="",N113=""),"EVIDENCE INSUFFICIENT - REQUIRED FIELD",IF(L113="STALE","EVIDENCE STALE - REFRESH",IF(L113="NOT CHECKED","EVIDENCE INSUFFICIENT - FRESHNESS",IF(OR(C113="UNKNOWN",D113="UNKNOWN",E113="UNKNOWN",F113="UNKNOWN",G113="UNKNOWN",H113="UNKNOWN",I113="UNKNOWN",J113="UNKNOWN",K113="UNKNOWN"),"EVIDENCE INSUFFICIENT - COMPARABILITY","COMPLETE")))))</x:f>
      </x:c>
      <x:c r="R113" s="45" t="str">
        <x:f>IF(A113="","",IF(OR(P113&lt;&gt;"VALID",Q113&lt;&gt;"COMPLETE",T113&lt;&gt;"LINKED - READY"),"EVIDENCE INSUFFICIENT",IF(OR(C113="DIFFERENT",E113="NOT COMPARABLE",G113="NOT COMPARABLE",K113="NOT COMPARABLE"),"NOT COMPARABLE",IF(AND(C113="SAME",D113="COMPARABLE",E113="COMPARABLE",OR(F113="IN STOCK",F113="MIXED"),G113="COMPARABLE",H113="COMPARABLE",I113="COMPARABLE",J113="COMPARABLE",K113="COMPARABLE"),"COMPARABLE","PARTIAL"))))</x:f>
      </x:c>
      <x:c r="S113" s="45" t="str">
        <x:f>IF(A113="","",IF(P113&lt;&gt;"VALID","NOT READY",IF(Q113&lt;&gt;"COMPLETE","NOT READY",IF(T113&lt;&gt;"LINKED - READY","NOT READY",IF(R113="EVIDENCE INSUFFICIENT","NOT READY","READY")))))</x:f>
      </x:c>
      <x:c r="T113" s="69" t="str">
        <x:f>IF(A113="","",IF(COUNTIF(CANDIDATES!$A$6:$A$205,B113)&lt;&gt;1,"INVALID - CANDIDATE ID",IF(COUNTIFS(CANDIDATES!$A$6:$A$205,B113,CANDIDATES!$R$6:$R$205,"READY")&lt;&gt;1,"CANDIDATE NOT READY","LINKED - READY")))</x:f>
      </x:c>
      <x:c r="U113" s="69" t="str">
        <x:f>IF(T113="LINKED - READY",INDEX(CANDIDATES!$Q$6:$Q$205,MATCH(B113,CANDIDATES!$A$6:$A$205,0)),"")</x:f>
      </x:c>
    </x:row>
    <x:row r="114">
      <x:c r="A114" s="53"/>
      <x:c r="B114" s="53"/>
      <x:c r="C114" s="53"/>
      <x:c r="D114" s="53"/>
      <x:c r="E114" s="53"/>
      <x:c r="F114" s="53"/>
      <x:c r="G114" s="53"/>
      <x:c r="H114" s="53"/>
      <x:c r="I114" s="53"/>
      <x:c r="J114" s="53"/>
      <x:c r="K114" s="53"/>
      <x:c r="L114" s="53"/>
      <x:c r="M114" s="53"/>
      <x:c r="N114" s="58"/>
      <x:c r="O114" s="53"/>
      <x:c r="P114" s="45" t="str">
        <x:f>IF(A114="","",IF(NOT(OR(EXACT(C114,"SAME"),EXACT(C114,"DIFFERENT"),EXACT(C114,"UNKNOWN"),EXACT(C114,"NOT APPLICABLE"))),"INVALID - PARITY TOKEN",IF(NOT(OR(EXACT(D114,"COMPARABLE"),EXACT(D114,"PARTIAL"),EXACT(D114,"NOT COMPARABLE"),EXACT(D114,"UNKNOWN"),EXACT(D114,"NOT APPLICABLE"))),"INVALID - PACK TOKEN",IF(NOT(OR(EXACT(E114,"COMPARABLE"),EXACT(E114,"PARTIAL"),EXACT(E114,"NOT COMPARABLE"),EXACT(E114,"UNKNOWN"),EXACT(E114,"NOT APPLICABLE"))),"INVALID - PRICE TOKEN",IF(NOT(OR(EXACT(F114,"IN STOCK"),EXACT(F114,"OUT OF STOCK"),EXACT(F114,"MIXED"),EXACT(F114,"UNKNOWN"),EXACT(F114,"NOT APPLICABLE"))),"INVALID - STOCK TOKEN",IF(NOT(OR(EXACT(G114,"COMPARABLE"),EXACT(G114,"PARTIAL"),EXACT(G114,"NOT COMPARABLE"),EXACT(G114,"UNKNOWN"),EXACT(G114,"NOT APPLICABLE"))),"INVALID - SHIPPING TOKEN",IF(NOT(OR(EXACT(H114,"COMPARABLE"),EXACT(H114,"PARTIAL"),EXACT(H114,"NOT COMPARABLE"),EXACT(H114,"UNKNOWN"),EXACT(H114,"NOT APPLICABLE"))),"INVALID - RETURNS TOKEN",IF(NOT(OR(EXACT(I114,"COMPARABLE"),EXACT(I114,"PARTIAL"),EXACT(I114,"NOT COMPARABLE"),EXACT(I114,"UNKNOWN"),EXACT(I114,"NOT APPLICABLE"))),"INVALID - WARRANTY TOKEN",IF(NOT(OR(EXACT(J114,"COMPARABLE"),EXACT(J114,"PARTIAL"),EXACT(J114,"NOT COMPARABLE"),EXACT(J114,"UNKNOWN"),EXACT(J114,"NOT APPLICABLE"))),"INVALID - ASSORTMENT TOKEN",IF(NOT(OR(EXACT(K114,"COMPARABLE"),EXACT(K114,"PARTIAL"),EXACT(K114,"NOT COMPARABLE"),EXACT(K114,"UNKNOWN"),EXACT(K114,"NOT APPLICABLE"))),"INVALID - TRANSACTION OWNER TOKEN",IF(NOT(OR(EXACT(L114,"CURRENT"),EXACT(L114,"STALE"),EXACT(L114,"NOT CHECKED"))),"INVALID - FRESHNESS TOKEN",IF(COUNTIF($A$6:$A$205,A114)&gt;1,"INVALID - DUPLICATE ID","VALID"))))))))))))</x:f>
      </x:c>
      <x:c r="Q114" s="45" t="str">
        <x:f>IF(A114="","",IF(OR(B114="",C114="",D114="",E114="",F114="",G114="",H114="",I114="",J114="",K114="",L114="",M114="",N114=""),"EVIDENCE INSUFFICIENT - REQUIRED FIELD",IF(L114="STALE","EVIDENCE STALE - REFRESH",IF(L114="NOT CHECKED","EVIDENCE INSUFFICIENT - FRESHNESS",IF(OR(C114="UNKNOWN",D114="UNKNOWN",E114="UNKNOWN",F114="UNKNOWN",G114="UNKNOWN",H114="UNKNOWN",I114="UNKNOWN",J114="UNKNOWN",K114="UNKNOWN"),"EVIDENCE INSUFFICIENT - COMPARABILITY","COMPLETE")))))</x:f>
      </x:c>
      <x:c r="R114" s="45" t="str">
        <x:f>IF(A114="","",IF(OR(P114&lt;&gt;"VALID",Q114&lt;&gt;"COMPLETE",T114&lt;&gt;"LINKED - READY"),"EVIDENCE INSUFFICIENT",IF(OR(C114="DIFFERENT",E114="NOT COMPARABLE",G114="NOT COMPARABLE",K114="NOT COMPARABLE"),"NOT COMPARABLE",IF(AND(C114="SAME",D114="COMPARABLE",E114="COMPARABLE",OR(F114="IN STOCK",F114="MIXED"),G114="COMPARABLE",H114="COMPARABLE",I114="COMPARABLE",J114="COMPARABLE",K114="COMPARABLE"),"COMPARABLE","PARTIAL"))))</x:f>
      </x:c>
      <x:c r="S114" s="45" t="str">
        <x:f>IF(A114="","",IF(P114&lt;&gt;"VALID","NOT READY",IF(Q114&lt;&gt;"COMPLETE","NOT READY",IF(T114&lt;&gt;"LINKED - READY","NOT READY",IF(R114="EVIDENCE INSUFFICIENT","NOT READY","READY")))))</x:f>
      </x:c>
      <x:c r="T114" s="69" t="str">
        <x:f>IF(A114="","",IF(COUNTIF(CANDIDATES!$A$6:$A$205,B114)&lt;&gt;1,"INVALID - CANDIDATE ID",IF(COUNTIFS(CANDIDATES!$A$6:$A$205,B114,CANDIDATES!$R$6:$R$205,"READY")&lt;&gt;1,"CANDIDATE NOT READY","LINKED - READY")))</x:f>
      </x:c>
      <x:c r="U114" s="69" t="str">
        <x:f>IF(T114="LINKED - READY",INDEX(CANDIDATES!$Q$6:$Q$205,MATCH(B114,CANDIDATES!$A$6:$A$205,0)),"")</x:f>
      </x:c>
    </x:row>
    <x:row r="115">
      <x:c r="A115" s="53"/>
      <x:c r="B115" s="53"/>
      <x:c r="C115" s="53"/>
      <x:c r="D115" s="53"/>
      <x:c r="E115" s="53"/>
      <x:c r="F115" s="53"/>
      <x:c r="G115" s="53"/>
      <x:c r="H115" s="53"/>
      <x:c r="I115" s="53"/>
      <x:c r="J115" s="53"/>
      <x:c r="K115" s="53"/>
      <x:c r="L115" s="53"/>
      <x:c r="M115" s="53"/>
      <x:c r="N115" s="58"/>
      <x:c r="O115" s="53"/>
      <x:c r="P115" s="45" t="str">
        <x:f>IF(A115="","",IF(NOT(OR(EXACT(C115,"SAME"),EXACT(C115,"DIFFERENT"),EXACT(C115,"UNKNOWN"),EXACT(C115,"NOT APPLICABLE"))),"INVALID - PARITY TOKEN",IF(NOT(OR(EXACT(D115,"COMPARABLE"),EXACT(D115,"PARTIAL"),EXACT(D115,"NOT COMPARABLE"),EXACT(D115,"UNKNOWN"),EXACT(D115,"NOT APPLICABLE"))),"INVALID - PACK TOKEN",IF(NOT(OR(EXACT(E115,"COMPARABLE"),EXACT(E115,"PARTIAL"),EXACT(E115,"NOT COMPARABLE"),EXACT(E115,"UNKNOWN"),EXACT(E115,"NOT APPLICABLE"))),"INVALID - PRICE TOKEN",IF(NOT(OR(EXACT(F115,"IN STOCK"),EXACT(F115,"OUT OF STOCK"),EXACT(F115,"MIXED"),EXACT(F115,"UNKNOWN"),EXACT(F115,"NOT APPLICABLE"))),"INVALID - STOCK TOKEN",IF(NOT(OR(EXACT(G115,"COMPARABLE"),EXACT(G115,"PARTIAL"),EXACT(G115,"NOT COMPARABLE"),EXACT(G115,"UNKNOWN"),EXACT(G115,"NOT APPLICABLE"))),"INVALID - SHIPPING TOKEN",IF(NOT(OR(EXACT(H115,"COMPARABLE"),EXACT(H115,"PARTIAL"),EXACT(H115,"NOT COMPARABLE"),EXACT(H115,"UNKNOWN"),EXACT(H115,"NOT APPLICABLE"))),"INVALID - RETURNS TOKEN",IF(NOT(OR(EXACT(I115,"COMPARABLE"),EXACT(I115,"PARTIAL"),EXACT(I115,"NOT COMPARABLE"),EXACT(I115,"UNKNOWN"),EXACT(I115,"NOT APPLICABLE"))),"INVALID - WARRANTY TOKEN",IF(NOT(OR(EXACT(J115,"COMPARABLE"),EXACT(J115,"PARTIAL"),EXACT(J115,"NOT COMPARABLE"),EXACT(J115,"UNKNOWN"),EXACT(J115,"NOT APPLICABLE"))),"INVALID - ASSORTMENT TOKEN",IF(NOT(OR(EXACT(K115,"COMPARABLE"),EXACT(K115,"PARTIAL"),EXACT(K115,"NOT COMPARABLE"),EXACT(K115,"UNKNOWN"),EXACT(K115,"NOT APPLICABLE"))),"INVALID - TRANSACTION OWNER TOKEN",IF(NOT(OR(EXACT(L115,"CURRENT"),EXACT(L115,"STALE"),EXACT(L115,"NOT CHECKED"))),"INVALID - FRESHNESS TOKEN",IF(COUNTIF($A$6:$A$205,A115)&gt;1,"INVALID - DUPLICATE ID","VALID"))))))))))))</x:f>
      </x:c>
      <x:c r="Q115" s="45" t="str">
        <x:f>IF(A115="","",IF(OR(B115="",C115="",D115="",E115="",F115="",G115="",H115="",I115="",J115="",K115="",L115="",M115="",N115=""),"EVIDENCE INSUFFICIENT - REQUIRED FIELD",IF(L115="STALE","EVIDENCE STALE - REFRESH",IF(L115="NOT CHECKED","EVIDENCE INSUFFICIENT - FRESHNESS",IF(OR(C115="UNKNOWN",D115="UNKNOWN",E115="UNKNOWN",F115="UNKNOWN",G115="UNKNOWN",H115="UNKNOWN",I115="UNKNOWN",J115="UNKNOWN",K115="UNKNOWN"),"EVIDENCE INSUFFICIENT - COMPARABILITY","COMPLETE")))))</x:f>
      </x:c>
      <x:c r="R115" s="45" t="str">
        <x:f>IF(A115="","",IF(OR(P115&lt;&gt;"VALID",Q115&lt;&gt;"COMPLETE",T115&lt;&gt;"LINKED - READY"),"EVIDENCE INSUFFICIENT",IF(OR(C115="DIFFERENT",E115="NOT COMPARABLE",G115="NOT COMPARABLE",K115="NOT COMPARABLE"),"NOT COMPARABLE",IF(AND(C115="SAME",D115="COMPARABLE",E115="COMPARABLE",OR(F115="IN STOCK",F115="MIXED"),G115="COMPARABLE",H115="COMPARABLE",I115="COMPARABLE",J115="COMPARABLE",K115="COMPARABLE"),"COMPARABLE","PARTIAL"))))</x:f>
      </x:c>
      <x:c r="S115" s="45" t="str">
        <x:f>IF(A115="","",IF(P115&lt;&gt;"VALID","NOT READY",IF(Q115&lt;&gt;"COMPLETE","NOT READY",IF(T115&lt;&gt;"LINKED - READY","NOT READY",IF(R115="EVIDENCE INSUFFICIENT","NOT READY","READY")))))</x:f>
      </x:c>
      <x:c r="T115" s="69" t="str">
        <x:f>IF(A115="","",IF(COUNTIF(CANDIDATES!$A$6:$A$205,B115)&lt;&gt;1,"INVALID - CANDIDATE ID",IF(COUNTIFS(CANDIDATES!$A$6:$A$205,B115,CANDIDATES!$R$6:$R$205,"READY")&lt;&gt;1,"CANDIDATE NOT READY","LINKED - READY")))</x:f>
      </x:c>
      <x:c r="U115" s="69" t="str">
        <x:f>IF(T115="LINKED - READY",INDEX(CANDIDATES!$Q$6:$Q$205,MATCH(B115,CANDIDATES!$A$6:$A$205,0)),"")</x:f>
      </x:c>
    </x:row>
    <x:row r="116">
      <x:c r="A116" s="53"/>
      <x:c r="B116" s="53"/>
      <x:c r="C116" s="53"/>
      <x:c r="D116" s="53"/>
      <x:c r="E116" s="53"/>
      <x:c r="F116" s="53"/>
      <x:c r="G116" s="53"/>
      <x:c r="H116" s="53"/>
      <x:c r="I116" s="53"/>
      <x:c r="J116" s="53"/>
      <x:c r="K116" s="53"/>
      <x:c r="L116" s="53"/>
      <x:c r="M116" s="53"/>
      <x:c r="N116" s="58"/>
      <x:c r="O116" s="53"/>
      <x:c r="P116" s="45" t="str">
        <x:f>IF(A116="","",IF(NOT(OR(EXACT(C116,"SAME"),EXACT(C116,"DIFFERENT"),EXACT(C116,"UNKNOWN"),EXACT(C116,"NOT APPLICABLE"))),"INVALID - PARITY TOKEN",IF(NOT(OR(EXACT(D116,"COMPARABLE"),EXACT(D116,"PARTIAL"),EXACT(D116,"NOT COMPARABLE"),EXACT(D116,"UNKNOWN"),EXACT(D116,"NOT APPLICABLE"))),"INVALID - PACK TOKEN",IF(NOT(OR(EXACT(E116,"COMPARABLE"),EXACT(E116,"PARTIAL"),EXACT(E116,"NOT COMPARABLE"),EXACT(E116,"UNKNOWN"),EXACT(E116,"NOT APPLICABLE"))),"INVALID - PRICE TOKEN",IF(NOT(OR(EXACT(F116,"IN STOCK"),EXACT(F116,"OUT OF STOCK"),EXACT(F116,"MIXED"),EXACT(F116,"UNKNOWN"),EXACT(F116,"NOT APPLICABLE"))),"INVALID - STOCK TOKEN",IF(NOT(OR(EXACT(G116,"COMPARABLE"),EXACT(G116,"PARTIAL"),EXACT(G116,"NOT COMPARABLE"),EXACT(G116,"UNKNOWN"),EXACT(G116,"NOT APPLICABLE"))),"INVALID - SHIPPING TOKEN",IF(NOT(OR(EXACT(H116,"COMPARABLE"),EXACT(H116,"PARTIAL"),EXACT(H116,"NOT COMPARABLE"),EXACT(H116,"UNKNOWN"),EXACT(H116,"NOT APPLICABLE"))),"INVALID - RETURNS TOKEN",IF(NOT(OR(EXACT(I116,"COMPARABLE"),EXACT(I116,"PARTIAL"),EXACT(I116,"NOT COMPARABLE"),EXACT(I116,"UNKNOWN"),EXACT(I116,"NOT APPLICABLE"))),"INVALID - WARRANTY TOKEN",IF(NOT(OR(EXACT(J116,"COMPARABLE"),EXACT(J116,"PARTIAL"),EXACT(J116,"NOT COMPARABLE"),EXACT(J116,"UNKNOWN"),EXACT(J116,"NOT APPLICABLE"))),"INVALID - ASSORTMENT TOKEN",IF(NOT(OR(EXACT(K116,"COMPARABLE"),EXACT(K116,"PARTIAL"),EXACT(K116,"NOT COMPARABLE"),EXACT(K116,"UNKNOWN"),EXACT(K116,"NOT APPLICABLE"))),"INVALID - TRANSACTION OWNER TOKEN",IF(NOT(OR(EXACT(L116,"CURRENT"),EXACT(L116,"STALE"),EXACT(L116,"NOT CHECKED"))),"INVALID - FRESHNESS TOKEN",IF(COUNTIF($A$6:$A$205,A116)&gt;1,"INVALID - DUPLICATE ID","VALID"))))))))))))</x:f>
      </x:c>
      <x:c r="Q116" s="45" t="str">
        <x:f>IF(A116="","",IF(OR(B116="",C116="",D116="",E116="",F116="",G116="",H116="",I116="",J116="",K116="",L116="",M116="",N116=""),"EVIDENCE INSUFFICIENT - REQUIRED FIELD",IF(L116="STALE","EVIDENCE STALE - REFRESH",IF(L116="NOT CHECKED","EVIDENCE INSUFFICIENT - FRESHNESS",IF(OR(C116="UNKNOWN",D116="UNKNOWN",E116="UNKNOWN",F116="UNKNOWN",G116="UNKNOWN",H116="UNKNOWN",I116="UNKNOWN",J116="UNKNOWN",K116="UNKNOWN"),"EVIDENCE INSUFFICIENT - COMPARABILITY","COMPLETE")))))</x:f>
      </x:c>
      <x:c r="R116" s="45" t="str">
        <x:f>IF(A116="","",IF(OR(P116&lt;&gt;"VALID",Q116&lt;&gt;"COMPLETE",T116&lt;&gt;"LINKED - READY"),"EVIDENCE INSUFFICIENT",IF(OR(C116="DIFFERENT",E116="NOT COMPARABLE",G116="NOT COMPARABLE",K116="NOT COMPARABLE"),"NOT COMPARABLE",IF(AND(C116="SAME",D116="COMPARABLE",E116="COMPARABLE",OR(F116="IN STOCK",F116="MIXED"),G116="COMPARABLE",H116="COMPARABLE",I116="COMPARABLE",J116="COMPARABLE",K116="COMPARABLE"),"COMPARABLE","PARTIAL"))))</x:f>
      </x:c>
      <x:c r="S116" s="45" t="str">
        <x:f>IF(A116="","",IF(P116&lt;&gt;"VALID","NOT READY",IF(Q116&lt;&gt;"COMPLETE","NOT READY",IF(T116&lt;&gt;"LINKED - READY","NOT READY",IF(R116="EVIDENCE INSUFFICIENT","NOT READY","READY")))))</x:f>
      </x:c>
      <x:c r="T116" s="69" t="str">
        <x:f>IF(A116="","",IF(COUNTIF(CANDIDATES!$A$6:$A$205,B116)&lt;&gt;1,"INVALID - CANDIDATE ID",IF(COUNTIFS(CANDIDATES!$A$6:$A$205,B116,CANDIDATES!$R$6:$R$205,"READY")&lt;&gt;1,"CANDIDATE NOT READY","LINKED - READY")))</x:f>
      </x:c>
      <x:c r="U116" s="69" t="str">
        <x:f>IF(T116="LINKED - READY",INDEX(CANDIDATES!$Q$6:$Q$205,MATCH(B116,CANDIDATES!$A$6:$A$205,0)),"")</x:f>
      </x:c>
    </x:row>
    <x:row r="117">
      <x:c r="A117" s="53"/>
      <x:c r="B117" s="53"/>
      <x:c r="C117" s="53"/>
      <x:c r="D117" s="53"/>
      <x:c r="E117" s="53"/>
      <x:c r="F117" s="53"/>
      <x:c r="G117" s="53"/>
      <x:c r="H117" s="53"/>
      <x:c r="I117" s="53"/>
      <x:c r="J117" s="53"/>
      <x:c r="K117" s="53"/>
      <x:c r="L117" s="53"/>
      <x:c r="M117" s="53"/>
      <x:c r="N117" s="58"/>
      <x:c r="O117" s="53"/>
      <x:c r="P117" s="45" t="str">
        <x:f>IF(A117="","",IF(NOT(OR(EXACT(C117,"SAME"),EXACT(C117,"DIFFERENT"),EXACT(C117,"UNKNOWN"),EXACT(C117,"NOT APPLICABLE"))),"INVALID - PARITY TOKEN",IF(NOT(OR(EXACT(D117,"COMPARABLE"),EXACT(D117,"PARTIAL"),EXACT(D117,"NOT COMPARABLE"),EXACT(D117,"UNKNOWN"),EXACT(D117,"NOT APPLICABLE"))),"INVALID - PACK TOKEN",IF(NOT(OR(EXACT(E117,"COMPARABLE"),EXACT(E117,"PARTIAL"),EXACT(E117,"NOT COMPARABLE"),EXACT(E117,"UNKNOWN"),EXACT(E117,"NOT APPLICABLE"))),"INVALID - PRICE TOKEN",IF(NOT(OR(EXACT(F117,"IN STOCK"),EXACT(F117,"OUT OF STOCK"),EXACT(F117,"MIXED"),EXACT(F117,"UNKNOWN"),EXACT(F117,"NOT APPLICABLE"))),"INVALID - STOCK TOKEN",IF(NOT(OR(EXACT(G117,"COMPARABLE"),EXACT(G117,"PARTIAL"),EXACT(G117,"NOT COMPARABLE"),EXACT(G117,"UNKNOWN"),EXACT(G117,"NOT APPLICABLE"))),"INVALID - SHIPPING TOKEN",IF(NOT(OR(EXACT(H117,"COMPARABLE"),EXACT(H117,"PARTIAL"),EXACT(H117,"NOT COMPARABLE"),EXACT(H117,"UNKNOWN"),EXACT(H117,"NOT APPLICABLE"))),"INVALID - RETURNS TOKEN",IF(NOT(OR(EXACT(I117,"COMPARABLE"),EXACT(I117,"PARTIAL"),EXACT(I117,"NOT COMPARABLE"),EXACT(I117,"UNKNOWN"),EXACT(I117,"NOT APPLICABLE"))),"INVALID - WARRANTY TOKEN",IF(NOT(OR(EXACT(J117,"COMPARABLE"),EXACT(J117,"PARTIAL"),EXACT(J117,"NOT COMPARABLE"),EXACT(J117,"UNKNOWN"),EXACT(J117,"NOT APPLICABLE"))),"INVALID - ASSORTMENT TOKEN",IF(NOT(OR(EXACT(K117,"COMPARABLE"),EXACT(K117,"PARTIAL"),EXACT(K117,"NOT COMPARABLE"),EXACT(K117,"UNKNOWN"),EXACT(K117,"NOT APPLICABLE"))),"INVALID - TRANSACTION OWNER TOKEN",IF(NOT(OR(EXACT(L117,"CURRENT"),EXACT(L117,"STALE"),EXACT(L117,"NOT CHECKED"))),"INVALID - FRESHNESS TOKEN",IF(COUNTIF($A$6:$A$205,A117)&gt;1,"INVALID - DUPLICATE ID","VALID"))))))))))))</x:f>
      </x:c>
      <x:c r="Q117" s="45" t="str">
        <x:f>IF(A117="","",IF(OR(B117="",C117="",D117="",E117="",F117="",G117="",H117="",I117="",J117="",K117="",L117="",M117="",N117=""),"EVIDENCE INSUFFICIENT - REQUIRED FIELD",IF(L117="STALE","EVIDENCE STALE - REFRESH",IF(L117="NOT CHECKED","EVIDENCE INSUFFICIENT - FRESHNESS",IF(OR(C117="UNKNOWN",D117="UNKNOWN",E117="UNKNOWN",F117="UNKNOWN",G117="UNKNOWN",H117="UNKNOWN",I117="UNKNOWN",J117="UNKNOWN",K117="UNKNOWN"),"EVIDENCE INSUFFICIENT - COMPARABILITY","COMPLETE")))))</x:f>
      </x:c>
      <x:c r="R117" s="45" t="str">
        <x:f>IF(A117="","",IF(OR(P117&lt;&gt;"VALID",Q117&lt;&gt;"COMPLETE",T117&lt;&gt;"LINKED - READY"),"EVIDENCE INSUFFICIENT",IF(OR(C117="DIFFERENT",E117="NOT COMPARABLE",G117="NOT COMPARABLE",K117="NOT COMPARABLE"),"NOT COMPARABLE",IF(AND(C117="SAME",D117="COMPARABLE",E117="COMPARABLE",OR(F117="IN STOCK",F117="MIXED"),G117="COMPARABLE",H117="COMPARABLE",I117="COMPARABLE",J117="COMPARABLE",K117="COMPARABLE"),"COMPARABLE","PARTIAL"))))</x:f>
      </x:c>
      <x:c r="S117" s="45" t="str">
        <x:f>IF(A117="","",IF(P117&lt;&gt;"VALID","NOT READY",IF(Q117&lt;&gt;"COMPLETE","NOT READY",IF(T117&lt;&gt;"LINKED - READY","NOT READY",IF(R117="EVIDENCE INSUFFICIENT","NOT READY","READY")))))</x:f>
      </x:c>
      <x:c r="T117" s="69" t="str">
        <x:f>IF(A117="","",IF(COUNTIF(CANDIDATES!$A$6:$A$205,B117)&lt;&gt;1,"INVALID - CANDIDATE ID",IF(COUNTIFS(CANDIDATES!$A$6:$A$205,B117,CANDIDATES!$R$6:$R$205,"READY")&lt;&gt;1,"CANDIDATE NOT READY","LINKED - READY")))</x:f>
      </x:c>
      <x:c r="U117" s="69" t="str">
        <x:f>IF(T117="LINKED - READY",INDEX(CANDIDATES!$Q$6:$Q$205,MATCH(B117,CANDIDATES!$A$6:$A$205,0)),"")</x:f>
      </x:c>
    </x:row>
    <x:row r="118">
      <x:c r="A118" s="53"/>
      <x:c r="B118" s="53"/>
      <x:c r="C118" s="53"/>
      <x:c r="D118" s="53"/>
      <x:c r="E118" s="53"/>
      <x:c r="F118" s="53"/>
      <x:c r="G118" s="53"/>
      <x:c r="H118" s="53"/>
      <x:c r="I118" s="53"/>
      <x:c r="J118" s="53"/>
      <x:c r="K118" s="53"/>
      <x:c r="L118" s="53"/>
      <x:c r="M118" s="53"/>
      <x:c r="N118" s="58"/>
      <x:c r="O118" s="53"/>
      <x:c r="P118" s="45" t="str">
        <x:f>IF(A118="","",IF(NOT(OR(EXACT(C118,"SAME"),EXACT(C118,"DIFFERENT"),EXACT(C118,"UNKNOWN"),EXACT(C118,"NOT APPLICABLE"))),"INVALID - PARITY TOKEN",IF(NOT(OR(EXACT(D118,"COMPARABLE"),EXACT(D118,"PARTIAL"),EXACT(D118,"NOT COMPARABLE"),EXACT(D118,"UNKNOWN"),EXACT(D118,"NOT APPLICABLE"))),"INVALID - PACK TOKEN",IF(NOT(OR(EXACT(E118,"COMPARABLE"),EXACT(E118,"PARTIAL"),EXACT(E118,"NOT COMPARABLE"),EXACT(E118,"UNKNOWN"),EXACT(E118,"NOT APPLICABLE"))),"INVALID - PRICE TOKEN",IF(NOT(OR(EXACT(F118,"IN STOCK"),EXACT(F118,"OUT OF STOCK"),EXACT(F118,"MIXED"),EXACT(F118,"UNKNOWN"),EXACT(F118,"NOT APPLICABLE"))),"INVALID - STOCK TOKEN",IF(NOT(OR(EXACT(G118,"COMPARABLE"),EXACT(G118,"PARTIAL"),EXACT(G118,"NOT COMPARABLE"),EXACT(G118,"UNKNOWN"),EXACT(G118,"NOT APPLICABLE"))),"INVALID - SHIPPING TOKEN",IF(NOT(OR(EXACT(H118,"COMPARABLE"),EXACT(H118,"PARTIAL"),EXACT(H118,"NOT COMPARABLE"),EXACT(H118,"UNKNOWN"),EXACT(H118,"NOT APPLICABLE"))),"INVALID - RETURNS TOKEN",IF(NOT(OR(EXACT(I118,"COMPARABLE"),EXACT(I118,"PARTIAL"),EXACT(I118,"NOT COMPARABLE"),EXACT(I118,"UNKNOWN"),EXACT(I118,"NOT APPLICABLE"))),"INVALID - WARRANTY TOKEN",IF(NOT(OR(EXACT(J118,"COMPARABLE"),EXACT(J118,"PARTIAL"),EXACT(J118,"NOT COMPARABLE"),EXACT(J118,"UNKNOWN"),EXACT(J118,"NOT APPLICABLE"))),"INVALID - ASSORTMENT TOKEN",IF(NOT(OR(EXACT(K118,"COMPARABLE"),EXACT(K118,"PARTIAL"),EXACT(K118,"NOT COMPARABLE"),EXACT(K118,"UNKNOWN"),EXACT(K118,"NOT APPLICABLE"))),"INVALID - TRANSACTION OWNER TOKEN",IF(NOT(OR(EXACT(L118,"CURRENT"),EXACT(L118,"STALE"),EXACT(L118,"NOT CHECKED"))),"INVALID - FRESHNESS TOKEN",IF(COUNTIF($A$6:$A$205,A118)&gt;1,"INVALID - DUPLICATE ID","VALID"))))))))))))</x:f>
      </x:c>
      <x:c r="Q118" s="45" t="str">
        <x:f>IF(A118="","",IF(OR(B118="",C118="",D118="",E118="",F118="",G118="",H118="",I118="",J118="",K118="",L118="",M118="",N118=""),"EVIDENCE INSUFFICIENT - REQUIRED FIELD",IF(L118="STALE","EVIDENCE STALE - REFRESH",IF(L118="NOT CHECKED","EVIDENCE INSUFFICIENT - FRESHNESS",IF(OR(C118="UNKNOWN",D118="UNKNOWN",E118="UNKNOWN",F118="UNKNOWN",G118="UNKNOWN",H118="UNKNOWN",I118="UNKNOWN",J118="UNKNOWN",K118="UNKNOWN"),"EVIDENCE INSUFFICIENT - COMPARABILITY","COMPLETE")))))</x:f>
      </x:c>
      <x:c r="R118" s="45" t="str">
        <x:f>IF(A118="","",IF(OR(P118&lt;&gt;"VALID",Q118&lt;&gt;"COMPLETE",T118&lt;&gt;"LINKED - READY"),"EVIDENCE INSUFFICIENT",IF(OR(C118="DIFFERENT",E118="NOT COMPARABLE",G118="NOT COMPARABLE",K118="NOT COMPARABLE"),"NOT COMPARABLE",IF(AND(C118="SAME",D118="COMPARABLE",E118="COMPARABLE",OR(F118="IN STOCK",F118="MIXED"),G118="COMPARABLE",H118="COMPARABLE",I118="COMPARABLE",J118="COMPARABLE",K118="COMPARABLE"),"COMPARABLE","PARTIAL"))))</x:f>
      </x:c>
      <x:c r="S118" s="45" t="str">
        <x:f>IF(A118="","",IF(P118&lt;&gt;"VALID","NOT READY",IF(Q118&lt;&gt;"COMPLETE","NOT READY",IF(T118&lt;&gt;"LINKED - READY","NOT READY",IF(R118="EVIDENCE INSUFFICIENT","NOT READY","READY")))))</x:f>
      </x:c>
      <x:c r="T118" s="69" t="str">
        <x:f>IF(A118="","",IF(COUNTIF(CANDIDATES!$A$6:$A$205,B118)&lt;&gt;1,"INVALID - CANDIDATE ID",IF(COUNTIFS(CANDIDATES!$A$6:$A$205,B118,CANDIDATES!$R$6:$R$205,"READY")&lt;&gt;1,"CANDIDATE NOT READY","LINKED - READY")))</x:f>
      </x:c>
      <x:c r="U118" s="69" t="str">
        <x:f>IF(T118="LINKED - READY",INDEX(CANDIDATES!$Q$6:$Q$205,MATCH(B118,CANDIDATES!$A$6:$A$205,0)),"")</x:f>
      </x:c>
    </x:row>
    <x:row r="119">
      <x:c r="A119" s="53"/>
      <x:c r="B119" s="53"/>
      <x:c r="C119" s="53"/>
      <x:c r="D119" s="53"/>
      <x:c r="E119" s="53"/>
      <x:c r="F119" s="53"/>
      <x:c r="G119" s="53"/>
      <x:c r="H119" s="53"/>
      <x:c r="I119" s="53"/>
      <x:c r="J119" s="53"/>
      <x:c r="K119" s="53"/>
      <x:c r="L119" s="53"/>
      <x:c r="M119" s="53"/>
      <x:c r="N119" s="58"/>
      <x:c r="O119" s="53"/>
      <x:c r="P119" s="45" t="str">
        <x:f>IF(A119="","",IF(NOT(OR(EXACT(C119,"SAME"),EXACT(C119,"DIFFERENT"),EXACT(C119,"UNKNOWN"),EXACT(C119,"NOT APPLICABLE"))),"INVALID - PARITY TOKEN",IF(NOT(OR(EXACT(D119,"COMPARABLE"),EXACT(D119,"PARTIAL"),EXACT(D119,"NOT COMPARABLE"),EXACT(D119,"UNKNOWN"),EXACT(D119,"NOT APPLICABLE"))),"INVALID - PACK TOKEN",IF(NOT(OR(EXACT(E119,"COMPARABLE"),EXACT(E119,"PARTIAL"),EXACT(E119,"NOT COMPARABLE"),EXACT(E119,"UNKNOWN"),EXACT(E119,"NOT APPLICABLE"))),"INVALID - PRICE TOKEN",IF(NOT(OR(EXACT(F119,"IN STOCK"),EXACT(F119,"OUT OF STOCK"),EXACT(F119,"MIXED"),EXACT(F119,"UNKNOWN"),EXACT(F119,"NOT APPLICABLE"))),"INVALID - STOCK TOKEN",IF(NOT(OR(EXACT(G119,"COMPARABLE"),EXACT(G119,"PARTIAL"),EXACT(G119,"NOT COMPARABLE"),EXACT(G119,"UNKNOWN"),EXACT(G119,"NOT APPLICABLE"))),"INVALID - SHIPPING TOKEN",IF(NOT(OR(EXACT(H119,"COMPARABLE"),EXACT(H119,"PARTIAL"),EXACT(H119,"NOT COMPARABLE"),EXACT(H119,"UNKNOWN"),EXACT(H119,"NOT APPLICABLE"))),"INVALID - RETURNS TOKEN",IF(NOT(OR(EXACT(I119,"COMPARABLE"),EXACT(I119,"PARTIAL"),EXACT(I119,"NOT COMPARABLE"),EXACT(I119,"UNKNOWN"),EXACT(I119,"NOT APPLICABLE"))),"INVALID - WARRANTY TOKEN",IF(NOT(OR(EXACT(J119,"COMPARABLE"),EXACT(J119,"PARTIAL"),EXACT(J119,"NOT COMPARABLE"),EXACT(J119,"UNKNOWN"),EXACT(J119,"NOT APPLICABLE"))),"INVALID - ASSORTMENT TOKEN",IF(NOT(OR(EXACT(K119,"COMPARABLE"),EXACT(K119,"PARTIAL"),EXACT(K119,"NOT COMPARABLE"),EXACT(K119,"UNKNOWN"),EXACT(K119,"NOT APPLICABLE"))),"INVALID - TRANSACTION OWNER TOKEN",IF(NOT(OR(EXACT(L119,"CURRENT"),EXACT(L119,"STALE"),EXACT(L119,"NOT CHECKED"))),"INVALID - FRESHNESS TOKEN",IF(COUNTIF($A$6:$A$205,A119)&gt;1,"INVALID - DUPLICATE ID","VALID"))))))))))))</x:f>
      </x:c>
      <x:c r="Q119" s="45" t="str">
        <x:f>IF(A119="","",IF(OR(B119="",C119="",D119="",E119="",F119="",G119="",H119="",I119="",J119="",K119="",L119="",M119="",N119=""),"EVIDENCE INSUFFICIENT - REQUIRED FIELD",IF(L119="STALE","EVIDENCE STALE - REFRESH",IF(L119="NOT CHECKED","EVIDENCE INSUFFICIENT - FRESHNESS",IF(OR(C119="UNKNOWN",D119="UNKNOWN",E119="UNKNOWN",F119="UNKNOWN",G119="UNKNOWN",H119="UNKNOWN",I119="UNKNOWN",J119="UNKNOWN",K119="UNKNOWN"),"EVIDENCE INSUFFICIENT - COMPARABILITY","COMPLETE")))))</x:f>
      </x:c>
      <x:c r="R119" s="45" t="str">
        <x:f>IF(A119="","",IF(OR(P119&lt;&gt;"VALID",Q119&lt;&gt;"COMPLETE",T119&lt;&gt;"LINKED - READY"),"EVIDENCE INSUFFICIENT",IF(OR(C119="DIFFERENT",E119="NOT COMPARABLE",G119="NOT COMPARABLE",K119="NOT COMPARABLE"),"NOT COMPARABLE",IF(AND(C119="SAME",D119="COMPARABLE",E119="COMPARABLE",OR(F119="IN STOCK",F119="MIXED"),G119="COMPARABLE",H119="COMPARABLE",I119="COMPARABLE",J119="COMPARABLE",K119="COMPARABLE"),"COMPARABLE","PARTIAL"))))</x:f>
      </x:c>
      <x:c r="S119" s="45" t="str">
        <x:f>IF(A119="","",IF(P119&lt;&gt;"VALID","NOT READY",IF(Q119&lt;&gt;"COMPLETE","NOT READY",IF(T119&lt;&gt;"LINKED - READY","NOT READY",IF(R119="EVIDENCE INSUFFICIENT","NOT READY","READY")))))</x:f>
      </x:c>
      <x:c r="T119" s="69" t="str">
        <x:f>IF(A119="","",IF(COUNTIF(CANDIDATES!$A$6:$A$205,B119)&lt;&gt;1,"INVALID - CANDIDATE ID",IF(COUNTIFS(CANDIDATES!$A$6:$A$205,B119,CANDIDATES!$R$6:$R$205,"READY")&lt;&gt;1,"CANDIDATE NOT READY","LINKED - READY")))</x:f>
      </x:c>
      <x:c r="U119" s="69" t="str">
        <x:f>IF(T119="LINKED - READY",INDEX(CANDIDATES!$Q$6:$Q$205,MATCH(B119,CANDIDATES!$A$6:$A$205,0)),"")</x:f>
      </x:c>
    </x:row>
    <x:row r="120">
      <x:c r="A120" s="53"/>
      <x:c r="B120" s="53"/>
      <x:c r="C120" s="53"/>
      <x:c r="D120" s="53"/>
      <x:c r="E120" s="53"/>
      <x:c r="F120" s="53"/>
      <x:c r="G120" s="53"/>
      <x:c r="H120" s="53"/>
      <x:c r="I120" s="53"/>
      <x:c r="J120" s="53"/>
      <x:c r="K120" s="53"/>
      <x:c r="L120" s="53"/>
      <x:c r="M120" s="53"/>
      <x:c r="N120" s="58"/>
      <x:c r="O120" s="53"/>
      <x:c r="P120" s="45" t="str">
        <x:f>IF(A120="","",IF(NOT(OR(EXACT(C120,"SAME"),EXACT(C120,"DIFFERENT"),EXACT(C120,"UNKNOWN"),EXACT(C120,"NOT APPLICABLE"))),"INVALID - PARITY TOKEN",IF(NOT(OR(EXACT(D120,"COMPARABLE"),EXACT(D120,"PARTIAL"),EXACT(D120,"NOT COMPARABLE"),EXACT(D120,"UNKNOWN"),EXACT(D120,"NOT APPLICABLE"))),"INVALID - PACK TOKEN",IF(NOT(OR(EXACT(E120,"COMPARABLE"),EXACT(E120,"PARTIAL"),EXACT(E120,"NOT COMPARABLE"),EXACT(E120,"UNKNOWN"),EXACT(E120,"NOT APPLICABLE"))),"INVALID - PRICE TOKEN",IF(NOT(OR(EXACT(F120,"IN STOCK"),EXACT(F120,"OUT OF STOCK"),EXACT(F120,"MIXED"),EXACT(F120,"UNKNOWN"),EXACT(F120,"NOT APPLICABLE"))),"INVALID - STOCK TOKEN",IF(NOT(OR(EXACT(G120,"COMPARABLE"),EXACT(G120,"PARTIAL"),EXACT(G120,"NOT COMPARABLE"),EXACT(G120,"UNKNOWN"),EXACT(G120,"NOT APPLICABLE"))),"INVALID - SHIPPING TOKEN",IF(NOT(OR(EXACT(H120,"COMPARABLE"),EXACT(H120,"PARTIAL"),EXACT(H120,"NOT COMPARABLE"),EXACT(H120,"UNKNOWN"),EXACT(H120,"NOT APPLICABLE"))),"INVALID - RETURNS TOKEN",IF(NOT(OR(EXACT(I120,"COMPARABLE"),EXACT(I120,"PARTIAL"),EXACT(I120,"NOT COMPARABLE"),EXACT(I120,"UNKNOWN"),EXACT(I120,"NOT APPLICABLE"))),"INVALID - WARRANTY TOKEN",IF(NOT(OR(EXACT(J120,"COMPARABLE"),EXACT(J120,"PARTIAL"),EXACT(J120,"NOT COMPARABLE"),EXACT(J120,"UNKNOWN"),EXACT(J120,"NOT APPLICABLE"))),"INVALID - ASSORTMENT TOKEN",IF(NOT(OR(EXACT(K120,"COMPARABLE"),EXACT(K120,"PARTIAL"),EXACT(K120,"NOT COMPARABLE"),EXACT(K120,"UNKNOWN"),EXACT(K120,"NOT APPLICABLE"))),"INVALID - TRANSACTION OWNER TOKEN",IF(NOT(OR(EXACT(L120,"CURRENT"),EXACT(L120,"STALE"),EXACT(L120,"NOT CHECKED"))),"INVALID - FRESHNESS TOKEN",IF(COUNTIF($A$6:$A$205,A120)&gt;1,"INVALID - DUPLICATE ID","VALID"))))))))))))</x:f>
      </x:c>
      <x:c r="Q120" s="45" t="str">
        <x:f>IF(A120="","",IF(OR(B120="",C120="",D120="",E120="",F120="",G120="",H120="",I120="",J120="",K120="",L120="",M120="",N120=""),"EVIDENCE INSUFFICIENT - REQUIRED FIELD",IF(L120="STALE","EVIDENCE STALE - REFRESH",IF(L120="NOT CHECKED","EVIDENCE INSUFFICIENT - FRESHNESS",IF(OR(C120="UNKNOWN",D120="UNKNOWN",E120="UNKNOWN",F120="UNKNOWN",G120="UNKNOWN",H120="UNKNOWN",I120="UNKNOWN",J120="UNKNOWN",K120="UNKNOWN"),"EVIDENCE INSUFFICIENT - COMPARABILITY","COMPLETE")))))</x:f>
      </x:c>
      <x:c r="R120" s="45" t="str">
        <x:f>IF(A120="","",IF(OR(P120&lt;&gt;"VALID",Q120&lt;&gt;"COMPLETE",T120&lt;&gt;"LINKED - READY"),"EVIDENCE INSUFFICIENT",IF(OR(C120="DIFFERENT",E120="NOT COMPARABLE",G120="NOT COMPARABLE",K120="NOT COMPARABLE"),"NOT COMPARABLE",IF(AND(C120="SAME",D120="COMPARABLE",E120="COMPARABLE",OR(F120="IN STOCK",F120="MIXED"),G120="COMPARABLE",H120="COMPARABLE",I120="COMPARABLE",J120="COMPARABLE",K120="COMPARABLE"),"COMPARABLE","PARTIAL"))))</x:f>
      </x:c>
      <x:c r="S120" s="45" t="str">
        <x:f>IF(A120="","",IF(P120&lt;&gt;"VALID","NOT READY",IF(Q120&lt;&gt;"COMPLETE","NOT READY",IF(T120&lt;&gt;"LINKED - READY","NOT READY",IF(R120="EVIDENCE INSUFFICIENT","NOT READY","READY")))))</x:f>
      </x:c>
      <x:c r="T120" s="69" t="str">
        <x:f>IF(A120="","",IF(COUNTIF(CANDIDATES!$A$6:$A$205,B120)&lt;&gt;1,"INVALID - CANDIDATE ID",IF(COUNTIFS(CANDIDATES!$A$6:$A$205,B120,CANDIDATES!$R$6:$R$205,"READY")&lt;&gt;1,"CANDIDATE NOT READY","LINKED - READY")))</x:f>
      </x:c>
      <x:c r="U120" s="69" t="str">
        <x:f>IF(T120="LINKED - READY",INDEX(CANDIDATES!$Q$6:$Q$205,MATCH(B120,CANDIDATES!$A$6:$A$205,0)),"")</x:f>
      </x:c>
    </x:row>
    <x:row r="121">
      <x:c r="A121" s="53"/>
      <x:c r="B121" s="53"/>
      <x:c r="C121" s="53"/>
      <x:c r="D121" s="53"/>
      <x:c r="E121" s="53"/>
      <x:c r="F121" s="53"/>
      <x:c r="G121" s="53"/>
      <x:c r="H121" s="53"/>
      <x:c r="I121" s="53"/>
      <x:c r="J121" s="53"/>
      <x:c r="K121" s="53"/>
      <x:c r="L121" s="53"/>
      <x:c r="M121" s="53"/>
      <x:c r="N121" s="58"/>
      <x:c r="O121" s="53"/>
      <x:c r="P121" s="45" t="str">
        <x:f>IF(A121="","",IF(NOT(OR(EXACT(C121,"SAME"),EXACT(C121,"DIFFERENT"),EXACT(C121,"UNKNOWN"),EXACT(C121,"NOT APPLICABLE"))),"INVALID - PARITY TOKEN",IF(NOT(OR(EXACT(D121,"COMPARABLE"),EXACT(D121,"PARTIAL"),EXACT(D121,"NOT COMPARABLE"),EXACT(D121,"UNKNOWN"),EXACT(D121,"NOT APPLICABLE"))),"INVALID - PACK TOKEN",IF(NOT(OR(EXACT(E121,"COMPARABLE"),EXACT(E121,"PARTIAL"),EXACT(E121,"NOT COMPARABLE"),EXACT(E121,"UNKNOWN"),EXACT(E121,"NOT APPLICABLE"))),"INVALID - PRICE TOKEN",IF(NOT(OR(EXACT(F121,"IN STOCK"),EXACT(F121,"OUT OF STOCK"),EXACT(F121,"MIXED"),EXACT(F121,"UNKNOWN"),EXACT(F121,"NOT APPLICABLE"))),"INVALID - STOCK TOKEN",IF(NOT(OR(EXACT(G121,"COMPARABLE"),EXACT(G121,"PARTIAL"),EXACT(G121,"NOT COMPARABLE"),EXACT(G121,"UNKNOWN"),EXACT(G121,"NOT APPLICABLE"))),"INVALID - SHIPPING TOKEN",IF(NOT(OR(EXACT(H121,"COMPARABLE"),EXACT(H121,"PARTIAL"),EXACT(H121,"NOT COMPARABLE"),EXACT(H121,"UNKNOWN"),EXACT(H121,"NOT APPLICABLE"))),"INVALID - RETURNS TOKEN",IF(NOT(OR(EXACT(I121,"COMPARABLE"),EXACT(I121,"PARTIAL"),EXACT(I121,"NOT COMPARABLE"),EXACT(I121,"UNKNOWN"),EXACT(I121,"NOT APPLICABLE"))),"INVALID - WARRANTY TOKEN",IF(NOT(OR(EXACT(J121,"COMPARABLE"),EXACT(J121,"PARTIAL"),EXACT(J121,"NOT COMPARABLE"),EXACT(J121,"UNKNOWN"),EXACT(J121,"NOT APPLICABLE"))),"INVALID - ASSORTMENT TOKEN",IF(NOT(OR(EXACT(K121,"COMPARABLE"),EXACT(K121,"PARTIAL"),EXACT(K121,"NOT COMPARABLE"),EXACT(K121,"UNKNOWN"),EXACT(K121,"NOT APPLICABLE"))),"INVALID - TRANSACTION OWNER TOKEN",IF(NOT(OR(EXACT(L121,"CURRENT"),EXACT(L121,"STALE"),EXACT(L121,"NOT CHECKED"))),"INVALID - FRESHNESS TOKEN",IF(COUNTIF($A$6:$A$205,A121)&gt;1,"INVALID - DUPLICATE ID","VALID"))))))))))))</x:f>
      </x:c>
      <x:c r="Q121" s="45" t="str">
        <x:f>IF(A121="","",IF(OR(B121="",C121="",D121="",E121="",F121="",G121="",H121="",I121="",J121="",K121="",L121="",M121="",N121=""),"EVIDENCE INSUFFICIENT - REQUIRED FIELD",IF(L121="STALE","EVIDENCE STALE - REFRESH",IF(L121="NOT CHECKED","EVIDENCE INSUFFICIENT - FRESHNESS",IF(OR(C121="UNKNOWN",D121="UNKNOWN",E121="UNKNOWN",F121="UNKNOWN",G121="UNKNOWN",H121="UNKNOWN",I121="UNKNOWN",J121="UNKNOWN",K121="UNKNOWN"),"EVIDENCE INSUFFICIENT - COMPARABILITY","COMPLETE")))))</x:f>
      </x:c>
      <x:c r="R121" s="45" t="str">
        <x:f>IF(A121="","",IF(OR(P121&lt;&gt;"VALID",Q121&lt;&gt;"COMPLETE",T121&lt;&gt;"LINKED - READY"),"EVIDENCE INSUFFICIENT",IF(OR(C121="DIFFERENT",E121="NOT COMPARABLE",G121="NOT COMPARABLE",K121="NOT COMPARABLE"),"NOT COMPARABLE",IF(AND(C121="SAME",D121="COMPARABLE",E121="COMPARABLE",OR(F121="IN STOCK",F121="MIXED"),G121="COMPARABLE",H121="COMPARABLE",I121="COMPARABLE",J121="COMPARABLE",K121="COMPARABLE"),"COMPARABLE","PARTIAL"))))</x:f>
      </x:c>
      <x:c r="S121" s="45" t="str">
        <x:f>IF(A121="","",IF(P121&lt;&gt;"VALID","NOT READY",IF(Q121&lt;&gt;"COMPLETE","NOT READY",IF(T121&lt;&gt;"LINKED - READY","NOT READY",IF(R121="EVIDENCE INSUFFICIENT","NOT READY","READY")))))</x:f>
      </x:c>
      <x:c r="T121" s="69" t="str">
        <x:f>IF(A121="","",IF(COUNTIF(CANDIDATES!$A$6:$A$205,B121)&lt;&gt;1,"INVALID - CANDIDATE ID",IF(COUNTIFS(CANDIDATES!$A$6:$A$205,B121,CANDIDATES!$R$6:$R$205,"READY")&lt;&gt;1,"CANDIDATE NOT READY","LINKED - READY")))</x:f>
      </x:c>
      <x:c r="U121" s="69" t="str">
        <x:f>IF(T121="LINKED - READY",INDEX(CANDIDATES!$Q$6:$Q$205,MATCH(B121,CANDIDATES!$A$6:$A$205,0)),"")</x:f>
      </x:c>
    </x:row>
    <x:row r="122">
      <x:c r="A122" s="53"/>
      <x:c r="B122" s="53"/>
      <x:c r="C122" s="53"/>
      <x:c r="D122" s="53"/>
      <x:c r="E122" s="53"/>
      <x:c r="F122" s="53"/>
      <x:c r="G122" s="53"/>
      <x:c r="H122" s="53"/>
      <x:c r="I122" s="53"/>
      <x:c r="J122" s="53"/>
      <x:c r="K122" s="53"/>
      <x:c r="L122" s="53"/>
      <x:c r="M122" s="53"/>
      <x:c r="N122" s="58"/>
      <x:c r="O122" s="53"/>
      <x:c r="P122" s="45" t="str">
        <x:f>IF(A122="","",IF(NOT(OR(EXACT(C122,"SAME"),EXACT(C122,"DIFFERENT"),EXACT(C122,"UNKNOWN"),EXACT(C122,"NOT APPLICABLE"))),"INVALID - PARITY TOKEN",IF(NOT(OR(EXACT(D122,"COMPARABLE"),EXACT(D122,"PARTIAL"),EXACT(D122,"NOT COMPARABLE"),EXACT(D122,"UNKNOWN"),EXACT(D122,"NOT APPLICABLE"))),"INVALID - PACK TOKEN",IF(NOT(OR(EXACT(E122,"COMPARABLE"),EXACT(E122,"PARTIAL"),EXACT(E122,"NOT COMPARABLE"),EXACT(E122,"UNKNOWN"),EXACT(E122,"NOT APPLICABLE"))),"INVALID - PRICE TOKEN",IF(NOT(OR(EXACT(F122,"IN STOCK"),EXACT(F122,"OUT OF STOCK"),EXACT(F122,"MIXED"),EXACT(F122,"UNKNOWN"),EXACT(F122,"NOT APPLICABLE"))),"INVALID - STOCK TOKEN",IF(NOT(OR(EXACT(G122,"COMPARABLE"),EXACT(G122,"PARTIAL"),EXACT(G122,"NOT COMPARABLE"),EXACT(G122,"UNKNOWN"),EXACT(G122,"NOT APPLICABLE"))),"INVALID - SHIPPING TOKEN",IF(NOT(OR(EXACT(H122,"COMPARABLE"),EXACT(H122,"PARTIAL"),EXACT(H122,"NOT COMPARABLE"),EXACT(H122,"UNKNOWN"),EXACT(H122,"NOT APPLICABLE"))),"INVALID - RETURNS TOKEN",IF(NOT(OR(EXACT(I122,"COMPARABLE"),EXACT(I122,"PARTIAL"),EXACT(I122,"NOT COMPARABLE"),EXACT(I122,"UNKNOWN"),EXACT(I122,"NOT APPLICABLE"))),"INVALID - WARRANTY TOKEN",IF(NOT(OR(EXACT(J122,"COMPARABLE"),EXACT(J122,"PARTIAL"),EXACT(J122,"NOT COMPARABLE"),EXACT(J122,"UNKNOWN"),EXACT(J122,"NOT APPLICABLE"))),"INVALID - ASSORTMENT TOKEN",IF(NOT(OR(EXACT(K122,"COMPARABLE"),EXACT(K122,"PARTIAL"),EXACT(K122,"NOT COMPARABLE"),EXACT(K122,"UNKNOWN"),EXACT(K122,"NOT APPLICABLE"))),"INVALID - TRANSACTION OWNER TOKEN",IF(NOT(OR(EXACT(L122,"CURRENT"),EXACT(L122,"STALE"),EXACT(L122,"NOT CHECKED"))),"INVALID - FRESHNESS TOKEN",IF(COUNTIF($A$6:$A$205,A122)&gt;1,"INVALID - DUPLICATE ID","VALID"))))))))))))</x:f>
      </x:c>
      <x:c r="Q122" s="45" t="str">
        <x:f>IF(A122="","",IF(OR(B122="",C122="",D122="",E122="",F122="",G122="",H122="",I122="",J122="",K122="",L122="",M122="",N122=""),"EVIDENCE INSUFFICIENT - REQUIRED FIELD",IF(L122="STALE","EVIDENCE STALE - REFRESH",IF(L122="NOT CHECKED","EVIDENCE INSUFFICIENT - FRESHNESS",IF(OR(C122="UNKNOWN",D122="UNKNOWN",E122="UNKNOWN",F122="UNKNOWN",G122="UNKNOWN",H122="UNKNOWN",I122="UNKNOWN",J122="UNKNOWN",K122="UNKNOWN"),"EVIDENCE INSUFFICIENT - COMPARABILITY","COMPLETE")))))</x:f>
      </x:c>
      <x:c r="R122" s="45" t="str">
        <x:f>IF(A122="","",IF(OR(P122&lt;&gt;"VALID",Q122&lt;&gt;"COMPLETE",T122&lt;&gt;"LINKED - READY"),"EVIDENCE INSUFFICIENT",IF(OR(C122="DIFFERENT",E122="NOT COMPARABLE",G122="NOT COMPARABLE",K122="NOT COMPARABLE"),"NOT COMPARABLE",IF(AND(C122="SAME",D122="COMPARABLE",E122="COMPARABLE",OR(F122="IN STOCK",F122="MIXED"),G122="COMPARABLE",H122="COMPARABLE",I122="COMPARABLE",J122="COMPARABLE",K122="COMPARABLE"),"COMPARABLE","PARTIAL"))))</x:f>
      </x:c>
      <x:c r="S122" s="45" t="str">
        <x:f>IF(A122="","",IF(P122&lt;&gt;"VALID","NOT READY",IF(Q122&lt;&gt;"COMPLETE","NOT READY",IF(T122&lt;&gt;"LINKED - READY","NOT READY",IF(R122="EVIDENCE INSUFFICIENT","NOT READY","READY")))))</x:f>
      </x:c>
      <x:c r="T122" s="69" t="str">
        <x:f>IF(A122="","",IF(COUNTIF(CANDIDATES!$A$6:$A$205,B122)&lt;&gt;1,"INVALID - CANDIDATE ID",IF(COUNTIFS(CANDIDATES!$A$6:$A$205,B122,CANDIDATES!$R$6:$R$205,"READY")&lt;&gt;1,"CANDIDATE NOT READY","LINKED - READY")))</x:f>
      </x:c>
      <x:c r="U122" s="69" t="str">
        <x:f>IF(T122="LINKED - READY",INDEX(CANDIDATES!$Q$6:$Q$205,MATCH(B122,CANDIDATES!$A$6:$A$205,0)),"")</x:f>
      </x:c>
    </x:row>
    <x:row r="123">
      <x:c r="A123" s="53"/>
      <x:c r="B123" s="53"/>
      <x:c r="C123" s="53"/>
      <x:c r="D123" s="53"/>
      <x:c r="E123" s="53"/>
      <x:c r="F123" s="53"/>
      <x:c r="G123" s="53"/>
      <x:c r="H123" s="53"/>
      <x:c r="I123" s="53"/>
      <x:c r="J123" s="53"/>
      <x:c r="K123" s="53"/>
      <x:c r="L123" s="53"/>
      <x:c r="M123" s="53"/>
      <x:c r="N123" s="58"/>
      <x:c r="O123" s="53"/>
      <x:c r="P123" s="45" t="str">
        <x:f>IF(A123="","",IF(NOT(OR(EXACT(C123,"SAME"),EXACT(C123,"DIFFERENT"),EXACT(C123,"UNKNOWN"),EXACT(C123,"NOT APPLICABLE"))),"INVALID - PARITY TOKEN",IF(NOT(OR(EXACT(D123,"COMPARABLE"),EXACT(D123,"PARTIAL"),EXACT(D123,"NOT COMPARABLE"),EXACT(D123,"UNKNOWN"),EXACT(D123,"NOT APPLICABLE"))),"INVALID - PACK TOKEN",IF(NOT(OR(EXACT(E123,"COMPARABLE"),EXACT(E123,"PARTIAL"),EXACT(E123,"NOT COMPARABLE"),EXACT(E123,"UNKNOWN"),EXACT(E123,"NOT APPLICABLE"))),"INVALID - PRICE TOKEN",IF(NOT(OR(EXACT(F123,"IN STOCK"),EXACT(F123,"OUT OF STOCK"),EXACT(F123,"MIXED"),EXACT(F123,"UNKNOWN"),EXACT(F123,"NOT APPLICABLE"))),"INVALID - STOCK TOKEN",IF(NOT(OR(EXACT(G123,"COMPARABLE"),EXACT(G123,"PARTIAL"),EXACT(G123,"NOT COMPARABLE"),EXACT(G123,"UNKNOWN"),EXACT(G123,"NOT APPLICABLE"))),"INVALID - SHIPPING TOKEN",IF(NOT(OR(EXACT(H123,"COMPARABLE"),EXACT(H123,"PARTIAL"),EXACT(H123,"NOT COMPARABLE"),EXACT(H123,"UNKNOWN"),EXACT(H123,"NOT APPLICABLE"))),"INVALID - RETURNS TOKEN",IF(NOT(OR(EXACT(I123,"COMPARABLE"),EXACT(I123,"PARTIAL"),EXACT(I123,"NOT COMPARABLE"),EXACT(I123,"UNKNOWN"),EXACT(I123,"NOT APPLICABLE"))),"INVALID - WARRANTY TOKEN",IF(NOT(OR(EXACT(J123,"COMPARABLE"),EXACT(J123,"PARTIAL"),EXACT(J123,"NOT COMPARABLE"),EXACT(J123,"UNKNOWN"),EXACT(J123,"NOT APPLICABLE"))),"INVALID - ASSORTMENT TOKEN",IF(NOT(OR(EXACT(K123,"COMPARABLE"),EXACT(K123,"PARTIAL"),EXACT(K123,"NOT COMPARABLE"),EXACT(K123,"UNKNOWN"),EXACT(K123,"NOT APPLICABLE"))),"INVALID - TRANSACTION OWNER TOKEN",IF(NOT(OR(EXACT(L123,"CURRENT"),EXACT(L123,"STALE"),EXACT(L123,"NOT CHECKED"))),"INVALID - FRESHNESS TOKEN",IF(COUNTIF($A$6:$A$205,A123)&gt;1,"INVALID - DUPLICATE ID","VALID"))))))))))))</x:f>
      </x:c>
      <x:c r="Q123" s="45" t="str">
        <x:f>IF(A123="","",IF(OR(B123="",C123="",D123="",E123="",F123="",G123="",H123="",I123="",J123="",K123="",L123="",M123="",N123=""),"EVIDENCE INSUFFICIENT - REQUIRED FIELD",IF(L123="STALE","EVIDENCE STALE - REFRESH",IF(L123="NOT CHECKED","EVIDENCE INSUFFICIENT - FRESHNESS",IF(OR(C123="UNKNOWN",D123="UNKNOWN",E123="UNKNOWN",F123="UNKNOWN",G123="UNKNOWN",H123="UNKNOWN",I123="UNKNOWN",J123="UNKNOWN",K123="UNKNOWN"),"EVIDENCE INSUFFICIENT - COMPARABILITY","COMPLETE")))))</x:f>
      </x:c>
      <x:c r="R123" s="45" t="str">
        <x:f>IF(A123="","",IF(OR(P123&lt;&gt;"VALID",Q123&lt;&gt;"COMPLETE",T123&lt;&gt;"LINKED - READY"),"EVIDENCE INSUFFICIENT",IF(OR(C123="DIFFERENT",E123="NOT COMPARABLE",G123="NOT COMPARABLE",K123="NOT COMPARABLE"),"NOT COMPARABLE",IF(AND(C123="SAME",D123="COMPARABLE",E123="COMPARABLE",OR(F123="IN STOCK",F123="MIXED"),G123="COMPARABLE",H123="COMPARABLE",I123="COMPARABLE",J123="COMPARABLE",K123="COMPARABLE"),"COMPARABLE","PARTIAL"))))</x:f>
      </x:c>
      <x:c r="S123" s="45" t="str">
        <x:f>IF(A123="","",IF(P123&lt;&gt;"VALID","NOT READY",IF(Q123&lt;&gt;"COMPLETE","NOT READY",IF(T123&lt;&gt;"LINKED - READY","NOT READY",IF(R123="EVIDENCE INSUFFICIENT","NOT READY","READY")))))</x:f>
      </x:c>
      <x:c r="T123" s="69" t="str">
        <x:f>IF(A123="","",IF(COUNTIF(CANDIDATES!$A$6:$A$205,B123)&lt;&gt;1,"INVALID - CANDIDATE ID",IF(COUNTIFS(CANDIDATES!$A$6:$A$205,B123,CANDIDATES!$R$6:$R$205,"READY")&lt;&gt;1,"CANDIDATE NOT READY","LINKED - READY")))</x:f>
      </x:c>
      <x:c r="U123" s="69" t="str">
        <x:f>IF(T123="LINKED - READY",INDEX(CANDIDATES!$Q$6:$Q$205,MATCH(B123,CANDIDATES!$A$6:$A$205,0)),"")</x:f>
      </x:c>
    </x:row>
    <x:row r="124">
      <x:c r="A124" s="53"/>
      <x:c r="B124" s="53"/>
      <x:c r="C124" s="53"/>
      <x:c r="D124" s="53"/>
      <x:c r="E124" s="53"/>
      <x:c r="F124" s="53"/>
      <x:c r="G124" s="53"/>
      <x:c r="H124" s="53"/>
      <x:c r="I124" s="53"/>
      <x:c r="J124" s="53"/>
      <x:c r="K124" s="53"/>
      <x:c r="L124" s="53"/>
      <x:c r="M124" s="53"/>
      <x:c r="N124" s="58"/>
      <x:c r="O124" s="53"/>
      <x:c r="P124" s="45" t="str">
        <x:f>IF(A124="","",IF(NOT(OR(EXACT(C124,"SAME"),EXACT(C124,"DIFFERENT"),EXACT(C124,"UNKNOWN"),EXACT(C124,"NOT APPLICABLE"))),"INVALID - PARITY TOKEN",IF(NOT(OR(EXACT(D124,"COMPARABLE"),EXACT(D124,"PARTIAL"),EXACT(D124,"NOT COMPARABLE"),EXACT(D124,"UNKNOWN"),EXACT(D124,"NOT APPLICABLE"))),"INVALID - PACK TOKEN",IF(NOT(OR(EXACT(E124,"COMPARABLE"),EXACT(E124,"PARTIAL"),EXACT(E124,"NOT COMPARABLE"),EXACT(E124,"UNKNOWN"),EXACT(E124,"NOT APPLICABLE"))),"INVALID - PRICE TOKEN",IF(NOT(OR(EXACT(F124,"IN STOCK"),EXACT(F124,"OUT OF STOCK"),EXACT(F124,"MIXED"),EXACT(F124,"UNKNOWN"),EXACT(F124,"NOT APPLICABLE"))),"INVALID - STOCK TOKEN",IF(NOT(OR(EXACT(G124,"COMPARABLE"),EXACT(G124,"PARTIAL"),EXACT(G124,"NOT COMPARABLE"),EXACT(G124,"UNKNOWN"),EXACT(G124,"NOT APPLICABLE"))),"INVALID - SHIPPING TOKEN",IF(NOT(OR(EXACT(H124,"COMPARABLE"),EXACT(H124,"PARTIAL"),EXACT(H124,"NOT COMPARABLE"),EXACT(H124,"UNKNOWN"),EXACT(H124,"NOT APPLICABLE"))),"INVALID - RETURNS TOKEN",IF(NOT(OR(EXACT(I124,"COMPARABLE"),EXACT(I124,"PARTIAL"),EXACT(I124,"NOT COMPARABLE"),EXACT(I124,"UNKNOWN"),EXACT(I124,"NOT APPLICABLE"))),"INVALID - WARRANTY TOKEN",IF(NOT(OR(EXACT(J124,"COMPARABLE"),EXACT(J124,"PARTIAL"),EXACT(J124,"NOT COMPARABLE"),EXACT(J124,"UNKNOWN"),EXACT(J124,"NOT APPLICABLE"))),"INVALID - ASSORTMENT TOKEN",IF(NOT(OR(EXACT(K124,"COMPARABLE"),EXACT(K124,"PARTIAL"),EXACT(K124,"NOT COMPARABLE"),EXACT(K124,"UNKNOWN"),EXACT(K124,"NOT APPLICABLE"))),"INVALID - TRANSACTION OWNER TOKEN",IF(NOT(OR(EXACT(L124,"CURRENT"),EXACT(L124,"STALE"),EXACT(L124,"NOT CHECKED"))),"INVALID - FRESHNESS TOKEN",IF(COUNTIF($A$6:$A$205,A124)&gt;1,"INVALID - DUPLICATE ID","VALID"))))))))))))</x:f>
      </x:c>
      <x:c r="Q124" s="45" t="str">
        <x:f>IF(A124="","",IF(OR(B124="",C124="",D124="",E124="",F124="",G124="",H124="",I124="",J124="",K124="",L124="",M124="",N124=""),"EVIDENCE INSUFFICIENT - REQUIRED FIELD",IF(L124="STALE","EVIDENCE STALE - REFRESH",IF(L124="NOT CHECKED","EVIDENCE INSUFFICIENT - FRESHNESS",IF(OR(C124="UNKNOWN",D124="UNKNOWN",E124="UNKNOWN",F124="UNKNOWN",G124="UNKNOWN",H124="UNKNOWN",I124="UNKNOWN",J124="UNKNOWN",K124="UNKNOWN"),"EVIDENCE INSUFFICIENT - COMPARABILITY","COMPLETE")))))</x:f>
      </x:c>
      <x:c r="R124" s="45" t="str">
        <x:f>IF(A124="","",IF(OR(P124&lt;&gt;"VALID",Q124&lt;&gt;"COMPLETE",T124&lt;&gt;"LINKED - READY"),"EVIDENCE INSUFFICIENT",IF(OR(C124="DIFFERENT",E124="NOT COMPARABLE",G124="NOT COMPARABLE",K124="NOT COMPARABLE"),"NOT COMPARABLE",IF(AND(C124="SAME",D124="COMPARABLE",E124="COMPARABLE",OR(F124="IN STOCK",F124="MIXED"),G124="COMPARABLE",H124="COMPARABLE",I124="COMPARABLE",J124="COMPARABLE",K124="COMPARABLE"),"COMPARABLE","PARTIAL"))))</x:f>
      </x:c>
      <x:c r="S124" s="45" t="str">
        <x:f>IF(A124="","",IF(P124&lt;&gt;"VALID","NOT READY",IF(Q124&lt;&gt;"COMPLETE","NOT READY",IF(T124&lt;&gt;"LINKED - READY","NOT READY",IF(R124="EVIDENCE INSUFFICIENT","NOT READY","READY")))))</x:f>
      </x:c>
      <x:c r="T124" s="69" t="str">
        <x:f>IF(A124="","",IF(COUNTIF(CANDIDATES!$A$6:$A$205,B124)&lt;&gt;1,"INVALID - CANDIDATE ID",IF(COUNTIFS(CANDIDATES!$A$6:$A$205,B124,CANDIDATES!$R$6:$R$205,"READY")&lt;&gt;1,"CANDIDATE NOT READY","LINKED - READY")))</x:f>
      </x:c>
      <x:c r="U124" s="69" t="str">
        <x:f>IF(T124="LINKED - READY",INDEX(CANDIDATES!$Q$6:$Q$205,MATCH(B124,CANDIDATES!$A$6:$A$205,0)),"")</x:f>
      </x:c>
    </x:row>
    <x:row r="125">
      <x:c r="A125" s="53"/>
      <x:c r="B125" s="53"/>
      <x:c r="C125" s="53"/>
      <x:c r="D125" s="53"/>
      <x:c r="E125" s="53"/>
      <x:c r="F125" s="53"/>
      <x:c r="G125" s="53"/>
      <x:c r="H125" s="53"/>
      <x:c r="I125" s="53"/>
      <x:c r="J125" s="53"/>
      <x:c r="K125" s="53"/>
      <x:c r="L125" s="53"/>
      <x:c r="M125" s="53"/>
      <x:c r="N125" s="58"/>
      <x:c r="O125" s="53"/>
      <x:c r="P125" s="45" t="str">
        <x:f>IF(A125="","",IF(NOT(OR(EXACT(C125,"SAME"),EXACT(C125,"DIFFERENT"),EXACT(C125,"UNKNOWN"),EXACT(C125,"NOT APPLICABLE"))),"INVALID - PARITY TOKEN",IF(NOT(OR(EXACT(D125,"COMPARABLE"),EXACT(D125,"PARTIAL"),EXACT(D125,"NOT COMPARABLE"),EXACT(D125,"UNKNOWN"),EXACT(D125,"NOT APPLICABLE"))),"INVALID - PACK TOKEN",IF(NOT(OR(EXACT(E125,"COMPARABLE"),EXACT(E125,"PARTIAL"),EXACT(E125,"NOT COMPARABLE"),EXACT(E125,"UNKNOWN"),EXACT(E125,"NOT APPLICABLE"))),"INVALID - PRICE TOKEN",IF(NOT(OR(EXACT(F125,"IN STOCK"),EXACT(F125,"OUT OF STOCK"),EXACT(F125,"MIXED"),EXACT(F125,"UNKNOWN"),EXACT(F125,"NOT APPLICABLE"))),"INVALID - STOCK TOKEN",IF(NOT(OR(EXACT(G125,"COMPARABLE"),EXACT(G125,"PARTIAL"),EXACT(G125,"NOT COMPARABLE"),EXACT(G125,"UNKNOWN"),EXACT(G125,"NOT APPLICABLE"))),"INVALID - SHIPPING TOKEN",IF(NOT(OR(EXACT(H125,"COMPARABLE"),EXACT(H125,"PARTIAL"),EXACT(H125,"NOT COMPARABLE"),EXACT(H125,"UNKNOWN"),EXACT(H125,"NOT APPLICABLE"))),"INVALID - RETURNS TOKEN",IF(NOT(OR(EXACT(I125,"COMPARABLE"),EXACT(I125,"PARTIAL"),EXACT(I125,"NOT COMPARABLE"),EXACT(I125,"UNKNOWN"),EXACT(I125,"NOT APPLICABLE"))),"INVALID - WARRANTY TOKEN",IF(NOT(OR(EXACT(J125,"COMPARABLE"),EXACT(J125,"PARTIAL"),EXACT(J125,"NOT COMPARABLE"),EXACT(J125,"UNKNOWN"),EXACT(J125,"NOT APPLICABLE"))),"INVALID - ASSORTMENT TOKEN",IF(NOT(OR(EXACT(K125,"COMPARABLE"),EXACT(K125,"PARTIAL"),EXACT(K125,"NOT COMPARABLE"),EXACT(K125,"UNKNOWN"),EXACT(K125,"NOT APPLICABLE"))),"INVALID - TRANSACTION OWNER TOKEN",IF(NOT(OR(EXACT(L125,"CURRENT"),EXACT(L125,"STALE"),EXACT(L125,"NOT CHECKED"))),"INVALID - FRESHNESS TOKEN",IF(COUNTIF($A$6:$A$205,A125)&gt;1,"INVALID - DUPLICATE ID","VALID"))))))))))))</x:f>
      </x:c>
      <x:c r="Q125" s="45" t="str">
        <x:f>IF(A125="","",IF(OR(B125="",C125="",D125="",E125="",F125="",G125="",H125="",I125="",J125="",K125="",L125="",M125="",N125=""),"EVIDENCE INSUFFICIENT - REQUIRED FIELD",IF(L125="STALE","EVIDENCE STALE - REFRESH",IF(L125="NOT CHECKED","EVIDENCE INSUFFICIENT - FRESHNESS",IF(OR(C125="UNKNOWN",D125="UNKNOWN",E125="UNKNOWN",F125="UNKNOWN",G125="UNKNOWN",H125="UNKNOWN",I125="UNKNOWN",J125="UNKNOWN",K125="UNKNOWN"),"EVIDENCE INSUFFICIENT - COMPARABILITY","COMPLETE")))))</x:f>
      </x:c>
      <x:c r="R125" s="45" t="str">
        <x:f>IF(A125="","",IF(OR(P125&lt;&gt;"VALID",Q125&lt;&gt;"COMPLETE",T125&lt;&gt;"LINKED - READY"),"EVIDENCE INSUFFICIENT",IF(OR(C125="DIFFERENT",E125="NOT COMPARABLE",G125="NOT COMPARABLE",K125="NOT COMPARABLE"),"NOT COMPARABLE",IF(AND(C125="SAME",D125="COMPARABLE",E125="COMPARABLE",OR(F125="IN STOCK",F125="MIXED"),G125="COMPARABLE",H125="COMPARABLE",I125="COMPARABLE",J125="COMPARABLE",K125="COMPARABLE"),"COMPARABLE","PARTIAL"))))</x:f>
      </x:c>
      <x:c r="S125" s="45" t="str">
        <x:f>IF(A125="","",IF(P125&lt;&gt;"VALID","NOT READY",IF(Q125&lt;&gt;"COMPLETE","NOT READY",IF(T125&lt;&gt;"LINKED - READY","NOT READY",IF(R125="EVIDENCE INSUFFICIENT","NOT READY","READY")))))</x:f>
      </x:c>
      <x:c r="T125" s="69" t="str">
        <x:f>IF(A125="","",IF(COUNTIF(CANDIDATES!$A$6:$A$205,B125)&lt;&gt;1,"INVALID - CANDIDATE ID",IF(COUNTIFS(CANDIDATES!$A$6:$A$205,B125,CANDIDATES!$R$6:$R$205,"READY")&lt;&gt;1,"CANDIDATE NOT READY","LINKED - READY")))</x:f>
      </x:c>
      <x:c r="U125" s="69" t="str">
        <x:f>IF(T125="LINKED - READY",INDEX(CANDIDATES!$Q$6:$Q$205,MATCH(B125,CANDIDATES!$A$6:$A$205,0)),"")</x:f>
      </x:c>
    </x:row>
    <x:row r="126">
      <x:c r="A126" s="53"/>
      <x:c r="B126" s="53"/>
      <x:c r="C126" s="53"/>
      <x:c r="D126" s="53"/>
      <x:c r="E126" s="53"/>
      <x:c r="F126" s="53"/>
      <x:c r="G126" s="53"/>
      <x:c r="H126" s="53"/>
      <x:c r="I126" s="53"/>
      <x:c r="J126" s="53"/>
      <x:c r="K126" s="53"/>
      <x:c r="L126" s="53"/>
      <x:c r="M126" s="53"/>
      <x:c r="N126" s="58"/>
      <x:c r="O126" s="53"/>
      <x:c r="P126" s="45" t="str">
        <x:f>IF(A126="","",IF(NOT(OR(EXACT(C126,"SAME"),EXACT(C126,"DIFFERENT"),EXACT(C126,"UNKNOWN"),EXACT(C126,"NOT APPLICABLE"))),"INVALID - PARITY TOKEN",IF(NOT(OR(EXACT(D126,"COMPARABLE"),EXACT(D126,"PARTIAL"),EXACT(D126,"NOT COMPARABLE"),EXACT(D126,"UNKNOWN"),EXACT(D126,"NOT APPLICABLE"))),"INVALID - PACK TOKEN",IF(NOT(OR(EXACT(E126,"COMPARABLE"),EXACT(E126,"PARTIAL"),EXACT(E126,"NOT COMPARABLE"),EXACT(E126,"UNKNOWN"),EXACT(E126,"NOT APPLICABLE"))),"INVALID - PRICE TOKEN",IF(NOT(OR(EXACT(F126,"IN STOCK"),EXACT(F126,"OUT OF STOCK"),EXACT(F126,"MIXED"),EXACT(F126,"UNKNOWN"),EXACT(F126,"NOT APPLICABLE"))),"INVALID - STOCK TOKEN",IF(NOT(OR(EXACT(G126,"COMPARABLE"),EXACT(G126,"PARTIAL"),EXACT(G126,"NOT COMPARABLE"),EXACT(G126,"UNKNOWN"),EXACT(G126,"NOT APPLICABLE"))),"INVALID - SHIPPING TOKEN",IF(NOT(OR(EXACT(H126,"COMPARABLE"),EXACT(H126,"PARTIAL"),EXACT(H126,"NOT COMPARABLE"),EXACT(H126,"UNKNOWN"),EXACT(H126,"NOT APPLICABLE"))),"INVALID - RETURNS TOKEN",IF(NOT(OR(EXACT(I126,"COMPARABLE"),EXACT(I126,"PARTIAL"),EXACT(I126,"NOT COMPARABLE"),EXACT(I126,"UNKNOWN"),EXACT(I126,"NOT APPLICABLE"))),"INVALID - WARRANTY TOKEN",IF(NOT(OR(EXACT(J126,"COMPARABLE"),EXACT(J126,"PARTIAL"),EXACT(J126,"NOT COMPARABLE"),EXACT(J126,"UNKNOWN"),EXACT(J126,"NOT APPLICABLE"))),"INVALID - ASSORTMENT TOKEN",IF(NOT(OR(EXACT(K126,"COMPARABLE"),EXACT(K126,"PARTIAL"),EXACT(K126,"NOT COMPARABLE"),EXACT(K126,"UNKNOWN"),EXACT(K126,"NOT APPLICABLE"))),"INVALID - TRANSACTION OWNER TOKEN",IF(NOT(OR(EXACT(L126,"CURRENT"),EXACT(L126,"STALE"),EXACT(L126,"NOT CHECKED"))),"INVALID - FRESHNESS TOKEN",IF(COUNTIF($A$6:$A$205,A126)&gt;1,"INVALID - DUPLICATE ID","VALID"))))))))))))</x:f>
      </x:c>
      <x:c r="Q126" s="45" t="str">
        <x:f>IF(A126="","",IF(OR(B126="",C126="",D126="",E126="",F126="",G126="",H126="",I126="",J126="",K126="",L126="",M126="",N126=""),"EVIDENCE INSUFFICIENT - REQUIRED FIELD",IF(L126="STALE","EVIDENCE STALE - REFRESH",IF(L126="NOT CHECKED","EVIDENCE INSUFFICIENT - FRESHNESS",IF(OR(C126="UNKNOWN",D126="UNKNOWN",E126="UNKNOWN",F126="UNKNOWN",G126="UNKNOWN",H126="UNKNOWN",I126="UNKNOWN",J126="UNKNOWN",K126="UNKNOWN"),"EVIDENCE INSUFFICIENT - COMPARABILITY","COMPLETE")))))</x:f>
      </x:c>
      <x:c r="R126" s="45" t="str">
        <x:f>IF(A126="","",IF(OR(P126&lt;&gt;"VALID",Q126&lt;&gt;"COMPLETE",T126&lt;&gt;"LINKED - READY"),"EVIDENCE INSUFFICIENT",IF(OR(C126="DIFFERENT",E126="NOT COMPARABLE",G126="NOT COMPARABLE",K126="NOT COMPARABLE"),"NOT COMPARABLE",IF(AND(C126="SAME",D126="COMPARABLE",E126="COMPARABLE",OR(F126="IN STOCK",F126="MIXED"),G126="COMPARABLE",H126="COMPARABLE",I126="COMPARABLE",J126="COMPARABLE",K126="COMPARABLE"),"COMPARABLE","PARTIAL"))))</x:f>
      </x:c>
      <x:c r="S126" s="45" t="str">
        <x:f>IF(A126="","",IF(P126&lt;&gt;"VALID","NOT READY",IF(Q126&lt;&gt;"COMPLETE","NOT READY",IF(T126&lt;&gt;"LINKED - READY","NOT READY",IF(R126="EVIDENCE INSUFFICIENT","NOT READY","READY")))))</x:f>
      </x:c>
      <x:c r="T126" s="69" t="str">
        <x:f>IF(A126="","",IF(COUNTIF(CANDIDATES!$A$6:$A$205,B126)&lt;&gt;1,"INVALID - CANDIDATE ID",IF(COUNTIFS(CANDIDATES!$A$6:$A$205,B126,CANDIDATES!$R$6:$R$205,"READY")&lt;&gt;1,"CANDIDATE NOT READY","LINKED - READY")))</x:f>
      </x:c>
      <x:c r="U126" s="69" t="str">
        <x:f>IF(T126="LINKED - READY",INDEX(CANDIDATES!$Q$6:$Q$205,MATCH(B126,CANDIDATES!$A$6:$A$205,0)),"")</x:f>
      </x:c>
    </x:row>
    <x:row r="127">
      <x:c r="A127" s="53"/>
      <x:c r="B127" s="53"/>
      <x:c r="C127" s="53"/>
      <x:c r="D127" s="53"/>
      <x:c r="E127" s="53"/>
      <x:c r="F127" s="53"/>
      <x:c r="G127" s="53"/>
      <x:c r="H127" s="53"/>
      <x:c r="I127" s="53"/>
      <x:c r="J127" s="53"/>
      <x:c r="K127" s="53"/>
      <x:c r="L127" s="53"/>
      <x:c r="M127" s="53"/>
      <x:c r="N127" s="58"/>
      <x:c r="O127" s="53"/>
      <x:c r="P127" s="45" t="str">
        <x:f>IF(A127="","",IF(NOT(OR(EXACT(C127,"SAME"),EXACT(C127,"DIFFERENT"),EXACT(C127,"UNKNOWN"),EXACT(C127,"NOT APPLICABLE"))),"INVALID - PARITY TOKEN",IF(NOT(OR(EXACT(D127,"COMPARABLE"),EXACT(D127,"PARTIAL"),EXACT(D127,"NOT COMPARABLE"),EXACT(D127,"UNKNOWN"),EXACT(D127,"NOT APPLICABLE"))),"INVALID - PACK TOKEN",IF(NOT(OR(EXACT(E127,"COMPARABLE"),EXACT(E127,"PARTIAL"),EXACT(E127,"NOT COMPARABLE"),EXACT(E127,"UNKNOWN"),EXACT(E127,"NOT APPLICABLE"))),"INVALID - PRICE TOKEN",IF(NOT(OR(EXACT(F127,"IN STOCK"),EXACT(F127,"OUT OF STOCK"),EXACT(F127,"MIXED"),EXACT(F127,"UNKNOWN"),EXACT(F127,"NOT APPLICABLE"))),"INVALID - STOCK TOKEN",IF(NOT(OR(EXACT(G127,"COMPARABLE"),EXACT(G127,"PARTIAL"),EXACT(G127,"NOT COMPARABLE"),EXACT(G127,"UNKNOWN"),EXACT(G127,"NOT APPLICABLE"))),"INVALID - SHIPPING TOKEN",IF(NOT(OR(EXACT(H127,"COMPARABLE"),EXACT(H127,"PARTIAL"),EXACT(H127,"NOT COMPARABLE"),EXACT(H127,"UNKNOWN"),EXACT(H127,"NOT APPLICABLE"))),"INVALID - RETURNS TOKEN",IF(NOT(OR(EXACT(I127,"COMPARABLE"),EXACT(I127,"PARTIAL"),EXACT(I127,"NOT COMPARABLE"),EXACT(I127,"UNKNOWN"),EXACT(I127,"NOT APPLICABLE"))),"INVALID - WARRANTY TOKEN",IF(NOT(OR(EXACT(J127,"COMPARABLE"),EXACT(J127,"PARTIAL"),EXACT(J127,"NOT COMPARABLE"),EXACT(J127,"UNKNOWN"),EXACT(J127,"NOT APPLICABLE"))),"INVALID - ASSORTMENT TOKEN",IF(NOT(OR(EXACT(K127,"COMPARABLE"),EXACT(K127,"PARTIAL"),EXACT(K127,"NOT COMPARABLE"),EXACT(K127,"UNKNOWN"),EXACT(K127,"NOT APPLICABLE"))),"INVALID - TRANSACTION OWNER TOKEN",IF(NOT(OR(EXACT(L127,"CURRENT"),EXACT(L127,"STALE"),EXACT(L127,"NOT CHECKED"))),"INVALID - FRESHNESS TOKEN",IF(COUNTIF($A$6:$A$205,A127)&gt;1,"INVALID - DUPLICATE ID","VALID"))))))))))))</x:f>
      </x:c>
      <x:c r="Q127" s="45" t="str">
        <x:f>IF(A127="","",IF(OR(B127="",C127="",D127="",E127="",F127="",G127="",H127="",I127="",J127="",K127="",L127="",M127="",N127=""),"EVIDENCE INSUFFICIENT - REQUIRED FIELD",IF(L127="STALE","EVIDENCE STALE - REFRESH",IF(L127="NOT CHECKED","EVIDENCE INSUFFICIENT - FRESHNESS",IF(OR(C127="UNKNOWN",D127="UNKNOWN",E127="UNKNOWN",F127="UNKNOWN",G127="UNKNOWN",H127="UNKNOWN",I127="UNKNOWN",J127="UNKNOWN",K127="UNKNOWN"),"EVIDENCE INSUFFICIENT - COMPARABILITY","COMPLETE")))))</x:f>
      </x:c>
      <x:c r="R127" s="45" t="str">
        <x:f>IF(A127="","",IF(OR(P127&lt;&gt;"VALID",Q127&lt;&gt;"COMPLETE",T127&lt;&gt;"LINKED - READY"),"EVIDENCE INSUFFICIENT",IF(OR(C127="DIFFERENT",E127="NOT COMPARABLE",G127="NOT COMPARABLE",K127="NOT COMPARABLE"),"NOT COMPARABLE",IF(AND(C127="SAME",D127="COMPARABLE",E127="COMPARABLE",OR(F127="IN STOCK",F127="MIXED"),G127="COMPARABLE",H127="COMPARABLE",I127="COMPARABLE",J127="COMPARABLE",K127="COMPARABLE"),"COMPARABLE","PARTIAL"))))</x:f>
      </x:c>
      <x:c r="S127" s="45" t="str">
        <x:f>IF(A127="","",IF(P127&lt;&gt;"VALID","NOT READY",IF(Q127&lt;&gt;"COMPLETE","NOT READY",IF(T127&lt;&gt;"LINKED - READY","NOT READY",IF(R127="EVIDENCE INSUFFICIENT","NOT READY","READY")))))</x:f>
      </x:c>
      <x:c r="T127" s="69" t="str">
        <x:f>IF(A127="","",IF(COUNTIF(CANDIDATES!$A$6:$A$205,B127)&lt;&gt;1,"INVALID - CANDIDATE ID",IF(COUNTIFS(CANDIDATES!$A$6:$A$205,B127,CANDIDATES!$R$6:$R$205,"READY")&lt;&gt;1,"CANDIDATE NOT READY","LINKED - READY")))</x:f>
      </x:c>
      <x:c r="U127" s="69" t="str">
        <x:f>IF(T127="LINKED - READY",INDEX(CANDIDATES!$Q$6:$Q$205,MATCH(B127,CANDIDATES!$A$6:$A$205,0)),"")</x:f>
      </x:c>
    </x:row>
    <x:row r="128">
      <x:c r="A128" s="53"/>
      <x:c r="B128" s="53"/>
      <x:c r="C128" s="53"/>
      <x:c r="D128" s="53"/>
      <x:c r="E128" s="53"/>
      <x:c r="F128" s="53"/>
      <x:c r="G128" s="53"/>
      <x:c r="H128" s="53"/>
      <x:c r="I128" s="53"/>
      <x:c r="J128" s="53"/>
      <x:c r="K128" s="53"/>
      <x:c r="L128" s="53"/>
      <x:c r="M128" s="53"/>
      <x:c r="N128" s="58"/>
      <x:c r="O128" s="53"/>
      <x:c r="P128" s="45" t="str">
        <x:f>IF(A128="","",IF(NOT(OR(EXACT(C128,"SAME"),EXACT(C128,"DIFFERENT"),EXACT(C128,"UNKNOWN"),EXACT(C128,"NOT APPLICABLE"))),"INVALID - PARITY TOKEN",IF(NOT(OR(EXACT(D128,"COMPARABLE"),EXACT(D128,"PARTIAL"),EXACT(D128,"NOT COMPARABLE"),EXACT(D128,"UNKNOWN"),EXACT(D128,"NOT APPLICABLE"))),"INVALID - PACK TOKEN",IF(NOT(OR(EXACT(E128,"COMPARABLE"),EXACT(E128,"PARTIAL"),EXACT(E128,"NOT COMPARABLE"),EXACT(E128,"UNKNOWN"),EXACT(E128,"NOT APPLICABLE"))),"INVALID - PRICE TOKEN",IF(NOT(OR(EXACT(F128,"IN STOCK"),EXACT(F128,"OUT OF STOCK"),EXACT(F128,"MIXED"),EXACT(F128,"UNKNOWN"),EXACT(F128,"NOT APPLICABLE"))),"INVALID - STOCK TOKEN",IF(NOT(OR(EXACT(G128,"COMPARABLE"),EXACT(G128,"PARTIAL"),EXACT(G128,"NOT COMPARABLE"),EXACT(G128,"UNKNOWN"),EXACT(G128,"NOT APPLICABLE"))),"INVALID - SHIPPING TOKEN",IF(NOT(OR(EXACT(H128,"COMPARABLE"),EXACT(H128,"PARTIAL"),EXACT(H128,"NOT COMPARABLE"),EXACT(H128,"UNKNOWN"),EXACT(H128,"NOT APPLICABLE"))),"INVALID - RETURNS TOKEN",IF(NOT(OR(EXACT(I128,"COMPARABLE"),EXACT(I128,"PARTIAL"),EXACT(I128,"NOT COMPARABLE"),EXACT(I128,"UNKNOWN"),EXACT(I128,"NOT APPLICABLE"))),"INVALID - WARRANTY TOKEN",IF(NOT(OR(EXACT(J128,"COMPARABLE"),EXACT(J128,"PARTIAL"),EXACT(J128,"NOT COMPARABLE"),EXACT(J128,"UNKNOWN"),EXACT(J128,"NOT APPLICABLE"))),"INVALID - ASSORTMENT TOKEN",IF(NOT(OR(EXACT(K128,"COMPARABLE"),EXACT(K128,"PARTIAL"),EXACT(K128,"NOT COMPARABLE"),EXACT(K128,"UNKNOWN"),EXACT(K128,"NOT APPLICABLE"))),"INVALID - TRANSACTION OWNER TOKEN",IF(NOT(OR(EXACT(L128,"CURRENT"),EXACT(L128,"STALE"),EXACT(L128,"NOT CHECKED"))),"INVALID - FRESHNESS TOKEN",IF(COUNTIF($A$6:$A$205,A128)&gt;1,"INVALID - DUPLICATE ID","VALID"))))))))))))</x:f>
      </x:c>
      <x:c r="Q128" s="45" t="str">
        <x:f>IF(A128="","",IF(OR(B128="",C128="",D128="",E128="",F128="",G128="",H128="",I128="",J128="",K128="",L128="",M128="",N128=""),"EVIDENCE INSUFFICIENT - REQUIRED FIELD",IF(L128="STALE","EVIDENCE STALE - REFRESH",IF(L128="NOT CHECKED","EVIDENCE INSUFFICIENT - FRESHNESS",IF(OR(C128="UNKNOWN",D128="UNKNOWN",E128="UNKNOWN",F128="UNKNOWN",G128="UNKNOWN",H128="UNKNOWN",I128="UNKNOWN",J128="UNKNOWN",K128="UNKNOWN"),"EVIDENCE INSUFFICIENT - COMPARABILITY","COMPLETE")))))</x:f>
      </x:c>
      <x:c r="R128" s="45" t="str">
        <x:f>IF(A128="","",IF(OR(P128&lt;&gt;"VALID",Q128&lt;&gt;"COMPLETE",T128&lt;&gt;"LINKED - READY"),"EVIDENCE INSUFFICIENT",IF(OR(C128="DIFFERENT",E128="NOT COMPARABLE",G128="NOT COMPARABLE",K128="NOT COMPARABLE"),"NOT COMPARABLE",IF(AND(C128="SAME",D128="COMPARABLE",E128="COMPARABLE",OR(F128="IN STOCK",F128="MIXED"),G128="COMPARABLE",H128="COMPARABLE",I128="COMPARABLE",J128="COMPARABLE",K128="COMPARABLE"),"COMPARABLE","PARTIAL"))))</x:f>
      </x:c>
      <x:c r="S128" s="45" t="str">
        <x:f>IF(A128="","",IF(P128&lt;&gt;"VALID","NOT READY",IF(Q128&lt;&gt;"COMPLETE","NOT READY",IF(T128&lt;&gt;"LINKED - READY","NOT READY",IF(R128="EVIDENCE INSUFFICIENT","NOT READY","READY")))))</x:f>
      </x:c>
      <x:c r="T128" s="69" t="str">
        <x:f>IF(A128="","",IF(COUNTIF(CANDIDATES!$A$6:$A$205,B128)&lt;&gt;1,"INVALID - CANDIDATE ID",IF(COUNTIFS(CANDIDATES!$A$6:$A$205,B128,CANDIDATES!$R$6:$R$205,"READY")&lt;&gt;1,"CANDIDATE NOT READY","LINKED - READY")))</x:f>
      </x:c>
      <x:c r="U128" s="69" t="str">
        <x:f>IF(T128="LINKED - READY",INDEX(CANDIDATES!$Q$6:$Q$205,MATCH(B128,CANDIDATES!$A$6:$A$205,0)),"")</x:f>
      </x:c>
    </x:row>
    <x:row r="129">
      <x:c r="A129" s="53"/>
      <x:c r="B129" s="53"/>
      <x:c r="C129" s="53"/>
      <x:c r="D129" s="53"/>
      <x:c r="E129" s="53"/>
      <x:c r="F129" s="53"/>
      <x:c r="G129" s="53"/>
      <x:c r="H129" s="53"/>
      <x:c r="I129" s="53"/>
      <x:c r="J129" s="53"/>
      <x:c r="K129" s="53"/>
      <x:c r="L129" s="53"/>
      <x:c r="M129" s="53"/>
      <x:c r="N129" s="58"/>
      <x:c r="O129" s="53"/>
      <x:c r="P129" s="45" t="str">
        <x:f>IF(A129="","",IF(NOT(OR(EXACT(C129,"SAME"),EXACT(C129,"DIFFERENT"),EXACT(C129,"UNKNOWN"),EXACT(C129,"NOT APPLICABLE"))),"INVALID - PARITY TOKEN",IF(NOT(OR(EXACT(D129,"COMPARABLE"),EXACT(D129,"PARTIAL"),EXACT(D129,"NOT COMPARABLE"),EXACT(D129,"UNKNOWN"),EXACT(D129,"NOT APPLICABLE"))),"INVALID - PACK TOKEN",IF(NOT(OR(EXACT(E129,"COMPARABLE"),EXACT(E129,"PARTIAL"),EXACT(E129,"NOT COMPARABLE"),EXACT(E129,"UNKNOWN"),EXACT(E129,"NOT APPLICABLE"))),"INVALID - PRICE TOKEN",IF(NOT(OR(EXACT(F129,"IN STOCK"),EXACT(F129,"OUT OF STOCK"),EXACT(F129,"MIXED"),EXACT(F129,"UNKNOWN"),EXACT(F129,"NOT APPLICABLE"))),"INVALID - STOCK TOKEN",IF(NOT(OR(EXACT(G129,"COMPARABLE"),EXACT(G129,"PARTIAL"),EXACT(G129,"NOT COMPARABLE"),EXACT(G129,"UNKNOWN"),EXACT(G129,"NOT APPLICABLE"))),"INVALID - SHIPPING TOKEN",IF(NOT(OR(EXACT(H129,"COMPARABLE"),EXACT(H129,"PARTIAL"),EXACT(H129,"NOT COMPARABLE"),EXACT(H129,"UNKNOWN"),EXACT(H129,"NOT APPLICABLE"))),"INVALID - RETURNS TOKEN",IF(NOT(OR(EXACT(I129,"COMPARABLE"),EXACT(I129,"PARTIAL"),EXACT(I129,"NOT COMPARABLE"),EXACT(I129,"UNKNOWN"),EXACT(I129,"NOT APPLICABLE"))),"INVALID - WARRANTY TOKEN",IF(NOT(OR(EXACT(J129,"COMPARABLE"),EXACT(J129,"PARTIAL"),EXACT(J129,"NOT COMPARABLE"),EXACT(J129,"UNKNOWN"),EXACT(J129,"NOT APPLICABLE"))),"INVALID - ASSORTMENT TOKEN",IF(NOT(OR(EXACT(K129,"COMPARABLE"),EXACT(K129,"PARTIAL"),EXACT(K129,"NOT COMPARABLE"),EXACT(K129,"UNKNOWN"),EXACT(K129,"NOT APPLICABLE"))),"INVALID - TRANSACTION OWNER TOKEN",IF(NOT(OR(EXACT(L129,"CURRENT"),EXACT(L129,"STALE"),EXACT(L129,"NOT CHECKED"))),"INVALID - FRESHNESS TOKEN",IF(COUNTIF($A$6:$A$205,A129)&gt;1,"INVALID - DUPLICATE ID","VALID"))))))))))))</x:f>
      </x:c>
      <x:c r="Q129" s="45" t="str">
        <x:f>IF(A129="","",IF(OR(B129="",C129="",D129="",E129="",F129="",G129="",H129="",I129="",J129="",K129="",L129="",M129="",N129=""),"EVIDENCE INSUFFICIENT - REQUIRED FIELD",IF(L129="STALE","EVIDENCE STALE - REFRESH",IF(L129="NOT CHECKED","EVIDENCE INSUFFICIENT - FRESHNESS",IF(OR(C129="UNKNOWN",D129="UNKNOWN",E129="UNKNOWN",F129="UNKNOWN",G129="UNKNOWN",H129="UNKNOWN",I129="UNKNOWN",J129="UNKNOWN",K129="UNKNOWN"),"EVIDENCE INSUFFICIENT - COMPARABILITY","COMPLETE")))))</x:f>
      </x:c>
      <x:c r="R129" s="45" t="str">
        <x:f>IF(A129="","",IF(OR(P129&lt;&gt;"VALID",Q129&lt;&gt;"COMPLETE",T129&lt;&gt;"LINKED - READY"),"EVIDENCE INSUFFICIENT",IF(OR(C129="DIFFERENT",E129="NOT COMPARABLE",G129="NOT COMPARABLE",K129="NOT COMPARABLE"),"NOT COMPARABLE",IF(AND(C129="SAME",D129="COMPARABLE",E129="COMPARABLE",OR(F129="IN STOCK",F129="MIXED"),G129="COMPARABLE",H129="COMPARABLE",I129="COMPARABLE",J129="COMPARABLE",K129="COMPARABLE"),"COMPARABLE","PARTIAL"))))</x:f>
      </x:c>
      <x:c r="S129" s="45" t="str">
        <x:f>IF(A129="","",IF(P129&lt;&gt;"VALID","NOT READY",IF(Q129&lt;&gt;"COMPLETE","NOT READY",IF(T129&lt;&gt;"LINKED - READY","NOT READY",IF(R129="EVIDENCE INSUFFICIENT","NOT READY","READY")))))</x:f>
      </x:c>
      <x:c r="T129" s="69" t="str">
        <x:f>IF(A129="","",IF(COUNTIF(CANDIDATES!$A$6:$A$205,B129)&lt;&gt;1,"INVALID - CANDIDATE ID",IF(COUNTIFS(CANDIDATES!$A$6:$A$205,B129,CANDIDATES!$R$6:$R$205,"READY")&lt;&gt;1,"CANDIDATE NOT READY","LINKED - READY")))</x:f>
      </x:c>
      <x:c r="U129" s="69" t="str">
        <x:f>IF(T129="LINKED - READY",INDEX(CANDIDATES!$Q$6:$Q$205,MATCH(B129,CANDIDATES!$A$6:$A$205,0)),"")</x:f>
      </x:c>
    </x:row>
    <x:row r="130">
      <x:c r="A130" s="53"/>
      <x:c r="B130" s="53"/>
      <x:c r="C130" s="53"/>
      <x:c r="D130" s="53"/>
      <x:c r="E130" s="53"/>
      <x:c r="F130" s="53"/>
      <x:c r="G130" s="53"/>
      <x:c r="H130" s="53"/>
      <x:c r="I130" s="53"/>
      <x:c r="J130" s="53"/>
      <x:c r="K130" s="53"/>
      <x:c r="L130" s="53"/>
      <x:c r="M130" s="53"/>
      <x:c r="N130" s="58"/>
      <x:c r="O130" s="53"/>
      <x:c r="P130" s="45" t="str">
        <x:f>IF(A130="","",IF(NOT(OR(EXACT(C130,"SAME"),EXACT(C130,"DIFFERENT"),EXACT(C130,"UNKNOWN"),EXACT(C130,"NOT APPLICABLE"))),"INVALID - PARITY TOKEN",IF(NOT(OR(EXACT(D130,"COMPARABLE"),EXACT(D130,"PARTIAL"),EXACT(D130,"NOT COMPARABLE"),EXACT(D130,"UNKNOWN"),EXACT(D130,"NOT APPLICABLE"))),"INVALID - PACK TOKEN",IF(NOT(OR(EXACT(E130,"COMPARABLE"),EXACT(E130,"PARTIAL"),EXACT(E130,"NOT COMPARABLE"),EXACT(E130,"UNKNOWN"),EXACT(E130,"NOT APPLICABLE"))),"INVALID - PRICE TOKEN",IF(NOT(OR(EXACT(F130,"IN STOCK"),EXACT(F130,"OUT OF STOCK"),EXACT(F130,"MIXED"),EXACT(F130,"UNKNOWN"),EXACT(F130,"NOT APPLICABLE"))),"INVALID - STOCK TOKEN",IF(NOT(OR(EXACT(G130,"COMPARABLE"),EXACT(G130,"PARTIAL"),EXACT(G130,"NOT COMPARABLE"),EXACT(G130,"UNKNOWN"),EXACT(G130,"NOT APPLICABLE"))),"INVALID - SHIPPING TOKEN",IF(NOT(OR(EXACT(H130,"COMPARABLE"),EXACT(H130,"PARTIAL"),EXACT(H130,"NOT COMPARABLE"),EXACT(H130,"UNKNOWN"),EXACT(H130,"NOT APPLICABLE"))),"INVALID - RETURNS TOKEN",IF(NOT(OR(EXACT(I130,"COMPARABLE"),EXACT(I130,"PARTIAL"),EXACT(I130,"NOT COMPARABLE"),EXACT(I130,"UNKNOWN"),EXACT(I130,"NOT APPLICABLE"))),"INVALID - WARRANTY TOKEN",IF(NOT(OR(EXACT(J130,"COMPARABLE"),EXACT(J130,"PARTIAL"),EXACT(J130,"NOT COMPARABLE"),EXACT(J130,"UNKNOWN"),EXACT(J130,"NOT APPLICABLE"))),"INVALID - ASSORTMENT TOKEN",IF(NOT(OR(EXACT(K130,"COMPARABLE"),EXACT(K130,"PARTIAL"),EXACT(K130,"NOT COMPARABLE"),EXACT(K130,"UNKNOWN"),EXACT(K130,"NOT APPLICABLE"))),"INVALID - TRANSACTION OWNER TOKEN",IF(NOT(OR(EXACT(L130,"CURRENT"),EXACT(L130,"STALE"),EXACT(L130,"NOT CHECKED"))),"INVALID - FRESHNESS TOKEN",IF(COUNTIF($A$6:$A$205,A130)&gt;1,"INVALID - DUPLICATE ID","VALID"))))))))))))</x:f>
      </x:c>
      <x:c r="Q130" s="45" t="str">
        <x:f>IF(A130="","",IF(OR(B130="",C130="",D130="",E130="",F130="",G130="",H130="",I130="",J130="",K130="",L130="",M130="",N130=""),"EVIDENCE INSUFFICIENT - REQUIRED FIELD",IF(L130="STALE","EVIDENCE STALE - REFRESH",IF(L130="NOT CHECKED","EVIDENCE INSUFFICIENT - FRESHNESS",IF(OR(C130="UNKNOWN",D130="UNKNOWN",E130="UNKNOWN",F130="UNKNOWN",G130="UNKNOWN",H130="UNKNOWN",I130="UNKNOWN",J130="UNKNOWN",K130="UNKNOWN"),"EVIDENCE INSUFFICIENT - COMPARABILITY","COMPLETE")))))</x:f>
      </x:c>
      <x:c r="R130" s="45" t="str">
        <x:f>IF(A130="","",IF(OR(P130&lt;&gt;"VALID",Q130&lt;&gt;"COMPLETE",T130&lt;&gt;"LINKED - READY"),"EVIDENCE INSUFFICIENT",IF(OR(C130="DIFFERENT",E130="NOT COMPARABLE",G130="NOT COMPARABLE",K130="NOT COMPARABLE"),"NOT COMPARABLE",IF(AND(C130="SAME",D130="COMPARABLE",E130="COMPARABLE",OR(F130="IN STOCK",F130="MIXED"),G130="COMPARABLE",H130="COMPARABLE",I130="COMPARABLE",J130="COMPARABLE",K130="COMPARABLE"),"COMPARABLE","PARTIAL"))))</x:f>
      </x:c>
      <x:c r="S130" s="45" t="str">
        <x:f>IF(A130="","",IF(P130&lt;&gt;"VALID","NOT READY",IF(Q130&lt;&gt;"COMPLETE","NOT READY",IF(T130&lt;&gt;"LINKED - READY","NOT READY",IF(R130="EVIDENCE INSUFFICIENT","NOT READY","READY")))))</x:f>
      </x:c>
      <x:c r="T130" s="69" t="str">
        <x:f>IF(A130="","",IF(COUNTIF(CANDIDATES!$A$6:$A$205,B130)&lt;&gt;1,"INVALID - CANDIDATE ID",IF(COUNTIFS(CANDIDATES!$A$6:$A$205,B130,CANDIDATES!$R$6:$R$205,"READY")&lt;&gt;1,"CANDIDATE NOT READY","LINKED - READY")))</x:f>
      </x:c>
      <x:c r="U130" s="69" t="str">
        <x:f>IF(T130="LINKED - READY",INDEX(CANDIDATES!$Q$6:$Q$205,MATCH(B130,CANDIDATES!$A$6:$A$205,0)),"")</x:f>
      </x:c>
    </x:row>
    <x:row r="131">
      <x:c r="A131" s="53"/>
      <x:c r="B131" s="53"/>
      <x:c r="C131" s="53"/>
      <x:c r="D131" s="53"/>
      <x:c r="E131" s="53"/>
      <x:c r="F131" s="53"/>
      <x:c r="G131" s="53"/>
      <x:c r="H131" s="53"/>
      <x:c r="I131" s="53"/>
      <x:c r="J131" s="53"/>
      <x:c r="K131" s="53"/>
      <x:c r="L131" s="53"/>
      <x:c r="M131" s="53"/>
      <x:c r="N131" s="58"/>
      <x:c r="O131" s="53"/>
      <x:c r="P131" s="45" t="str">
        <x:f>IF(A131="","",IF(NOT(OR(EXACT(C131,"SAME"),EXACT(C131,"DIFFERENT"),EXACT(C131,"UNKNOWN"),EXACT(C131,"NOT APPLICABLE"))),"INVALID - PARITY TOKEN",IF(NOT(OR(EXACT(D131,"COMPARABLE"),EXACT(D131,"PARTIAL"),EXACT(D131,"NOT COMPARABLE"),EXACT(D131,"UNKNOWN"),EXACT(D131,"NOT APPLICABLE"))),"INVALID - PACK TOKEN",IF(NOT(OR(EXACT(E131,"COMPARABLE"),EXACT(E131,"PARTIAL"),EXACT(E131,"NOT COMPARABLE"),EXACT(E131,"UNKNOWN"),EXACT(E131,"NOT APPLICABLE"))),"INVALID - PRICE TOKEN",IF(NOT(OR(EXACT(F131,"IN STOCK"),EXACT(F131,"OUT OF STOCK"),EXACT(F131,"MIXED"),EXACT(F131,"UNKNOWN"),EXACT(F131,"NOT APPLICABLE"))),"INVALID - STOCK TOKEN",IF(NOT(OR(EXACT(G131,"COMPARABLE"),EXACT(G131,"PARTIAL"),EXACT(G131,"NOT COMPARABLE"),EXACT(G131,"UNKNOWN"),EXACT(G131,"NOT APPLICABLE"))),"INVALID - SHIPPING TOKEN",IF(NOT(OR(EXACT(H131,"COMPARABLE"),EXACT(H131,"PARTIAL"),EXACT(H131,"NOT COMPARABLE"),EXACT(H131,"UNKNOWN"),EXACT(H131,"NOT APPLICABLE"))),"INVALID - RETURNS TOKEN",IF(NOT(OR(EXACT(I131,"COMPARABLE"),EXACT(I131,"PARTIAL"),EXACT(I131,"NOT COMPARABLE"),EXACT(I131,"UNKNOWN"),EXACT(I131,"NOT APPLICABLE"))),"INVALID - WARRANTY TOKEN",IF(NOT(OR(EXACT(J131,"COMPARABLE"),EXACT(J131,"PARTIAL"),EXACT(J131,"NOT COMPARABLE"),EXACT(J131,"UNKNOWN"),EXACT(J131,"NOT APPLICABLE"))),"INVALID - ASSORTMENT TOKEN",IF(NOT(OR(EXACT(K131,"COMPARABLE"),EXACT(K131,"PARTIAL"),EXACT(K131,"NOT COMPARABLE"),EXACT(K131,"UNKNOWN"),EXACT(K131,"NOT APPLICABLE"))),"INVALID - TRANSACTION OWNER TOKEN",IF(NOT(OR(EXACT(L131,"CURRENT"),EXACT(L131,"STALE"),EXACT(L131,"NOT CHECKED"))),"INVALID - FRESHNESS TOKEN",IF(COUNTIF($A$6:$A$205,A131)&gt;1,"INVALID - DUPLICATE ID","VALID"))))))))))))</x:f>
      </x:c>
      <x:c r="Q131" s="45" t="str">
        <x:f>IF(A131="","",IF(OR(B131="",C131="",D131="",E131="",F131="",G131="",H131="",I131="",J131="",K131="",L131="",M131="",N131=""),"EVIDENCE INSUFFICIENT - REQUIRED FIELD",IF(L131="STALE","EVIDENCE STALE - REFRESH",IF(L131="NOT CHECKED","EVIDENCE INSUFFICIENT - FRESHNESS",IF(OR(C131="UNKNOWN",D131="UNKNOWN",E131="UNKNOWN",F131="UNKNOWN",G131="UNKNOWN",H131="UNKNOWN",I131="UNKNOWN",J131="UNKNOWN",K131="UNKNOWN"),"EVIDENCE INSUFFICIENT - COMPARABILITY","COMPLETE")))))</x:f>
      </x:c>
      <x:c r="R131" s="45" t="str">
        <x:f>IF(A131="","",IF(OR(P131&lt;&gt;"VALID",Q131&lt;&gt;"COMPLETE",T131&lt;&gt;"LINKED - READY"),"EVIDENCE INSUFFICIENT",IF(OR(C131="DIFFERENT",E131="NOT COMPARABLE",G131="NOT COMPARABLE",K131="NOT COMPARABLE"),"NOT COMPARABLE",IF(AND(C131="SAME",D131="COMPARABLE",E131="COMPARABLE",OR(F131="IN STOCK",F131="MIXED"),G131="COMPARABLE",H131="COMPARABLE",I131="COMPARABLE",J131="COMPARABLE",K131="COMPARABLE"),"COMPARABLE","PARTIAL"))))</x:f>
      </x:c>
      <x:c r="S131" s="45" t="str">
        <x:f>IF(A131="","",IF(P131&lt;&gt;"VALID","NOT READY",IF(Q131&lt;&gt;"COMPLETE","NOT READY",IF(T131&lt;&gt;"LINKED - READY","NOT READY",IF(R131="EVIDENCE INSUFFICIENT","NOT READY","READY")))))</x:f>
      </x:c>
      <x:c r="T131" s="69" t="str">
        <x:f>IF(A131="","",IF(COUNTIF(CANDIDATES!$A$6:$A$205,B131)&lt;&gt;1,"INVALID - CANDIDATE ID",IF(COUNTIFS(CANDIDATES!$A$6:$A$205,B131,CANDIDATES!$R$6:$R$205,"READY")&lt;&gt;1,"CANDIDATE NOT READY","LINKED - READY")))</x:f>
      </x:c>
      <x:c r="U131" s="69" t="str">
        <x:f>IF(T131="LINKED - READY",INDEX(CANDIDATES!$Q$6:$Q$205,MATCH(B131,CANDIDATES!$A$6:$A$205,0)),"")</x:f>
      </x:c>
    </x:row>
    <x:row r="132">
      <x:c r="A132" s="53"/>
      <x:c r="B132" s="53"/>
      <x:c r="C132" s="53"/>
      <x:c r="D132" s="53"/>
      <x:c r="E132" s="53"/>
      <x:c r="F132" s="53"/>
      <x:c r="G132" s="53"/>
      <x:c r="H132" s="53"/>
      <x:c r="I132" s="53"/>
      <x:c r="J132" s="53"/>
      <x:c r="K132" s="53"/>
      <x:c r="L132" s="53"/>
      <x:c r="M132" s="53"/>
      <x:c r="N132" s="58"/>
      <x:c r="O132" s="53"/>
      <x:c r="P132" s="45" t="str">
        <x:f>IF(A132="","",IF(NOT(OR(EXACT(C132,"SAME"),EXACT(C132,"DIFFERENT"),EXACT(C132,"UNKNOWN"),EXACT(C132,"NOT APPLICABLE"))),"INVALID - PARITY TOKEN",IF(NOT(OR(EXACT(D132,"COMPARABLE"),EXACT(D132,"PARTIAL"),EXACT(D132,"NOT COMPARABLE"),EXACT(D132,"UNKNOWN"),EXACT(D132,"NOT APPLICABLE"))),"INVALID - PACK TOKEN",IF(NOT(OR(EXACT(E132,"COMPARABLE"),EXACT(E132,"PARTIAL"),EXACT(E132,"NOT COMPARABLE"),EXACT(E132,"UNKNOWN"),EXACT(E132,"NOT APPLICABLE"))),"INVALID - PRICE TOKEN",IF(NOT(OR(EXACT(F132,"IN STOCK"),EXACT(F132,"OUT OF STOCK"),EXACT(F132,"MIXED"),EXACT(F132,"UNKNOWN"),EXACT(F132,"NOT APPLICABLE"))),"INVALID - STOCK TOKEN",IF(NOT(OR(EXACT(G132,"COMPARABLE"),EXACT(G132,"PARTIAL"),EXACT(G132,"NOT COMPARABLE"),EXACT(G132,"UNKNOWN"),EXACT(G132,"NOT APPLICABLE"))),"INVALID - SHIPPING TOKEN",IF(NOT(OR(EXACT(H132,"COMPARABLE"),EXACT(H132,"PARTIAL"),EXACT(H132,"NOT COMPARABLE"),EXACT(H132,"UNKNOWN"),EXACT(H132,"NOT APPLICABLE"))),"INVALID - RETURNS TOKEN",IF(NOT(OR(EXACT(I132,"COMPARABLE"),EXACT(I132,"PARTIAL"),EXACT(I132,"NOT COMPARABLE"),EXACT(I132,"UNKNOWN"),EXACT(I132,"NOT APPLICABLE"))),"INVALID - WARRANTY TOKEN",IF(NOT(OR(EXACT(J132,"COMPARABLE"),EXACT(J132,"PARTIAL"),EXACT(J132,"NOT COMPARABLE"),EXACT(J132,"UNKNOWN"),EXACT(J132,"NOT APPLICABLE"))),"INVALID - ASSORTMENT TOKEN",IF(NOT(OR(EXACT(K132,"COMPARABLE"),EXACT(K132,"PARTIAL"),EXACT(K132,"NOT COMPARABLE"),EXACT(K132,"UNKNOWN"),EXACT(K132,"NOT APPLICABLE"))),"INVALID - TRANSACTION OWNER TOKEN",IF(NOT(OR(EXACT(L132,"CURRENT"),EXACT(L132,"STALE"),EXACT(L132,"NOT CHECKED"))),"INVALID - FRESHNESS TOKEN",IF(COUNTIF($A$6:$A$205,A132)&gt;1,"INVALID - DUPLICATE ID","VALID"))))))))))))</x:f>
      </x:c>
      <x:c r="Q132" s="45" t="str">
        <x:f>IF(A132="","",IF(OR(B132="",C132="",D132="",E132="",F132="",G132="",H132="",I132="",J132="",K132="",L132="",M132="",N132=""),"EVIDENCE INSUFFICIENT - REQUIRED FIELD",IF(L132="STALE","EVIDENCE STALE - REFRESH",IF(L132="NOT CHECKED","EVIDENCE INSUFFICIENT - FRESHNESS",IF(OR(C132="UNKNOWN",D132="UNKNOWN",E132="UNKNOWN",F132="UNKNOWN",G132="UNKNOWN",H132="UNKNOWN",I132="UNKNOWN",J132="UNKNOWN",K132="UNKNOWN"),"EVIDENCE INSUFFICIENT - COMPARABILITY","COMPLETE")))))</x:f>
      </x:c>
      <x:c r="R132" s="45" t="str">
        <x:f>IF(A132="","",IF(OR(P132&lt;&gt;"VALID",Q132&lt;&gt;"COMPLETE",T132&lt;&gt;"LINKED - READY"),"EVIDENCE INSUFFICIENT",IF(OR(C132="DIFFERENT",E132="NOT COMPARABLE",G132="NOT COMPARABLE",K132="NOT COMPARABLE"),"NOT COMPARABLE",IF(AND(C132="SAME",D132="COMPARABLE",E132="COMPARABLE",OR(F132="IN STOCK",F132="MIXED"),G132="COMPARABLE",H132="COMPARABLE",I132="COMPARABLE",J132="COMPARABLE",K132="COMPARABLE"),"COMPARABLE","PARTIAL"))))</x:f>
      </x:c>
      <x:c r="S132" s="45" t="str">
        <x:f>IF(A132="","",IF(P132&lt;&gt;"VALID","NOT READY",IF(Q132&lt;&gt;"COMPLETE","NOT READY",IF(T132&lt;&gt;"LINKED - READY","NOT READY",IF(R132="EVIDENCE INSUFFICIENT","NOT READY","READY")))))</x:f>
      </x:c>
      <x:c r="T132" s="69" t="str">
        <x:f>IF(A132="","",IF(COUNTIF(CANDIDATES!$A$6:$A$205,B132)&lt;&gt;1,"INVALID - CANDIDATE ID",IF(COUNTIFS(CANDIDATES!$A$6:$A$205,B132,CANDIDATES!$R$6:$R$205,"READY")&lt;&gt;1,"CANDIDATE NOT READY","LINKED - READY")))</x:f>
      </x:c>
      <x:c r="U132" s="69" t="str">
        <x:f>IF(T132="LINKED - READY",INDEX(CANDIDATES!$Q$6:$Q$205,MATCH(B132,CANDIDATES!$A$6:$A$205,0)),"")</x:f>
      </x:c>
    </x:row>
    <x:row r="133">
      <x:c r="A133" s="53"/>
      <x:c r="B133" s="53"/>
      <x:c r="C133" s="53"/>
      <x:c r="D133" s="53"/>
      <x:c r="E133" s="53"/>
      <x:c r="F133" s="53"/>
      <x:c r="G133" s="53"/>
      <x:c r="H133" s="53"/>
      <x:c r="I133" s="53"/>
      <x:c r="J133" s="53"/>
      <x:c r="K133" s="53"/>
      <x:c r="L133" s="53"/>
      <x:c r="M133" s="53"/>
      <x:c r="N133" s="58"/>
      <x:c r="O133" s="53"/>
      <x:c r="P133" s="45" t="str">
        <x:f>IF(A133="","",IF(NOT(OR(EXACT(C133,"SAME"),EXACT(C133,"DIFFERENT"),EXACT(C133,"UNKNOWN"),EXACT(C133,"NOT APPLICABLE"))),"INVALID - PARITY TOKEN",IF(NOT(OR(EXACT(D133,"COMPARABLE"),EXACT(D133,"PARTIAL"),EXACT(D133,"NOT COMPARABLE"),EXACT(D133,"UNKNOWN"),EXACT(D133,"NOT APPLICABLE"))),"INVALID - PACK TOKEN",IF(NOT(OR(EXACT(E133,"COMPARABLE"),EXACT(E133,"PARTIAL"),EXACT(E133,"NOT COMPARABLE"),EXACT(E133,"UNKNOWN"),EXACT(E133,"NOT APPLICABLE"))),"INVALID - PRICE TOKEN",IF(NOT(OR(EXACT(F133,"IN STOCK"),EXACT(F133,"OUT OF STOCK"),EXACT(F133,"MIXED"),EXACT(F133,"UNKNOWN"),EXACT(F133,"NOT APPLICABLE"))),"INVALID - STOCK TOKEN",IF(NOT(OR(EXACT(G133,"COMPARABLE"),EXACT(G133,"PARTIAL"),EXACT(G133,"NOT COMPARABLE"),EXACT(G133,"UNKNOWN"),EXACT(G133,"NOT APPLICABLE"))),"INVALID - SHIPPING TOKEN",IF(NOT(OR(EXACT(H133,"COMPARABLE"),EXACT(H133,"PARTIAL"),EXACT(H133,"NOT COMPARABLE"),EXACT(H133,"UNKNOWN"),EXACT(H133,"NOT APPLICABLE"))),"INVALID - RETURNS TOKEN",IF(NOT(OR(EXACT(I133,"COMPARABLE"),EXACT(I133,"PARTIAL"),EXACT(I133,"NOT COMPARABLE"),EXACT(I133,"UNKNOWN"),EXACT(I133,"NOT APPLICABLE"))),"INVALID - WARRANTY TOKEN",IF(NOT(OR(EXACT(J133,"COMPARABLE"),EXACT(J133,"PARTIAL"),EXACT(J133,"NOT COMPARABLE"),EXACT(J133,"UNKNOWN"),EXACT(J133,"NOT APPLICABLE"))),"INVALID - ASSORTMENT TOKEN",IF(NOT(OR(EXACT(K133,"COMPARABLE"),EXACT(K133,"PARTIAL"),EXACT(K133,"NOT COMPARABLE"),EXACT(K133,"UNKNOWN"),EXACT(K133,"NOT APPLICABLE"))),"INVALID - TRANSACTION OWNER TOKEN",IF(NOT(OR(EXACT(L133,"CURRENT"),EXACT(L133,"STALE"),EXACT(L133,"NOT CHECKED"))),"INVALID - FRESHNESS TOKEN",IF(COUNTIF($A$6:$A$205,A133)&gt;1,"INVALID - DUPLICATE ID","VALID"))))))))))))</x:f>
      </x:c>
      <x:c r="Q133" s="45" t="str">
        <x:f>IF(A133="","",IF(OR(B133="",C133="",D133="",E133="",F133="",G133="",H133="",I133="",J133="",K133="",L133="",M133="",N133=""),"EVIDENCE INSUFFICIENT - REQUIRED FIELD",IF(L133="STALE","EVIDENCE STALE - REFRESH",IF(L133="NOT CHECKED","EVIDENCE INSUFFICIENT - FRESHNESS",IF(OR(C133="UNKNOWN",D133="UNKNOWN",E133="UNKNOWN",F133="UNKNOWN",G133="UNKNOWN",H133="UNKNOWN",I133="UNKNOWN",J133="UNKNOWN",K133="UNKNOWN"),"EVIDENCE INSUFFICIENT - COMPARABILITY","COMPLETE")))))</x:f>
      </x:c>
      <x:c r="R133" s="45" t="str">
        <x:f>IF(A133="","",IF(OR(P133&lt;&gt;"VALID",Q133&lt;&gt;"COMPLETE",T133&lt;&gt;"LINKED - READY"),"EVIDENCE INSUFFICIENT",IF(OR(C133="DIFFERENT",E133="NOT COMPARABLE",G133="NOT COMPARABLE",K133="NOT COMPARABLE"),"NOT COMPARABLE",IF(AND(C133="SAME",D133="COMPARABLE",E133="COMPARABLE",OR(F133="IN STOCK",F133="MIXED"),G133="COMPARABLE",H133="COMPARABLE",I133="COMPARABLE",J133="COMPARABLE",K133="COMPARABLE"),"COMPARABLE","PARTIAL"))))</x:f>
      </x:c>
      <x:c r="S133" s="45" t="str">
        <x:f>IF(A133="","",IF(P133&lt;&gt;"VALID","NOT READY",IF(Q133&lt;&gt;"COMPLETE","NOT READY",IF(T133&lt;&gt;"LINKED - READY","NOT READY",IF(R133="EVIDENCE INSUFFICIENT","NOT READY","READY")))))</x:f>
      </x:c>
      <x:c r="T133" s="69" t="str">
        <x:f>IF(A133="","",IF(COUNTIF(CANDIDATES!$A$6:$A$205,B133)&lt;&gt;1,"INVALID - CANDIDATE ID",IF(COUNTIFS(CANDIDATES!$A$6:$A$205,B133,CANDIDATES!$R$6:$R$205,"READY")&lt;&gt;1,"CANDIDATE NOT READY","LINKED - READY")))</x:f>
      </x:c>
      <x:c r="U133" s="69" t="str">
        <x:f>IF(T133="LINKED - READY",INDEX(CANDIDATES!$Q$6:$Q$205,MATCH(B133,CANDIDATES!$A$6:$A$205,0)),"")</x:f>
      </x:c>
    </x:row>
    <x:row r="134">
      <x:c r="A134" s="53"/>
      <x:c r="B134" s="53"/>
      <x:c r="C134" s="53"/>
      <x:c r="D134" s="53"/>
      <x:c r="E134" s="53"/>
      <x:c r="F134" s="53"/>
      <x:c r="G134" s="53"/>
      <x:c r="H134" s="53"/>
      <x:c r="I134" s="53"/>
      <x:c r="J134" s="53"/>
      <x:c r="K134" s="53"/>
      <x:c r="L134" s="53"/>
      <x:c r="M134" s="53"/>
      <x:c r="N134" s="58"/>
      <x:c r="O134" s="53"/>
      <x:c r="P134" s="45" t="str">
        <x:f>IF(A134="","",IF(NOT(OR(EXACT(C134,"SAME"),EXACT(C134,"DIFFERENT"),EXACT(C134,"UNKNOWN"),EXACT(C134,"NOT APPLICABLE"))),"INVALID - PARITY TOKEN",IF(NOT(OR(EXACT(D134,"COMPARABLE"),EXACT(D134,"PARTIAL"),EXACT(D134,"NOT COMPARABLE"),EXACT(D134,"UNKNOWN"),EXACT(D134,"NOT APPLICABLE"))),"INVALID - PACK TOKEN",IF(NOT(OR(EXACT(E134,"COMPARABLE"),EXACT(E134,"PARTIAL"),EXACT(E134,"NOT COMPARABLE"),EXACT(E134,"UNKNOWN"),EXACT(E134,"NOT APPLICABLE"))),"INVALID - PRICE TOKEN",IF(NOT(OR(EXACT(F134,"IN STOCK"),EXACT(F134,"OUT OF STOCK"),EXACT(F134,"MIXED"),EXACT(F134,"UNKNOWN"),EXACT(F134,"NOT APPLICABLE"))),"INVALID - STOCK TOKEN",IF(NOT(OR(EXACT(G134,"COMPARABLE"),EXACT(G134,"PARTIAL"),EXACT(G134,"NOT COMPARABLE"),EXACT(G134,"UNKNOWN"),EXACT(G134,"NOT APPLICABLE"))),"INVALID - SHIPPING TOKEN",IF(NOT(OR(EXACT(H134,"COMPARABLE"),EXACT(H134,"PARTIAL"),EXACT(H134,"NOT COMPARABLE"),EXACT(H134,"UNKNOWN"),EXACT(H134,"NOT APPLICABLE"))),"INVALID - RETURNS TOKEN",IF(NOT(OR(EXACT(I134,"COMPARABLE"),EXACT(I134,"PARTIAL"),EXACT(I134,"NOT COMPARABLE"),EXACT(I134,"UNKNOWN"),EXACT(I134,"NOT APPLICABLE"))),"INVALID - WARRANTY TOKEN",IF(NOT(OR(EXACT(J134,"COMPARABLE"),EXACT(J134,"PARTIAL"),EXACT(J134,"NOT COMPARABLE"),EXACT(J134,"UNKNOWN"),EXACT(J134,"NOT APPLICABLE"))),"INVALID - ASSORTMENT TOKEN",IF(NOT(OR(EXACT(K134,"COMPARABLE"),EXACT(K134,"PARTIAL"),EXACT(K134,"NOT COMPARABLE"),EXACT(K134,"UNKNOWN"),EXACT(K134,"NOT APPLICABLE"))),"INVALID - TRANSACTION OWNER TOKEN",IF(NOT(OR(EXACT(L134,"CURRENT"),EXACT(L134,"STALE"),EXACT(L134,"NOT CHECKED"))),"INVALID - FRESHNESS TOKEN",IF(COUNTIF($A$6:$A$205,A134)&gt;1,"INVALID - DUPLICATE ID","VALID"))))))))))))</x:f>
      </x:c>
      <x:c r="Q134" s="45" t="str">
        <x:f>IF(A134="","",IF(OR(B134="",C134="",D134="",E134="",F134="",G134="",H134="",I134="",J134="",K134="",L134="",M134="",N134=""),"EVIDENCE INSUFFICIENT - REQUIRED FIELD",IF(L134="STALE","EVIDENCE STALE - REFRESH",IF(L134="NOT CHECKED","EVIDENCE INSUFFICIENT - FRESHNESS",IF(OR(C134="UNKNOWN",D134="UNKNOWN",E134="UNKNOWN",F134="UNKNOWN",G134="UNKNOWN",H134="UNKNOWN",I134="UNKNOWN",J134="UNKNOWN",K134="UNKNOWN"),"EVIDENCE INSUFFICIENT - COMPARABILITY","COMPLETE")))))</x:f>
      </x:c>
      <x:c r="R134" s="45" t="str">
        <x:f>IF(A134="","",IF(OR(P134&lt;&gt;"VALID",Q134&lt;&gt;"COMPLETE",T134&lt;&gt;"LINKED - READY"),"EVIDENCE INSUFFICIENT",IF(OR(C134="DIFFERENT",E134="NOT COMPARABLE",G134="NOT COMPARABLE",K134="NOT COMPARABLE"),"NOT COMPARABLE",IF(AND(C134="SAME",D134="COMPARABLE",E134="COMPARABLE",OR(F134="IN STOCK",F134="MIXED"),G134="COMPARABLE",H134="COMPARABLE",I134="COMPARABLE",J134="COMPARABLE",K134="COMPARABLE"),"COMPARABLE","PARTIAL"))))</x:f>
      </x:c>
      <x:c r="S134" s="45" t="str">
        <x:f>IF(A134="","",IF(P134&lt;&gt;"VALID","NOT READY",IF(Q134&lt;&gt;"COMPLETE","NOT READY",IF(T134&lt;&gt;"LINKED - READY","NOT READY",IF(R134="EVIDENCE INSUFFICIENT","NOT READY","READY")))))</x:f>
      </x:c>
      <x:c r="T134" s="69" t="str">
        <x:f>IF(A134="","",IF(COUNTIF(CANDIDATES!$A$6:$A$205,B134)&lt;&gt;1,"INVALID - CANDIDATE ID",IF(COUNTIFS(CANDIDATES!$A$6:$A$205,B134,CANDIDATES!$R$6:$R$205,"READY")&lt;&gt;1,"CANDIDATE NOT READY","LINKED - READY")))</x:f>
      </x:c>
      <x:c r="U134" s="69" t="str">
        <x:f>IF(T134="LINKED - READY",INDEX(CANDIDATES!$Q$6:$Q$205,MATCH(B134,CANDIDATES!$A$6:$A$205,0)),"")</x:f>
      </x:c>
    </x:row>
    <x:row r="135">
      <x:c r="A135" s="53"/>
      <x:c r="B135" s="53"/>
      <x:c r="C135" s="53"/>
      <x:c r="D135" s="53"/>
      <x:c r="E135" s="53"/>
      <x:c r="F135" s="53"/>
      <x:c r="G135" s="53"/>
      <x:c r="H135" s="53"/>
      <x:c r="I135" s="53"/>
      <x:c r="J135" s="53"/>
      <x:c r="K135" s="53"/>
      <x:c r="L135" s="53"/>
      <x:c r="M135" s="53"/>
      <x:c r="N135" s="58"/>
      <x:c r="O135" s="53"/>
      <x:c r="P135" s="45" t="str">
        <x:f>IF(A135="","",IF(NOT(OR(EXACT(C135,"SAME"),EXACT(C135,"DIFFERENT"),EXACT(C135,"UNKNOWN"),EXACT(C135,"NOT APPLICABLE"))),"INVALID - PARITY TOKEN",IF(NOT(OR(EXACT(D135,"COMPARABLE"),EXACT(D135,"PARTIAL"),EXACT(D135,"NOT COMPARABLE"),EXACT(D135,"UNKNOWN"),EXACT(D135,"NOT APPLICABLE"))),"INVALID - PACK TOKEN",IF(NOT(OR(EXACT(E135,"COMPARABLE"),EXACT(E135,"PARTIAL"),EXACT(E135,"NOT COMPARABLE"),EXACT(E135,"UNKNOWN"),EXACT(E135,"NOT APPLICABLE"))),"INVALID - PRICE TOKEN",IF(NOT(OR(EXACT(F135,"IN STOCK"),EXACT(F135,"OUT OF STOCK"),EXACT(F135,"MIXED"),EXACT(F135,"UNKNOWN"),EXACT(F135,"NOT APPLICABLE"))),"INVALID - STOCK TOKEN",IF(NOT(OR(EXACT(G135,"COMPARABLE"),EXACT(G135,"PARTIAL"),EXACT(G135,"NOT COMPARABLE"),EXACT(G135,"UNKNOWN"),EXACT(G135,"NOT APPLICABLE"))),"INVALID - SHIPPING TOKEN",IF(NOT(OR(EXACT(H135,"COMPARABLE"),EXACT(H135,"PARTIAL"),EXACT(H135,"NOT COMPARABLE"),EXACT(H135,"UNKNOWN"),EXACT(H135,"NOT APPLICABLE"))),"INVALID - RETURNS TOKEN",IF(NOT(OR(EXACT(I135,"COMPARABLE"),EXACT(I135,"PARTIAL"),EXACT(I135,"NOT COMPARABLE"),EXACT(I135,"UNKNOWN"),EXACT(I135,"NOT APPLICABLE"))),"INVALID - WARRANTY TOKEN",IF(NOT(OR(EXACT(J135,"COMPARABLE"),EXACT(J135,"PARTIAL"),EXACT(J135,"NOT COMPARABLE"),EXACT(J135,"UNKNOWN"),EXACT(J135,"NOT APPLICABLE"))),"INVALID - ASSORTMENT TOKEN",IF(NOT(OR(EXACT(K135,"COMPARABLE"),EXACT(K135,"PARTIAL"),EXACT(K135,"NOT COMPARABLE"),EXACT(K135,"UNKNOWN"),EXACT(K135,"NOT APPLICABLE"))),"INVALID - TRANSACTION OWNER TOKEN",IF(NOT(OR(EXACT(L135,"CURRENT"),EXACT(L135,"STALE"),EXACT(L135,"NOT CHECKED"))),"INVALID - FRESHNESS TOKEN",IF(COUNTIF($A$6:$A$205,A135)&gt;1,"INVALID - DUPLICATE ID","VALID"))))))))))))</x:f>
      </x:c>
      <x:c r="Q135" s="45" t="str">
        <x:f>IF(A135="","",IF(OR(B135="",C135="",D135="",E135="",F135="",G135="",H135="",I135="",J135="",K135="",L135="",M135="",N135=""),"EVIDENCE INSUFFICIENT - REQUIRED FIELD",IF(L135="STALE","EVIDENCE STALE - REFRESH",IF(L135="NOT CHECKED","EVIDENCE INSUFFICIENT - FRESHNESS",IF(OR(C135="UNKNOWN",D135="UNKNOWN",E135="UNKNOWN",F135="UNKNOWN",G135="UNKNOWN",H135="UNKNOWN",I135="UNKNOWN",J135="UNKNOWN",K135="UNKNOWN"),"EVIDENCE INSUFFICIENT - COMPARABILITY","COMPLETE")))))</x:f>
      </x:c>
      <x:c r="R135" s="45" t="str">
        <x:f>IF(A135="","",IF(OR(P135&lt;&gt;"VALID",Q135&lt;&gt;"COMPLETE",T135&lt;&gt;"LINKED - READY"),"EVIDENCE INSUFFICIENT",IF(OR(C135="DIFFERENT",E135="NOT COMPARABLE",G135="NOT COMPARABLE",K135="NOT COMPARABLE"),"NOT COMPARABLE",IF(AND(C135="SAME",D135="COMPARABLE",E135="COMPARABLE",OR(F135="IN STOCK",F135="MIXED"),G135="COMPARABLE",H135="COMPARABLE",I135="COMPARABLE",J135="COMPARABLE",K135="COMPARABLE"),"COMPARABLE","PARTIAL"))))</x:f>
      </x:c>
      <x:c r="S135" s="45" t="str">
        <x:f>IF(A135="","",IF(P135&lt;&gt;"VALID","NOT READY",IF(Q135&lt;&gt;"COMPLETE","NOT READY",IF(T135&lt;&gt;"LINKED - READY","NOT READY",IF(R135="EVIDENCE INSUFFICIENT","NOT READY","READY")))))</x:f>
      </x:c>
      <x:c r="T135" s="69" t="str">
        <x:f>IF(A135="","",IF(COUNTIF(CANDIDATES!$A$6:$A$205,B135)&lt;&gt;1,"INVALID - CANDIDATE ID",IF(COUNTIFS(CANDIDATES!$A$6:$A$205,B135,CANDIDATES!$R$6:$R$205,"READY")&lt;&gt;1,"CANDIDATE NOT READY","LINKED - READY")))</x:f>
      </x:c>
      <x:c r="U135" s="69" t="str">
        <x:f>IF(T135="LINKED - READY",INDEX(CANDIDATES!$Q$6:$Q$205,MATCH(B135,CANDIDATES!$A$6:$A$205,0)),"")</x:f>
      </x:c>
    </x:row>
    <x:row r="136">
      <x:c r="A136" s="53"/>
      <x:c r="B136" s="53"/>
      <x:c r="C136" s="53"/>
      <x:c r="D136" s="53"/>
      <x:c r="E136" s="53"/>
      <x:c r="F136" s="53"/>
      <x:c r="G136" s="53"/>
      <x:c r="H136" s="53"/>
      <x:c r="I136" s="53"/>
      <x:c r="J136" s="53"/>
      <x:c r="K136" s="53"/>
      <x:c r="L136" s="53"/>
      <x:c r="M136" s="53"/>
      <x:c r="N136" s="58"/>
      <x:c r="O136" s="53"/>
      <x:c r="P136" s="45" t="str">
        <x:f>IF(A136="","",IF(NOT(OR(EXACT(C136,"SAME"),EXACT(C136,"DIFFERENT"),EXACT(C136,"UNKNOWN"),EXACT(C136,"NOT APPLICABLE"))),"INVALID - PARITY TOKEN",IF(NOT(OR(EXACT(D136,"COMPARABLE"),EXACT(D136,"PARTIAL"),EXACT(D136,"NOT COMPARABLE"),EXACT(D136,"UNKNOWN"),EXACT(D136,"NOT APPLICABLE"))),"INVALID - PACK TOKEN",IF(NOT(OR(EXACT(E136,"COMPARABLE"),EXACT(E136,"PARTIAL"),EXACT(E136,"NOT COMPARABLE"),EXACT(E136,"UNKNOWN"),EXACT(E136,"NOT APPLICABLE"))),"INVALID - PRICE TOKEN",IF(NOT(OR(EXACT(F136,"IN STOCK"),EXACT(F136,"OUT OF STOCK"),EXACT(F136,"MIXED"),EXACT(F136,"UNKNOWN"),EXACT(F136,"NOT APPLICABLE"))),"INVALID - STOCK TOKEN",IF(NOT(OR(EXACT(G136,"COMPARABLE"),EXACT(G136,"PARTIAL"),EXACT(G136,"NOT COMPARABLE"),EXACT(G136,"UNKNOWN"),EXACT(G136,"NOT APPLICABLE"))),"INVALID - SHIPPING TOKEN",IF(NOT(OR(EXACT(H136,"COMPARABLE"),EXACT(H136,"PARTIAL"),EXACT(H136,"NOT COMPARABLE"),EXACT(H136,"UNKNOWN"),EXACT(H136,"NOT APPLICABLE"))),"INVALID - RETURNS TOKEN",IF(NOT(OR(EXACT(I136,"COMPARABLE"),EXACT(I136,"PARTIAL"),EXACT(I136,"NOT COMPARABLE"),EXACT(I136,"UNKNOWN"),EXACT(I136,"NOT APPLICABLE"))),"INVALID - WARRANTY TOKEN",IF(NOT(OR(EXACT(J136,"COMPARABLE"),EXACT(J136,"PARTIAL"),EXACT(J136,"NOT COMPARABLE"),EXACT(J136,"UNKNOWN"),EXACT(J136,"NOT APPLICABLE"))),"INVALID - ASSORTMENT TOKEN",IF(NOT(OR(EXACT(K136,"COMPARABLE"),EXACT(K136,"PARTIAL"),EXACT(K136,"NOT COMPARABLE"),EXACT(K136,"UNKNOWN"),EXACT(K136,"NOT APPLICABLE"))),"INVALID - TRANSACTION OWNER TOKEN",IF(NOT(OR(EXACT(L136,"CURRENT"),EXACT(L136,"STALE"),EXACT(L136,"NOT CHECKED"))),"INVALID - FRESHNESS TOKEN",IF(COUNTIF($A$6:$A$205,A136)&gt;1,"INVALID - DUPLICATE ID","VALID"))))))))))))</x:f>
      </x:c>
      <x:c r="Q136" s="45" t="str">
        <x:f>IF(A136="","",IF(OR(B136="",C136="",D136="",E136="",F136="",G136="",H136="",I136="",J136="",K136="",L136="",M136="",N136=""),"EVIDENCE INSUFFICIENT - REQUIRED FIELD",IF(L136="STALE","EVIDENCE STALE - REFRESH",IF(L136="NOT CHECKED","EVIDENCE INSUFFICIENT - FRESHNESS",IF(OR(C136="UNKNOWN",D136="UNKNOWN",E136="UNKNOWN",F136="UNKNOWN",G136="UNKNOWN",H136="UNKNOWN",I136="UNKNOWN",J136="UNKNOWN",K136="UNKNOWN"),"EVIDENCE INSUFFICIENT - COMPARABILITY","COMPLETE")))))</x:f>
      </x:c>
      <x:c r="R136" s="45" t="str">
        <x:f>IF(A136="","",IF(OR(P136&lt;&gt;"VALID",Q136&lt;&gt;"COMPLETE",T136&lt;&gt;"LINKED - READY"),"EVIDENCE INSUFFICIENT",IF(OR(C136="DIFFERENT",E136="NOT COMPARABLE",G136="NOT COMPARABLE",K136="NOT COMPARABLE"),"NOT COMPARABLE",IF(AND(C136="SAME",D136="COMPARABLE",E136="COMPARABLE",OR(F136="IN STOCK",F136="MIXED"),G136="COMPARABLE",H136="COMPARABLE",I136="COMPARABLE",J136="COMPARABLE",K136="COMPARABLE"),"COMPARABLE","PARTIAL"))))</x:f>
      </x:c>
      <x:c r="S136" s="45" t="str">
        <x:f>IF(A136="","",IF(P136&lt;&gt;"VALID","NOT READY",IF(Q136&lt;&gt;"COMPLETE","NOT READY",IF(T136&lt;&gt;"LINKED - READY","NOT READY",IF(R136="EVIDENCE INSUFFICIENT","NOT READY","READY")))))</x:f>
      </x:c>
      <x:c r="T136" s="69" t="str">
        <x:f>IF(A136="","",IF(COUNTIF(CANDIDATES!$A$6:$A$205,B136)&lt;&gt;1,"INVALID - CANDIDATE ID",IF(COUNTIFS(CANDIDATES!$A$6:$A$205,B136,CANDIDATES!$R$6:$R$205,"READY")&lt;&gt;1,"CANDIDATE NOT READY","LINKED - READY")))</x:f>
      </x:c>
      <x:c r="U136" s="69" t="str">
        <x:f>IF(T136="LINKED - READY",INDEX(CANDIDATES!$Q$6:$Q$205,MATCH(B136,CANDIDATES!$A$6:$A$205,0)),"")</x:f>
      </x:c>
    </x:row>
    <x:row r="137">
      <x:c r="A137" s="53"/>
      <x:c r="B137" s="53"/>
      <x:c r="C137" s="53"/>
      <x:c r="D137" s="53"/>
      <x:c r="E137" s="53"/>
      <x:c r="F137" s="53"/>
      <x:c r="G137" s="53"/>
      <x:c r="H137" s="53"/>
      <x:c r="I137" s="53"/>
      <x:c r="J137" s="53"/>
      <x:c r="K137" s="53"/>
      <x:c r="L137" s="53"/>
      <x:c r="M137" s="53"/>
      <x:c r="N137" s="58"/>
      <x:c r="O137" s="53"/>
      <x:c r="P137" s="45" t="str">
        <x:f>IF(A137="","",IF(NOT(OR(EXACT(C137,"SAME"),EXACT(C137,"DIFFERENT"),EXACT(C137,"UNKNOWN"),EXACT(C137,"NOT APPLICABLE"))),"INVALID - PARITY TOKEN",IF(NOT(OR(EXACT(D137,"COMPARABLE"),EXACT(D137,"PARTIAL"),EXACT(D137,"NOT COMPARABLE"),EXACT(D137,"UNKNOWN"),EXACT(D137,"NOT APPLICABLE"))),"INVALID - PACK TOKEN",IF(NOT(OR(EXACT(E137,"COMPARABLE"),EXACT(E137,"PARTIAL"),EXACT(E137,"NOT COMPARABLE"),EXACT(E137,"UNKNOWN"),EXACT(E137,"NOT APPLICABLE"))),"INVALID - PRICE TOKEN",IF(NOT(OR(EXACT(F137,"IN STOCK"),EXACT(F137,"OUT OF STOCK"),EXACT(F137,"MIXED"),EXACT(F137,"UNKNOWN"),EXACT(F137,"NOT APPLICABLE"))),"INVALID - STOCK TOKEN",IF(NOT(OR(EXACT(G137,"COMPARABLE"),EXACT(G137,"PARTIAL"),EXACT(G137,"NOT COMPARABLE"),EXACT(G137,"UNKNOWN"),EXACT(G137,"NOT APPLICABLE"))),"INVALID - SHIPPING TOKEN",IF(NOT(OR(EXACT(H137,"COMPARABLE"),EXACT(H137,"PARTIAL"),EXACT(H137,"NOT COMPARABLE"),EXACT(H137,"UNKNOWN"),EXACT(H137,"NOT APPLICABLE"))),"INVALID - RETURNS TOKEN",IF(NOT(OR(EXACT(I137,"COMPARABLE"),EXACT(I137,"PARTIAL"),EXACT(I137,"NOT COMPARABLE"),EXACT(I137,"UNKNOWN"),EXACT(I137,"NOT APPLICABLE"))),"INVALID - WARRANTY TOKEN",IF(NOT(OR(EXACT(J137,"COMPARABLE"),EXACT(J137,"PARTIAL"),EXACT(J137,"NOT COMPARABLE"),EXACT(J137,"UNKNOWN"),EXACT(J137,"NOT APPLICABLE"))),"INVALID - ASSORTMENT TOKEN",IF(NOT(OR(EXACT(K137,"COMPARABLE"),EXACT(K137,"PARTIAL"),EXACT(K137,"NOT COMPARABLE"),EXACT(K137,"UNKNOWN"),EXACT(K137,"NOT APPLICABLE"))),"INVALID - TRANSACTION OWNER TOKEN",IF(NOT(OR(EXACT(L137,"CURRENT"),EXACT(L137,"STALE"),EXACT(L137,"NOT CHECKED"))),"INVALID - FRESHNESS TOKEN",IF(COUNTIF($A$6:$A$205,A137)&gt;1,"INVALID - DUPLICATE ID","VALID"))))))))))))</x:f>
      </x:c>
      <x:c r="Q137" s="45" t="str">
        <x:f>IF(A137="","",IF(OR(B137="",C137="",D137="",E137="",F137="",G137="",H137="",I137="",J137="",K137="",L137="",M137="",N137=""),"EVIDENCE INSUFFICIENT - REQUIRED FIELD",IF(L137="STALE","EVIDENCE STALE - REFRESH",IF(L137="NOT CHECKED","EVIDENCE INSUFFICIENT - FRESHNESS",IF(OR(C137="UNKNOWN",D137="UNKNOWN",E137="UNKNOWN",F137="UNKNOWN",G137="UNKNOWN",H137="UNKNOWN",I137="UNKNOWN",J137="UNKNOWN",K137="UNKNOWN"),"EVIDENCE INSUFFICIENT - COMPARABILITY","COMPLETE")))))</x:f>
      </x:c>
      <x:c r="R137" s="45" t="str">
        <x:f>IF(A137="","",IF(OR(P137&lt;&gt;"VALID",Q137&lt;&gt;"COMPLETE",T137&lt;&gt;"LINKED - READY"),"EVIDENCE INSUFFICIENT",IF(OR(C137="DIFFERENT",E137="NOT COMPARABLE",G137="NOT COMPARABLE",K137="NOT COMPARABLE"),"NOT COMPARABLE",IF(AND(C137="SAME",D137="COMPARABLE",E137="COMPARABLE",OR(F137="IN STOCK",F137="MIXED"),G137="COMPARABLE",H137="COMPARABLE",I137="COMPARABLE",J137="COMPARABLE",K137="COMPARABLE"),"COMPARABLE","PARTIAL"))))</x:f>
      </x:c>
      <x:c r="S137" s="45" t="str">
        <x:f>IF(A137="","",IF(P137&lt;&gt;"VALID","NOT READY",IF(Q137&lt;&gt;"COMPLETE","NOT READY",IF(T137&lt;&gt;"LINKED - READY","NOT READY",IF(R137="EVIDENCE INSUFFICIENT","NOT READY","READY")))))</x:f>
      </x:c>
      <x:c r="T137" s="69" t="str">
        <x:f>IF(A137="","",IF(COUNTIF(CANDIDATES!$A$6:$A$205,B137)&lt;&gt;1,"INVALID - CANDIDATE ID",IF(COUNTIFS(CANDIDATES!$A$6:$A$205,B137,CANDIDATES!$R$6:$R$205,"READY")&lt;&gt;1,"CANDIDATE NOT READY","LINKED - READY")))</x:f>
      </x:c>
      <x:c r="U137" s="69" t="str">
        <x:f>IF(T137="LINKED - READY",INDEX(CANDIDATES!$Q$6:$Q$205,MATCH(B137,CANDIDATES!$A$6:$A$205,0)),"")</x:f>
      </x:c>
    </x:row>
    <x:row r="138">
      <x:c r="A138" s="53"/>
      <x:c r="B138" s="53"/>
      <x:c r="C138" s="53"/>
      <x:c r="D138" s="53"/>
      <x:c r="E138" s="53"/>
      <x:c r="F138" s="53"/>
      <x:c r="G138" s="53"/>
      <x:c r="H138" s="53"/>
      <x:c r="I138" s="53"/>
      <x:c r="J138" s="53"/>
      <x:c r="K138" s="53"/>
      <x:c r="L138" s="53"/>
      <x:c r="M138" s="53"/>
      <x:c r="N138" s="58"/>
      <x:c r="O138" s="53"/>
      <x:c r="P138" s="45" t="str">
        <x:f>IF(A138="","",IF(NOT(OR(EXACT(C138,"SAME"),EXACT(C138,"DIFFERENT"),EXACT(C138,"UNKNOWN"),EXACT(C138,"NOT APPLICABLE"))),"INVALID - PARITY TOKEN",IF(NOT(OR(EXACT(D138,"COMPARABLE"),EXACT(D138,"PARTIAL"),EXACT(D138,"NOT COMPARABLE"),EXACT(D138,"UNKNOWN"),EXACT(D138,"NOT APPLICABLE"))),"INVALID - PACK TOKEN",IF(NOT(OR(EXACT(E138,"COMPARABLE"),EXACT(E138,"PARTIAL"),EXACT(E138,"NOT COMPARABLE"),EXACT(E138,"UNKNOWN"),EXACT(E138,"NOT APPLICABLE"))),"INVALID - PRICE TOKEN",IF(NOT(OR(EXACT(F138,"IN STOCK"),EXACT(F138,"OUT OF STOCK"),EXACT(F138,"MIXED"),EXACT(F138,"UNKNOWN"),EXACT(F138,"NOT APPLICABLE"))),"INVALID - STOCK TOKEN",IF(NOT(OR(EXACT(G138,"COMPARABLE"),EXACT(G138,"PARTIAL"),EXACT(G138,"NOT COMPARABLE"),EXACT(G138,"UNKNOWN"),EXACT(G138,"NOT APPLICABLE"))),"INVALID - SHIPPING TOKEN",IF(NOT(OR(EXACT(H138,"COMPARABLE"),EXACT(H138,"PARTIAL"),EXACT(H138,"NOT COMPARABLE"),EXACT(H138,"UNKNOWN"),EXACT(H138,"NOT APPLICABLE"))),"INVALID - RETURNS TOKEN",IF(NOT(OR(EXACT(I138,"COMPARABLE"),EXACT(I138,"PARTIAL"),EXACT(I138,"NOT COMPARABLE"),EXACT(I138,"UNKNOWN"),EXACT(I138,"NOT APPLICABLE"))),"INVALID - WARRANTY TOKEN",IF(NOT(OR(EXACT(J138,"COMPARABLE"),EXACT(J138,"PARTIAL"),EXACT(J138,"NOT COMPARABLE"),EXACT(J138,"UNKNOWN"),EXACT(J138,"NOT APPLICABLE"))),"INVALID - ASSORTMENT TOKEN",IF(NOT(OR(EXACT(K138,"COMPARABLE"),EXACT(K138,"PARTIAL"),EXACT(K138,"NOT COMPARABLE"),EXACT(K138,"UNKNOWN"),EXACT(K138,"NOT APPLICABLE"))),"INVALID - TRANSACTION OWNER TOKEN",IF(NOT(OR(EXACT(L138,"CURRENT"),EXACT(L138,"STALE"),EXACT(L138,"NOT CHECKED"))),"INVALID - FRESHNESS TOKEN",IF(COUNTIF($A$6:$A$205,A138)&gt;1,"INVALID - DUPLICATE ID","VALID"))))))))))))</x:f>
      </x:c>
      <x:c r="Q138" s="45" t="str">
        <x:f>IF(A138="","",IF(OR(B138="",C138="",D138="",E138="",F138="",G138="",H138="",I138="",J138="",K138="",L138="",M138="",N138=""),"EVIDENCE INSUFFICIENT - REQUIRED FIELD",IF(L138="STALE","EVIDENCE STALE - REFRESH",IF(L138="NOT CHECKED","EVIDENCE INSUFFICIENT - FRESHNESS",IF(OR(C138="UNKNOWN",D138="UNKNOWN",E138="UNKNOWN",F138="UNKNOWN",G138="UNKNOWN",H138="UNKNOWN",I138="UNKNOWN",J138="UNKNOWN",K138="UNKNOWN"),"EVIDENCE INSUFFICIENT - COMPARABILITY","COMPLETE")))))</x:f>
      </x:c>
      <x:c r="R138" s="45" t="str">
        <x:f>IF(A138="","",IF(OR(P138&lt;&gt;"VALID",Q138&lt;&gt;"COMPLETE",T138&lt;&gt;"LINKED - READY"),"EVIDENCE INSUFFICIENT",IF(OR(C138="DIFFERENT",E138="NOT COMPARABLE",G138="NOT COMPARABLE",K138="NOT COMPARABLE"),"NOT COMPARABLE",IF(AND(C138="SAME",D138="COMPARABLE",E138="COMPARABLE",OR(F138="IN STOCK",F138="MIXED"),G138="COMPARABLE",H138="COMPARABLE",I138="COMPARABLE",J138="COMPARABLE",K138="COMPARABLE"),"COMPARABLE","PARTIAL"))))</x:f>
      </x:c>
      <x:c r="S138" s="45" t="str">
        <x:f>IF(A138="","",IF(P138&lt;&gt;"VALID","NOT READY",IF(Q138&lt;&gt;"COMPLETE","NOT READY",IF(T138&lt;&gt;"LINKED - READY","NOT READY",IF(R138="EVIDENCE INSUFFICIENT","NOT READY","READY")))))</x:f>
      </x:c>
      <x:c r="T138" s="69" t="str">
        <x:f>IF(A138="","",IF(COUNTIF(CANDIDATES!$A$6:$A$205,B138)&lt;&gt;1,"INVALID - CANDIDATE ID",IF(COUNTIFS(CANDIDATES!$A$6:$A$205,B138,CANDIDATES!$R$6:$R$205,"READY")&lt;&gt;1,"CANDIDATE NOT READY","LINKED - READY")))</x:f>
      </x:c>
      <x:c r="U138" s="69" t="str">
        <x:f>IF(T138="LINKED - READY",INDEX(CANDIDATES!$Q$6:$Q$205,MATCH(B138,CANDIDATES!$A$6:$A$205,0)),"")</x:f>
      </x:c>
    </x:row>
    <x:row r="139">
      <x:c r="A139" s="53"/>
      <x:c r="B139" s="53"/>
      <x:c r="C139" s="53"/>
      <x:c r="D139" s="53"/>
      <x:c r="E139" s="53"/>
      <x:c r="F139" s="53"/>
      <x:c r="G139" s="53"/>
      <x:c r="H139" s="53"/>
      <x:c r="I139" s="53"/>
      <x:c r="J139" s="53"/>
      <x:c r="K139" s="53"/>
      <x:c r="L139" s="53"/>
      <x:c r="M139" s="53"/>
      <x:c r="N139" s="58"/>
      <x:c r="O139" s="53"/>
      <x:c r="P139" s="45" t="str">
        <x:f>IF(A139="","",IF(NOT(OR(EXACT(C139,"SAME"),EXACT(C139,"DIFFERENT"),EXACT(C139,"UNKNOWN"),EXACT(C139,"NOT APPLICABLE"))),"INVALID - PARITY TOKEN",IF(NOT(OR(EXACT(D139,"COMPARABLE"),EXACT(D139,"PARTIAL"),EXACT(D139,"NOT COMPARABLE"),EXACT(D139,"UNKNOWN"),EXACT(D139,"NOT APPLICABLE"))),"INVALID - PACK TOKEN",IF(NOT(OR(EXACT(E139,"COMPARABLE"),EXACT(E139,"PARTIAL"),EXACT(E139,"NOT COMPARABLE"),EXACT(E139,"UNKNOWN"),EXACT(E139,"NOT APPLICABLE"))),"INVALID - PRICE TOKEN",IF(NOT(OR(EXACT(F139,"IN STOCK"),EXACT(F139,"OUT OF STOCK"),EXACT(F139,"MIXED"),EXACT(F139,"UNKNOWN"),EXACT(F139,"NOT APPLICABLE"))),"INVALID - STOCK TOKEN",IF(NOT(OR(EXACT(G139,"COMPARABLE"),EXACT(G139,"PARTIAL"),EXACT(G139,"NOT COMPARABLE"),EXACT(G139,"UNKNOWN"),EXACT(G139,"NOT APPLICABLE"))),"INVALID - SHIPPING TOKEN",IF(NOT(OR(EXACT(H139,"COMPARABLE"),EXACT(H139,"PARTIAL"),EXACT(H139,"NOT COMPARABLE"),EXACT(H139,"UNKNOWN"),EXACT(H139,"NOT APPLICABLE"))),"INVALID - RETURNS TOKEN",IF(NOT(OR(EXACT(I139,"COMPARABLE"),EXACT(I139,"PARTIAL"),EXACT(I139,"NOT COMPARABLE"),EXACT(I139,"UNKNOWN"),EXACT(I139,"NOT APPLICABLE"))),"INVALID - WARRANTY TOKEN",IF(NOT(OR(EXACT(J139,"COMPARABLE"),EXACT(J139,"PARTIAL"),EXACT(J139,"NOT COMPARABLE"),EXACT(J139,"UNKNOWN"),EXACT(J139,"NOT APPLICABLE"))),"INVALID - ASSORTMENT TOKEN",IF(NOT(OR(EXACT(K139,"COMPARABLE"),EXACT(K139,"PARTIAL"),EXACT(K139,"NOT COMPARABLE"),EXACT(K139,"UNKNOWN"),EXACT(K139,"NOT APPLICABLE"))),"INVALID - TRANSACTION OWNER TOKEN",IF(NOT(OR(EXACT(L139,"CURRENT"),EXACT(L139,"STALE"),EXACT(L139,"NOT CHECKED"))),"INVALID - FRESHNESS TOKEN",IF(COUNTIF($A$6:$A$205,A139)&gt;1,"INVALID - DUPLICATE ID","VALID"))))))))))))</x:f>
      </x:c>
      <x:c r="Q139" s="45" t="str">
        <x:f>IF(A139="","",IF(OR(B139="",C139="",D139="",E139="",F139="",G139="",H139="",I139="",J139="",K139="",L139="",M139="",N139=""),"EVIDENCE INSUFFICIENT - REQUIRED FIELD",IF(L139="STALE","EVIDENCE STALE - REFRESH",IF(L139="NOT CHECKED","EVIDENCE INSUFFICIENT - FRESHNESS",IF(OR(C139="UNKNOWN",D139="UNKNOWN",E139="UNKNOWN",F139="UNKNOWN",G139="UNKNOWN",H139="UNKNOWN",I139="UNKNOWN",J139="UNKNOWN",K139="UNKNOWN"),"EVIDENCE INSUFFICIENT - COMPARABILITY","COMPLETE")))))</x:f>
      </x:c>
      <x:c r="R139" s="45" t="str">
        <x:f>IF(A139="","",IF(OR(P139&lt;&gt;"VALID",Q139&lt;&gt;"COMPLETE",T139&lt;&gt;"LINKED - READY"),"EVIDENCE INSUFFICIENT",IF(OR(C139="DIFFERENT",E139="NOT COMPARABLE",G139="NOT COMPARABLE",K139="NOT COMPARABLE"),"NOT COMPARABLE",IF(AND(C139="SAME",D139="COMPARABLE",E139="COMPARABLE",OR(F139="IN STOCK",F139="MIXED"),G139="COMPARABLE",H139="COMPARABLE",I139="COMPARABLE",J139="COMPARABLE",K139="COMPARABLE"),"COMPARABLE","PARTIAL"))))</x:f>
      </x:c>
      <x:c r="S139" s="45" t="str">
        <x:f>IF(A139="","",IF(P139&lt;&gt;"VALID","NOT READY",IF(Q139&lt;&gt;"COMPLETE","NOT READY",IF(T139&lt;&gt;"LINKED - READY","NOT READY",IF(R139="EVIDENCE INSUFFICIENT","NOT READY","READY")))))</x:f>
      </x:c>
      <x:c r="T139" s="69" t="str">
        <x:f>IF(A139="","",IF(COUNTIF(CANDIDATES!$A$6:$A$205,B139)&lt;&gt;1,"INVALID - CANDIDATE ID",IF(COUNTIFS(CANDIDATES!$A$6:$A$205,B139,CANDIDATES!$R$6:$R$205,"READY")&lt;&gt;1,"CANDIDATE NOT READY","LINKED - READY")))</x:f>
      </x:c>
      <x:c r="U139" s="69" t="str">
        <x:f>IF(T139="LINKED - READY",INDEX(CANDIDATES!$Q$6:$Q$205,MATCH(B139,CANDIDATES!$A$6:$A$205,0)),"")</x:f>
      </x:c>
    </x:row>
    <x:row r="140">
      <x:c r="A140" s="53"/>
      <x:c r="B140" s="53"/>
      <x:c r="C140" s="53"/>
      <x:c r="D140" s="53"/>
      <x:c r="E140" s="53"/>
      <x:c r="F140" s="53"/>
      <x:c r="G140" s="53"/>
      <x:c r="H140" s="53"/>
      <x:c r="I140" s="53"/>
      <x:c r="J140" s="53"/>
      <x:c r="K140" s="53"/>
      <x:c r="L140" s="53"/>
      <x:c r="M140" s="53"/>
      <x:c r="N140" s="58"/>
      <x:c r="O140" s="53"/>
      <x:c r="P140" s="45" t="str">
        <x:f>IF(A140="","",IF(NOT(OR(EXACT(C140,"SAME"),EXACT(C140,"DIFFERENT"),EXACT(C140,"UNKNOWN"),EXACT(C140,"NOT APPLICABLE"))),"INVALID - PARITY TOKEN",IF(NOT(OR(EXACT(D140,"COMPARABLE"),EXACT(D140,"PARTIAL"),EXACT(D140,"NOT COMPARABLE"),EXACT(D140,"UNKNOWN"),EXACT(D140,"NOT APPLICABLE"))),"INVALID - PACK TOKEN",IF(NOT(OR(EXACT(E140,"COMPARABLE"),EXACT(E140,"PARTIAL"),EXACT(E140,"NOT COMPARABLE"),EXACT(E140,"UNKNOWN"),EXACT(E140,"NOT APPLICABLE"))),"INVALID - PRICE TOKEN",IF(NOT(OR(EXACT(F140,"IN STOCK"),EXACT(F140,"OUT OF STOCK"),EXACT(F140,"MIXED"),EXACT(F140,"UNKNOWN"),EXACT(F140,"NOT APPLICABLE"))),"INVALID - STOCK TOKEN",IF(NOT(OR(EXACT(G140,"COMPARABLE"),EXACT(G140,"PARTIAL"),EXACT(G140,"NOT COMPARABLE"),EXACT(G140,"UNKNOWN"),EXACT(G140,"NOT APPLICABLE"))),"INVALID - SHIPPING TOKEN",IF(NOT(OR(EXACT(H140,"COMPARABLE"),EXACT(H140,"PARTIAL"),EXACT(H140,"NOT COMPARABLE"),EXACT(H140,"UNKNOWN"),EXACT(H140,"NOT APPLICABLE"))),"INVALID - RETURNS TOKEN",IF(NOT(OR(EXACT(I140,"COMPARABLE"),EXACT(I140,"PARTIAL"),EXACT(I140,"NOT COMPARABLE"),EXACT(I140,"UNKNOWN"),EXACT(I140,"NOT APPLICABLE"))),"INVALID - WARRANTY TOKEN",IF(NOT(OR(EXACT(J140,"COMPARABLE"),EXACT(J140,"PARTIAL"),EXACT(J140,"NOT COMPARABLE"),EXACT(J140,"UNKNOWN"),EXACT(J140,"NOT APPLICABLE"))),"INVALID - ASSORTMENT TOKEN",IF(NOT(OR(EXACT(K140,"COMPARABLE"),EXACT(K140,"PARTIAL"),EXACT(K140,"NOT COMPARABLE"),EXACT(K140,"UNKNOWN"),EXACT(K140,"NOT APPLICABLE"))),"INVALID - TRANSACTION OWNER TOKEN",IF(NOT(OR(EXACT(L140,"CURRENT"),EXACT(L140,"STALE"),EXACT(L140,"NOT CHECKED"))),"INVALID - FRESHNESS TOKEN",IF(COUNTIF($A$6:$A$205,A140)&gt;1,"INVALID - DUPLICATE ID","VALID"))))))))))))</x:f>
      </x:c>
      <x:c r="Q140" s="45" t="str">
        <x:f>IF(A140="","",IF(OR(B140="",C140="",D140="",E140="",F140="",G140="",H140="",I140="",J140="",K140="",L140="",M140="",N140=""),"EVIDENCE INSUFFICIENT - REQUIRED FIELD",IF(L140="STALE","EVIDENCE STALE - REFRESH",IF(L140="NOT CHECKED","EVIDENCE INSUFFICIENT - FRESHNESS",IF(OR(C140="UNKNOWN",D140="UNKNOWN",E140="UNKNOWN",F140="UNKNOWN",G140="UNKNOWN",H140="UNKNOWN",I140="UNKNOWN",J140="UNKNOWN",K140="UNKNOWN"),"EVIDENCE INSUFFICIENT - COMPARABILITY","COMPLETE")))))</x:f>
      </x:c>
      <x:c r="R140" s="45" t="str">
        <x:f>IF(A140="","",IF(OR(P140&lt;&gt;"VALID",Q140&lt;&gt;"COMPLETE",T140&lt;&gt;"LINKED - READY"),"EVIDENCE INSUFFICIENT",IF(OR(C140="DIFFERENT",E140="NOT COMPARABLE",G140="NOT COMPARABLE",K140="NOT COMPARABLE"),"NOT COMPARABLE",IF(AND(C140="SAME",D140="COMPARABLE",E140="COMPARABLE",OR(F140="IN STOCK",F140="MIXED"),G140="COMPARABLE",H140="COMPARABLE",I140="COMPARABLE",J140="COMPARABLE",K140="COMPARABLE"),"COMPARABLE","PARTIAL"))))</x:f>
      </x:c>
      <x:c r="S140" s="45" t="str">
        <x:f>IF(A140="","",IF(P140&lt;&gt;"VALID","NOT READY",IF(Q140&lt;&gt;"COMPLETE","NOT READY",IF(T140&lt;&gt;"LINKED - READY","NOT READY",IF(R140="EVIDENCE INSUFFICIENT","NOT READY","READY")))))</x:f>
      </x:c>
      <x:c r="T140" s="69" t="str">
        <x:f>IF(A140="","",IF(COUNTIF(CANDIDATES!$A$6:$A$205,B140)&lt;&gt;1,"INVALID - CANDIDATE ID",IF(COUNTIFS(CANDIDATES!$A$6:$A$205,B140,CANDIDATES!$R$6:$R$205,"READY")&lt;&gt;1,"CANDIDATE NOT READY","LINKED - READY")))</x:f>
      </x:c>
      <x:c r="U140" s="69" t="str">
        <x:f>IF(T140="LINKED - READY",INDEX(CANDIDATES!$Q$6:$Q$205,MATCH(B140,CANDIDATES!$A$6:$A$205,0)),"")</x:f>
      </x:c>
    </x:row>
    <x:row r="141">
      <x:c r="A141" s="53"/>
      <x:c r="B141" s="53"/>
      <x:c r="C141" s="53"/>
      <x:c r="D141" s="53"/>
      <x:c r="E141" s="53"/>
      <x:c r="F141" s="53"/>
      <x:c r="G141" s="53"/>
      <x:c r="H141" s="53"/>
      <x:c r="I141" s="53"/>
      <x:c r="J141" s="53"/>
      <x:c r="K141" s="53"/>
      <x:c r="L141" s="53"/>
      <x:c r="M141" s="53"/>
      <x:c r="N141" s="58"/>
      <x:c r="O141" s="53"/>
      <x:c r="P141" s="45" t="str">
        <x:f>IF(A141="","",IF(NOT(OR(EXACT(C141,"SAME"),EXACT(C141,"DIFFERENT"),EXACT(C141,"UNKNOWN"),EXACT(C141,"NOT APPLICABLE"))),"INVALID - PARITY TOKEN",IF(NOT(OR(EXACT(D141,"COMPARABLE"),EXACT(D141,"PARTIAL"),EXACT(D141,"NOT COMPARABLE"),EXACT(D141,"UNKNOWN"),EXACT(D141,"NOT APPLICABLE"))),"INVALID - PACK TOKEN",IF(NOT(OR(EXACT(E141,"COMPARABLE"),EXACT(E141,"PARTIAL"),EXACT(E141,"NOT COMPARABLE"),EXACT(E141,"UNKNOWN"),EXACT(E141,"NOT APPLICABLE"))),"INVALID - PRICE TOKEN",IF(NOT(OR(EXACT(F141,"IN STOCK"),EXACT(F141,"OUT OF STOCK"),EXACT(F141,"MIXED"),EXACT(F141,"UNKNOWN"),EXACT(F141,"NOT APPLICABLE"))),"INVALID - STOCK TOKEN",IF(NOT(OR(EXACT(G141,"COMPARABLE"),EXACT(G141,"PARTIAL"),EXACT(G141,"NOT COMPARABLE"),EXACT(G141,"UNKNOWN"),EXACT(G141,"NOT APPLICABLE"))),"INVALID - SHIPPING TOKEN",IF(NOT(OR(EXACT(H141,"COMPARABLE"),EXACT(H141,"PARTIAL"),EXACT(H141,"NOT COMPARABLE"),EXACT(H141,"UNKNOWN"),EXACT(H141,"NOT APPLICABLE"))),"INVALID - RETURNS TOKEN",IF(NOT(OR(EXACT(I141,"COMPARABLE"),EXACT(I141,"PARTIAL"),EXACT(I141,"NOT COMPARABLE"),EXACT(I141,"UNKNOWN"),EXACT(I141,"NOT APPLICABLE"))),"INVALID - WARRANTY TOKEN",IF(NOT(OR(EXACT(J141,"COMPARABLE"),EXACT(J141,"PARTIAL"),EXACT(J141,"NOT COMPARABLE"),EXACT(J141,"UNKNOWN"),EXACT(J141,"NOT APPLICABLE"))),"INVALID - ASSORTMENT TOKEN",IF(NOT(OR(EXACT(K141,"COMPARABLE"),EXACT(K141,"PARTIAL"),EXACT(K141,"NOT COMPARABLE"),EXACT(K141,"UNKNOWN"),EXACT(K141,"NOT APPLICABLE"))),"INVALID - TRANSACTION OWNER TOKEN",IF(NOT(OR(EXACT(L141,"CURRENT"),EXACT(L141,"STALE"),EXACT(L141,"NOT CHECKED"))),"INVALID - FRESHNESS TOKEN",IF(COUNTIF($A$6:$A$205,A141)&gt;1,"INVALID - DUPLICATE ID","VALID"))))))))))))</x:f>
      </x:c>
      <x:c r="Q141" s="45" t="str">
        <x:f>IF(A141="","",IF(OR(B141="",C141="",D141="",E141="",F141="",G141="",H141="",I141="",J141="",K141="",L141="",M141="",N141=""),"EVIDENCE INSUFFICIENT - REQUIRED FIELD",IF(L141="STALE","EVIDENCE STALE - REFRESH",IF(L141="NOT CHECKED","EVIDENCE INSUFFICIENT - FRESHNESS",IF(OR(C141="UNKNOWN",D141="UNKNOWN",E141="UNKNOWN",F141="UNKNOWN",G141="UNKNOWN",H141="UNKNOWN",I141="UNKNOWN",J141="UNKNOWN",K141="UNKNOWN"),"EVIDENCE INSUFFICIENT - COMPARABILITY","COMPLETE")))))</x:f>
      </x:c>
      <x:c r="R141" s="45" t="str">
        <x:f>IF(A141="","",IF(OR(P141&lt;&gt;"VALID",Q141&lt;&gt;"COMPLETE",T141&lt;&gt;"LINKED - READY"),"EVIDENCE INSUFFICIENT",IF(OR(C141="DIFFERENT",E141="NOT COMPARABLE",G141="NOT COMPARABLE",K141="NOT COMPARABLE"),"NOT COMPARABLE",IF(AND(C141="SAME",D141="COMPARABLE",E141="COMPARABLE",OR(F141="IN STOCK",F141="MIXED"),G141="COMPARABLE",H141="COMPARABLE",I141="COMPARABLE",J141="COMPARABLE",K141="COMPARABLE"),"COMPARABLE","PARTIAL"))))</x:f>
      </x:c>
      <x:c r="S141" s="45" t="str">
        <x:f>IF(A141="","",IF(P141&lt;&gt;"VALID","NOT READY",IF(Q141&lt;&gt;"COMPLETE","NOT READY",IF(T141&lt;&gt;"LINKED - READY","NOT READY",IF(R141="EVIDENCE INSUFFICIENT","NOT READY","READY")))))</x:f>
      </x:c>
      <x:c r="T141" s="69" t="str">
        <x:f>IF(A141="","",IF(COUNTIF(CANDIDATES!$A$6:$A$205,B141)&lt;&gt;1,"INVALID - CANDIDATE ID",IF(COUNTIFS(CANDIDATES!$A$6:$A$205,B141,CANDIDATES!$R$6:$R$205,"READY")&lt;&gt;1,"CANDIDATE NOT READY","LINKED - READY")))</x:f>
      </x:c>
      <x:c r="U141" s="69" t="str">
        <x:f>IF(T141="LINKED - READY",INDEX(CANDIDATES!$Q$6:$Q$205,MATCH(B141,CANDIDATES!$A$6:$A$205,0)),"")</x:f>
      </x:c>
    </x:row>
    <x:row r="142">
      <x:c r="A142" s="53"/>
      <x:c r="B142" s="53"/>
      <x:c r="C142" s="53"/>
      <x:c r="D142" s="53"/>
      <x:c r="E142" s="53"/>
      <x:c r="F142" s="53"/>
      <x:c r="G142" s="53"/>
      <x:c r="H142" s="53"/>
      <x:c r="I142" s="53"/>
      <x:c r="J142" s="53"/>
      <x:c r="K142" s="53"/>
      <x:c r="L142" s="53"/>
      <x:c r="M142" s="53"/>
      <x:c r="N142" s="58"/>
      <x:c r="O142" s="53"/>
      <x:c r="P142" s="45" t="str">
        <x:f>IF(A142="","",IF(NOT(OR(EXACT(C142,"SAME"),EXACT(C142,"DIFFERENT"),EXACT(C142,"UNKNOWN"),EXACT(C142,"NOT APPLICABLE"))),"INVALID - PARITY TOKEN",IF(NOT(OR(EXACT(D142,"COMPARABLE"),EXACT(D142,"PARTIAL"),EXACT(D142,"NOT COMPARABLE"),EXACT(D142,"UNKNOWN"),EXACT(D142,"NOT APPLICABLE"))),"INVALID - PACK TOKEN",IF(NOT(OR(EXACT(E142,"COMPARABLE"),EXACT(E142,"PARTIAL"),EXACT(E142,"NOT COMPARABLE"),EXACT(E142,"UNKNOWN"),EXACT(E142,"NOT APPLICABLE"))),"INVALID - PRICE TOKEN",IF(NOT(OR(EXACT(F142,"IN STOCK"),EXACT(F142,"OUT OF STOCK"),EXACT(F142,"MIXED"),EXACT(F142,"UNKNOWN"),EXACT(F142,"NOT APPLICABLE"))),"INVALID - STOCK TOKEN",IF(NOT(OR(EXACT(G142,"COMPARABLE"),EXACT(G142,"PARTIAL"),EXACT(G142,"NOT COMPARABLE"),EXACT(G142,"UNKNOWN"),EXACT(G142,"NOT APPLICABLE"))),"INVALID - SHIPPING TOKEN",IF(NOT(OR(EXACT(H142,"COMPARABLE"),EXACT(H142,"PARTIAL"),EXACT(H142,"NOT COMPARABLE"),EXACT(H142,"UNKNOWN"),EXACT(H142,"NOT APPLICABLE"))),"INVALID - RETURNS TOKEN",IF(NOT(OR(EXACT(I142,"COMPARABLE"),EXACT(I142,"PARTIAL"),EXACT(I142,"NOT COMPARABLE"),EXACT(I142,"UNKNOWN"),EXACT(I142,"NOT APPLICABLE"))),"INVALID - WARRANTY TOKEN",IF(NOT(OR(EXACT(J142,"COMPARABLE"),EXACT(J142,"PARTIAL"),EXACT(J142,"NOT COMPARABLE"),EXACT(J142,"UNKNOWN"),EXACT(J142,"NOT APPLICABLE"))),"INVALID - ASSORTMENT TOKEN",IF(NOT(OR(EXACT(K142,"COMPARABLE"),EXACT(K142,"PARTIAL"),EXACT(K142,"NOT COMPARABLE"),EXACT(K142,"UNKNOWN"),EXACT(K142,"NOT APPLICABLE"))),"INVALID - TRANSACTION OWNER TOKEN",IF(NOT(OR(EXACT(L142,"CURRENT"),EXACT(L142,"STALE"),EXACT(L142,"NOT CHECKED"))),"INVALID - FRESHNESS TOKEN",IF(COUNTIF($A$6:$A$205,A142)&gt;1,"INVALID - DUPLICATE ID","VALID"))))))))))))</x:f>
      </x:c>
      <x:c r="Q142" s="45" t="str">
        <x:f>IF(A142="","",IF(OR(B142="",C142="",D142="",E142="",F142="",G142="",H142="",I142="",J142="",K142="",L142="",M142="",N142=""),"EVIDENCE INSUFFICIENT - REQUIRED FIELD",IF(L142="STALE","EVIDENCE STALE - REFRESH",IF(L142="NOT CHECKED","EVIDENCE INSUFFICIENT - FRESHNESS",IF(OR(C142="UNKNOWN",D142="UNKNOWN",E142="UNKNOWN",F142="UNKNOWN",G142="UNKNOWN",H142="UNKNOWN",I142="UNKNOWN",J142="UNKNOWN",K142="UNKNOWN"),"EVIDENCE INSUFFICIENT - COMPARABILITY","COMPLETE")))))</x:f>
      </x:c>
      <x:c r="R142" s="45" t="str">
        <x:f>IF(A142="","",IF(OR(P142&lt;&gt;"VALID",Q142&lt;&gt;"COMPLETE",T142&lt;&gt;"LINKED - READY"),"EVIDENCE INSUFFICIENT",IF(OR(C142="DIFFERENT",E142="NOT COMPARABLE",G142="NOT COMPARABLE",K142="NOT COMPARABLE"),"NOT COMPARABLE",IF(AND(C142="SAME",D142="COMPARABLE",E142="COMPARABLE",OR(F142="IN STOCK",F142="MIXED"),G142="COMPARABLE",H142="COMPARABLE",I142="COMPARABLE",J142="COMPARABLE",K142="COMPARABLE"),"COMPARABLE","PARTIAL"))))</x:f>
      </x:c>
      <x:c r="S142" s="45" t="str">
        <x:f>IF(A142="","",IF(P142&lt;&gt;"VALID","NOT READY",IF(Q142&lt;&gt;"COMPLETE","NOT READY",IF(T142&lt;&gt;"LINKED - READY","NOT READY",IF(R142="EVIDENCE INSUFFICIENT","NOT READY","READY")))))</x:f>
      </x:c>
      <x:c r="T142" s="69" t="str">
        <x:f>IF(A142="","",IF(COUNTIF(CANDIDATES!$A$6:$A$205,B142)&lt;&gt;1,"INVALID - CANDIDATE ID",IF(COUNTIFS(CANDIDATES!$A$6:$A$205,B142,CANDIDATES!$R$6:$R$205,"READY")&lt;&gt;1,"CANDIDATE NOT READY","LINKED - READY")))</x:f>
      </x:c>
      <x:c r="U142" s="69" t="str">
        <x:f>IF(T142="LINKED - READY",INDEX(CANDIDATES!$Q$6:$Q$205,MATCH(B142,CANDIDATES!$A$6:$A$205,0)),"")</x:f>
      </x:c>
    </x:row>
    <x:row r="143">
      <x:c r="A143" s="53"/>
      <x:c r="B143" s="53"/>
      <x:c r="C143" s="53"/>
      <x:c r="D143" s="53"/>
      <x:c r="E143" s="53"/>
      <x:c r="F143" s="53"/>
      <x:c r="G143" s="53"/>
      <x:c r="H143" s="53"/>
      <x:c r="I143" s="53"/>
      <x:c r="J143" s="53"/>
      <x:c r="K143" s="53"/>
      <x:c r="L143" s="53"/>
      <x:c r="M143" s="53"/>
      <x:c r="N143" s="58"/>
      <x:c r="O143" s="53"/>
      <x:c r="P143" s="45" t="str">
        <x:f>IF(A143="","",IF(NOT(OR(EXACT(C143,"SAME"),EXACT(C143,"DIFFERENT"),EXACT(C143,"UNKNOWN"),EXACT(C143,"NOT APPLICABLE"))),"INVALID - PARITY TOKEN",IF(NOT(OR(EXACT(D143,"COMPARABLE"),EXACT(D143,"PARTIAL"),EXACT(D143,"NOT COMPARABLE"),EXACT(D143,"UNKNOWN"),EXACT(D143,"NOT APPLICABLE"))),"INVALID - PACK TOKEN",IF(NOT(OR(EXACT(E143,"COMPARABLE"),EXACT(E143,"PARTIAL"),EXACT(E143,"NOT COMPARABLE"),EXACT(E143,"UNKNOWN"),EXACT(E143,"NOT APPLICABLE"))),"INVALID - PRICE TOKEN",IF(NOT(OR(EXACT(F143,"IN STOCK"),EXACT(F143,"OUT OF STOCK"),EXACT(F143,"MIXED"),EXACT(F143,"UNKNOWN"),EXACT(F143,"NOT APPLICABLE"))),"INVALID - STOCK TOKEN",IF(NOT(OR(EXACT(G143,"COMPARABLE"),EXACT(G143,"PARTIAL"),EXACT(G143,"NOT COMPARABLE"),EXACT(G143,"UNKNOWN"),EXACT(G143,"NOT APPLICABLE"))),"INVALID - SHIPPING TOKEN",IF(NOT(OR(EXACT(H143,"COMPARABLE"),EXACT(H143,"PARTIAL"),EXACT(H143,"NOT COMPARABLE"),EXACT(H143,"UNKNOWN"),EXACT(H143,"NOT APPLICABLE"))),"INVALID - RETURNS TOKEN",IF(NOT(OR(EXACT(I143,"COMPARABLE"),EXACT(I143,"PARTIAL"),EXACT(I143,"NOT COMPARABLE"),EXACT(I143,"UNKNOWN"),EXACT(I143,"NOT APPLICABLE"))),"INVALID - WARRANTY TOKEN",IF(NOT(OR(EXACT(J143,"COMPARABLE"),EXACT(J143,"PARTIAL"),EXACT(J143,"NOT COMPARABLE"),EXACT(J143,"UNKNOWN"),EXACT(J143,"NOT APPLICABLE"))),"INVALID - ASSORTMENT TOKEN",IF(NOT(OR(EXACT(K143,"COMPARABLE"),EXACT(K143,"PARTIAL"),EXACT(K143,"NOT COMPARABLE"),EXACT(K143,"UNKNOWN"),EXACT(K143,"NOT APPLICABLE"))),"INVALID - TRANSACTION OWNER TOKEN",IF(NOT(OR(EXACT(L143,"CURRENT"),EXACT(L143,"STALE"),EXACT(L143,"NOT CHECKED"))),"INVALID - FRESHNESS TOKEN",IF(COUNTIF($A$6:$A$205,A143)&gt;1,"INVALID - DUPLICATE ID","VALID"))))))))))))</x:f>
      </x:c>
      <x:c r="Q143" s="45" t="str">
        <x:f>IF(A143="","",IF(OR(B143="",C143="",D143="",E143="",F143="",G143="",H143="",I143="",J143="",K143="",L143="",M143="",N143=""),"EVIDENCE INSUFFICIENT - REQUIRED FIELD",IF(L143="STALE","EVIDENCE STALE - REFRESH",IF(L143="NOT CHECKED","EVIDENCE INSUFFICIENT - FRESHNESS",IF(OR(C143="UNKNOWN",D143="UNKNOWN",E143="UNKNOWN",F143="UNKNOWN",G143="UNKNOWN",H143="UNKNOWN",I143="UNKNOWN",J143="UNKNOWN",K143="UNKNOWN"),"EVIDENCE INSUFFICIENT - COMPARABILITY","COMPLETE")))))</x:f>
      </x:c>
      <x:c r="R143" s="45" t="str">
        <x:f>IF(A143="","",IF(OR(P143&lt;&gt;"VALID",Q143&lt;&gt;"COMPLETE",T143&lt;&gt;"LINKED - READY"),"EVIDENCE INSUFFICIENT",IF(OR(C143="DIFFERENT",E143="NOT COMPARABLE",G143="NOT COMPARABLE",K143="NOT COMPARABLE"),"NOT COMPARABLE",IF(AND(C143="SAME",D143="COMPARABLE",E143="COMPARABLE",OR(F143="IN STOCK",F143="MIXED"),G143="COMPARABLE",H143="COMPARABLE",I143="COMPARABLE",J143="COMPARABLE",K143="COMPARABLE"),"COMPARABLE","PARTIAL"))))</x:f>
      </x:c>
      <x:c r="S143" s="45" t="str">
        <x:f>IF(A143="","",IF(P143&lt;&gt;"VALID","NOT READY",IF(Q143&lt;&gt;"COMPLETE","NOT READY",IF(T143&lt;&gt;"LINKED - READY","NOT READY",IF(R143="EVIDENCE INSUFFICIENT","NOT READY","READY")))))</x:f>
      </x:c>
      <x:c r="T143" s="69" t="str">
        <x:f>IF(A143="","",IF(COUNTIF(CANDIDATES!$A$6:$A$205,B143)&lt;&gt;1,"INVALID - CANDIDATE ID",IF(COUNTIFS(CANDIDATES!$A$6:$A$205,B143,CANDIDATES!$R$6:$R$205,"READY")&lt;&gt;1,"CANDIDATE NOT READY","LINKED - READY")))</x:f>
      </x:c>
      <x:c r="U143" s="69" t="str">
        <x:f>IF(T143="LINKED - READY",INDEX(CANDIDATES!$Q$6:$Q$205,MATCH(B143,CANDIDATES!$A$6:$A$205,0)),"")</x:f>
      </x:c>
    </x:row>
    <x:row r="144">
      <x:c r="A144" s="53"/>
      <x:c r="B144" s="53"/>
      <x:c r="C144" s="53"/>
      <x:c r="D144" s="53"/>
      <x:c r="E144" s="53"/>
      <x:c r="F144" s="53"/>
      <x:c r="G144" s="53"/>
      <x:c r="H144" s="53"/>
      <x:c r="I144" s="53"/>
      <x:c r="J144" s="53"/>
      <x:c r="K144" s="53"/>
      <x:c r="L144" s="53"/>
      <x:c r="M144" s="53"/>
      <x:c r="N144" s="58"/>
      <x:c r="O144" s="53"/>
      <x:c r="P144" s="45" t="str">
        <x:f>IF(A144="","",IF(NOT(OR(EXACT(C144,"SAME"),EXACT(C144,"DIFFERENT"),EXACT(C144,"UNKNOWN"),EXACT(C144,"NOT APPLICABLE"))),"INVALID - PARITY TOKEN",IF(NOT(OR(EXACT(D144,"COMPARABLE"),EXACT(D144,"PARTIAL"),EXACT(D144,"NOT COMPARABLE"),EXACT(D144,"UNKNOWN"),EXACT(D144,"NOT APPLICABLE"))),"INVALID - PACK TOKEN",IF(NOT(OR(EXACT(E144,"COMPARABLE"),EXACT(E144,"PARTIAL"),EXACT(E144,"NOT COMPARABLE"),EXACT(E144,"UNKNOWN"),EXACT(E144,"NOT APPLICABLE"))),"INVALID - PRICE TOKEN",IF(NOT(OR(EXACT(F144,"IN STOCK"),EXACT(F144,"OUT OF STOCK"),EXACT(F144,"MIXED"),EXACT(F144,"UNKNOWN"),EXACT(F144,"NOT APPLICABLE"))),"INVALID - STOCK TOKEN",IF(NOT(OR(EXACT(G144,"COMPARABLE"),EXACT(G144,"PARTIAL"),EXACT(G144,"NOT COMPARABLE"),EXACT(G144,"UNKNOWN"),EXACT(G144,"NOT APPLICABLE"))),"INVALID - SHIPPING TOKEN",IF(NOT(OR(EXACT(H144,"COMPARABLE"),EXACT(H144,"PARTIAL"),EXACT(H144,"NOT COMPARABLE"),EXACT(H144,"UNKNOWN"),EXACT(H144,"NOT APPLICABLE"))),"INVALID - RETURNS TOKEN",IF(NOT(OR(EXACT(I144,"COMPARABLE"),EXACT(I144,"PARTIAL"),EXACT(I144,"NOT COMPARABLE"),EXACT(I144,"UNKNOWN"),EXACT(I144,"NOT APPLICABLE"))),"INVALID - WARRANTY TOKEN",IF(NOT(OR(EXACT(J144,"COMPARABLE"),EXACT(J144,"PARTIAL"),EXACT(J144,"NOT COMPARABLE"),EXACT(J144,"UNKNOWN"),EXACT(J144,"NOT APPLICABLE"))),"INVALID - ASSORTMENT TOKEN",IF(NOT(OR(EXACT(K144,"COMPARABLE"),EXACT(K144,"PARTIAL"),EXACT(K144,"NOT COMPARABLE"),EXACT(K144,"UNKNOWN"),EXACT(K144,"NOT APPLICABLE"))),"INVALID - TRANSACTION OWNER TOKEN",IF(NOT(OR(EXACT(L144,"CURRENT"),EXACT(L144,"STALE"),EXACT(L144,"NOT CHECKED"))),"INVALID - FRESHNESS TOKEN",IF(COUNTIF($A$6:$A$205,A144)&gt;1,"INVALID - DUPLICATE ID","VALID"))))))))))))</x:f>
      </x:c>
      <x:c r="Q144" s="45" t="str">
        <x:f>IF(A144="","",IF(OR(B144="",C144="",D144="",E144="",F144="",G144="",H144="",I144="",J144="",K144="",L144="",M144="",N144=""),"EVIDENCE INSUFFICIENT - REQUIRED FIELD",IF(L144="STALE","EVIDENCE STALE - REFRESH",IF(L144="NOT CHECKED","EVIDENCE INSUFFICIENT - FRESHNESS",IF(OR(C144="UNKNOWN",D144="UNKNOWN",E144="UNKNOWN",F144="UNKNOWN",G144="UNKNOWN",H144="UNKNOWN",I144="UNKNOWN",J144="UNKNOWN",K144="UNKNOWN"),"EVIDENCE INSUFFICIENT - COMPARABILITY","COMPLETE")))))</x:f>
      </x:c>
      <x:c r="R144" s="45" t="str">
        <x:f>IF(A144="","",IF(OR(P144&lt;&gt;"VALID",Q144&lt;&gt;"COMPLETE",T144&lt;&gt;"LINKED - READY"),"EVIDENCE INSUFFICIENT",IF(OR(C144="DIFFERENT",E144="NOT COMPARABLE",G144="NOT COMPARABLE",K144="NOT COMPARABLE"),"NOT COMPARABLE",IF(AND(C144="SAME",D144="COMPARABLE",E144="COMPARABLE",OR(F144="IN STOCK",F144="MIXED"),G144="COMPARABLE",H144="COMPARABLE",I144="COMPARABLE",J144="COMPARABLE",K144="COMPARABLE"),"COMPARABLE","PARTIAL"))))</x:f>
      </x:c>
      <x:c r="S144" s="45" t="str">
        <x:f>IF(A144="","",IF(P144&lt;&gt;"VALID","NOT READY",IF(Q144&lt;&gt;"COMPLETE","NOT READY",IF(T144&lt;&gt;"LINKED - READY","NOT READY",IF(R144="EVIDENCE INSUFFICIENT","NOT READY","READY")))))</x:f>
      </x:c>
      <x:c r="T144" s="69" t="str">
        <x:f>IF(A144="","",IF(COUNTIF(CANDIDATES!$A$6:$A$205,B144)&lt;&gt;1,"INVALID - CANDIDATE ID",IF(COUNTIFS(CANDIDATES!$A$6:$A$205,B144,CANDIDATES!$R$6:$R$205,"READY")&lt;&gt;1,"CANDIDATE NOT READY","LINKED - READY")))</x:f>
      </x:c>
      <x:c r="U144" s="69" t="str">
        <x:f>IF(T144="LINKED - READY",INDEX(CANDIDATES!$Q$6:$Q$205,MATCH(B144,CANDIDATES!$A$6:$A$205,0)),"")</x:f>
      </x:c>
    </x:row>
    <x:row r="145">
      <x:c r="A145" s="53"/>
      <x:c r="B145" s="53"/>
      <x:c r="C145" s="53"/>
      <x:c r="D145" s="53"/>
      <x:c r="E145" s="53"/>
      <x:c r="F145" s="53"/>
      <x:c r="G145" s="53"/>
      <x:c r="H145" s="53"/>
      <x:c r="I145" s="53"/>
      <x:c r="J145" s="53"/>
      <x:c r="K145" s="53"/>
      <x:c r="L145" s="53"/>
      <x:c r="M145" s="53"/>
      <x:c r="N145" s="58"/>
      <x:c r="O145" s="53"/>
      <x:c r="P145" s="45" t="str">
        <x:f>IF(A145="","",IF(NOT(OR(EXACT(C145,"SAME"),EXACT(C145,"DIFFERENT"),EXACT(C145,"UNKNOWN"),EXACT(C145,"NOT APPLICABLE"))),"INVALID - PARITY TOKEN",IF(NOT(OR(EXACT(D145,"COMPARABLE"),EXACT(D145,"PARTIAL"),EXACT(D145,"NOT COMPARABLE"),EXACT(D145,"UNKNOWN"),EXACT(D145,"NOT APPLICABLE"))),"INVALID - PACK TOKEN",IF(NOT(OR(EXACT(E145,"COMPARABLE"),EXACT(E145,"PARTIAL"),EXACT(E145,"NOT COMPARABLE"),EXACT(E145,"UNKNOWN"),EXACT(E145,"NOT APPLICABLE"))),"INVALID - PRICE TOKEN",IF(NOT(OR(EXACT(F145,"IN STOCK"),EXACT(F145,"OUT OF STOCK"),EXACT(F145,"MIXED"),EXACT(F145,"UNKNOWN"),EXACT(F145,"NOT APPLICABLE"))),"INVALID - STOCK TOKEN",IF(NOT(OR(EXACT(G145,"COMPARABLE"),EXACT(G145,"PARTIAL"),EXACT(G145,"NOT COMPARABLE"),EXACT(G145,"UNKNOWN"),EXACT(G145,"NOT APPLICABLE"))),"INVALID - SHIPPING TOKEN",IF(NOT(OR(EXACT(H145,"COMPARABLE"),EXACT(H145,"PARTIAL"),EXACT(H145,"NOT COMPARABLE"),EXACT(H145,"UNKNOWN"),EXACT(H145,"NOT APPLICABLE"))),"INVALID - RETURNS TOKEN",IF(NOT(OR(EXACT(I145,"COMPARABLE"),EXACT(I145,"PARTIAL"),EXACT(I145,"NOT COMPARABLE"),EXACT(I145,"UNKNOWN"),EXACT(I145,"NOT APPLICABLE"))),"INVALID - WARRANTY TOKEN",IF(NOT(OR(EXACT(J145,"COMPARABLE"),EXACT(J145,"PARTIAL"),EXACT(J145,"NOT COMPARABLE"),EXACT(J145,"UNKNOWN"),EXACT(J145,"NOT APPLICABLE"))),"INVALID - ASSORTMENT TOKEN",IF(NOT(OR(EXACT(K145,"COMPARABLE"),EXACT(K145,"PARTIAL"),EXACT(K145,"NOT COMPARABLE"),EXACT(K145,"UNKNOWN"),EXACT(K145,"NOT APPLICABLE"))),"INVALID - TRANSACTION OWNER TOKEN",IF(NOT(OR(EXACT(L145,"CURRENT"),EXACT(L145,"STALE"),EXACT(L145,"NOT CHECKED"))),"INVALID - FRESHNESS TOKEN",IF(COUNTIF($A$6:$A$205,A145)&gt;1,"INVALID - DUPLICATE ID","VALID"))))))))))))</x:f>
      </x:c>
      <x:c r="Q145" s="45" t="str">
        <x:f>IF(A145="","",IF(OR(B145="",C145="",D145="",E145="",F145="",G145="",H145="",I145="",J145="",K145="",L145="",M145="",N145=""),"EVIDENCE INSUFFICIENT - REQUIRED FIELD",IF(L145="STALE","EVIDENCE STALE - REFRESH",IF(L145="NOT CHECKED","EVIDENCE INSUFFICIENT - FRESHNESS",IF(OR(C145="UNKNOWN",D145="UNKNOWN",E145="UNKNOWN",F145="UNKNOWN",G145="UNKNOWN",H145="UNKNOWN",I145="UNKNOWN",J145="UNKNOWN",K145="UNKNOWN"),"EVIDENCE INSUFFICIENT - COMPARABILITY","COMPLETE")))))</x:f>
      </x:c>
      <x:c r="R145" s="45" t="str">
        <x:f>IF(A145="","",IF(OR(P145&lt;&gt;"VALID",Q145&lt;&gt;"COMPLETE",T145&lt;&gt;"LINKED - READY"),"EVIDENCE INSUFFICIENT",IF(OR(C145="DIFFERENT",E145="NOT COMPARABLE",G145="NOT COMPARABLE",K145="NOT COMPARABLE"),"NOT COMPARABLE",IF(AND(C145="SAME",D145="COMPARABLE",E145="COMPARABLE",OR(F145="IN STOCK",F145="MIXED"),G145="COMPARABLE",H145="COMPARABLE",I145="COMPARABLE",J145="COMPARABLE",K145="COMPARABLE"),"COMPARABLE","PARTIAL"))))</x:f>
      </x:c>
      <x:c r="S145" s="45" t="str">
        <x:f>IF(A145="","",IF(P145&lt;&gt;"VALID","NOT READY",IF(Q145&lt;&gt;"COMPLETE","NOT READY",IF(T145&lt;&gt;"LINKED - READY","NOT READY",IF(R145="EVIDENCE INSUFFICIENT","NOT READY","READY")))))</x:f>
      </x:c>
      <x:c r="T145" s="69" t="str">
        <x:f>IF(A145="","",IF(COUNTIF(CANDIDATES!$A$6:$A$205,B145)&lt;&gt;1,"INVALID - CANDIDATE ID",IF(COUNTIFS(CANDIDATES!$A$6:$A$205,B145,CANDIDATES!$R$6:$R$205,"READY")&lt;&gt;1,"CANDIDATE NOT READY","LINKED - READY")))</x:f>
      </x:c>
      <x:c r="U145" s="69" t="str">
        <x:f>IF(T145="LINKED - READY",INDEX(CANDIDATES!$Q$6:$Q$205,MATCH(B145,CANDIDATES!$A$6:$A$205,0)),"")</x:f>
      </x:c>
    </x:row>
    <x:row r="146">
      <x:c r="A146" s="53"/>
      <x:c r="B146" s="53"/>
      <x:c r="C146" s="53"/>
      <x:c r="D146" s="53"/>
      <x:c r="E146" s="53"/>
      <x:c r="F146" s="53"/>
      <x:c r="G146" s="53"/>
      <x:c r="H146" s="53"/>
      <x:c r="I146" s="53"/>
      <x:c r="J146" s="53"/>
      <x:c r="K146" s="53"/>
      <x:c r="L146" s="53"/>
      <x:c r="M146" s="53"/>
      <x:c r="N146" s="58"/>
      <x:c r="O146" s="53"/>
      <x:c r="P146" s="45" t="str">
        <x:f>IF(A146="","",IF(NOT(OR(EXACT(C146,"SAME"),EXACT(C146,"DIFFERENT"),EXACT(C146,"UNKNOWN"),EXACT(C146,"NOT APPLICABLE"))),"INVALID - PARITY TOKEN",IF(NOT(OR(EXACT(D146,"COMPARABLE"),EXACT(D146,"PARTIAL"),EXACT(D146,"NOT COMPARABLE"),EXACT(D146,"UNKNOWN"),EXACT(D146,"NOT APPLICABLE"))),"INVALID - PACK TOKEN",IF(NOT(OR(EXACT(E146,"COMPARABLE"),EXACT(E146,"PARTIAL"),EXACT(E146,"NOT COMPARABLE"),EXACT(E146,"UNKNOWN"),EXACT(E146,"NOT APPLICABLE"))),"INVALID - PRICE TOKEN",IF(NOT(OR(EXACT(F146,"IN STOCK"),EXACT(F146,"OUT OF STOCK"),EXACT(F146,"MIXED"),EXACT(F146,"UNKNOWN"),EXACT(F146,"NOT APPLICABLE"))),"INVALID - STOCK TOKEN",IF(NOT(OR(EXACT(G146,"COMPARABLE"),EXACT(G146,"PARTIAL"),EXACT(G146,"NOT COMPARABLE"),EXACT(G146,"UNKNOWN"),EXACT(G146,"NOT APPLICABLE"))),"INVALID - SHIPPING TOKEN",IF(NOT(OR(EXACT(H146,"COMPARABLE"),EXACT(H146,"PARTIAL"),EXACT(H146,"NOT COMPARABLE"),EXACT(H146,"UNKNOWN"),EXACT(H146,"NOT APPLICABLE"))),"INVALID - RETURNS TOKEN",IF(NOT(OR(EXACT(I146,"COMPARABLE"),EXACT(I146,"PARTIAL"),EXACT(I146,"NOT COMPARABLE"),EXACT(I146,"UNKNOWN"),EXACT(I146,"NOT APPLICABLE"))),"INVALID - WARRANTY TOKEN",IF(NOT(OR(EXACT(J146,"COMPARABLE"),EXACT(J146,"PARTIAL"),EXACT(J146,"NOT COMPARABLE"),EXACT(J146,"UNKNOWN"),EXACT(J146,"NOT APPLICABLE"))),"INVALID - ASSORTMENT TOKEN",IF(NOT(OR(EXACT(K146,"COMPARABLE"),EXACT(K146,"PARTIAL"),EXACT(K146,"NOT COMPARABLE"),EXACT(K146,"UNKNOWN"),EXACT(K146,"NOT APPLICABLE"))),"INVALID - TRANSACTION OWNER TOKEN",IF(NOT(OR(EXACT(L146,"CURRENT"),EXACT(L146,"STALE"),EXACT(L146,"NOT CHECKED"))),"INVALID - FRESHNESS TOKEN",IF(COUNTIF($A$6:$A$205,A146)&gt;1,"INVALID - DUPLICATE ID","VALID"))))))))))))</x:f>
      </x:c>
      <x:c r="Q146" s="45" t="str">
        <x:f>IF(A146="","",IF(OR(B146="",C146="",D146="",E146="",F146="",G146="",H146="",I146="",J146="",K146="",L146="",M146="",N146=""),"EVIDENCE INSUFFICIENT - REQUIRED FIELD",IF(L146="STALE","EVIDENCE STALE - REFRESH",IF(L146="NOT CHECKED","EVIDENCE INSUFFICIENT - FRESHNESS",IF(OR(C146="UNKNOWN",D146="UNKNOWN",E146="UNKNOWN",F146="UNKNOWN",G146="UNKNOWN",H146="UNKNOWN",I146="UNKNOWN",J146="UNKNOWN",K146="UNKNOWN"),"EVIDENCE INSUFFICIENT - COMPARABILITY","COMPLETE")))))</x:f>
      </x:c>
      <x:c r="R146" s="45" t="str">
        <x:f>IF(A146="","",IF(OR(P146&lt;&gt;"VALID",Q146&lt;&gt;"COMPLETE",T146&lt;&gt;"LINKED - READY"),"EVIDENCE INSUFFICIENT",IF(OR(C146="DIFFERENT",E146="NOT COMPARABLE",G146="NOT COMPARABLE",K146="NOT COMPARABLE"),"NOT COMPARABLE",IF(AND(C146="SAME",D146="COMPARABLE",E146="COMPARABLE",OR(F146="IN STOCK",F146="MIXED"),G146="COMPARABLE",H146="COMPARABLE",I146="COMPARABLE",J146="COMPARABLE",K146="COMPARABLE"),"COMPARABLE","PARTIAL"))))</x:f>
      </x:c>
      <x:c r="S146" s="45" t="str">
        <x:f>IF(A146="","",IF(P146&lt;&gt;"VALID","NOT READY",IF(Q146&lt;&gt;"COMPLETE","NOT READY",IF(T146&lt;&gt;"LINKED - READY","NOT READY",IF(R146="EVIDENCE INSUFFICIENT","NOT READY","READY")))))</x:f>
      </x:c>
      <x:c r="T146" s="69" t="str">
        <x:f>IF(A146="","",IF(COUNTIF(CANDIDATES!$A$6:$A$205,B146)&lt;&gt;1,"INVALID - CANDIDATE ID",IF(COUNTIFS(CANDIDATES!$A$6:$A$205,B146,CANDIDATES!$R$6:$R$205,"READY")&lt;&gt;1,"CANDIDATE NOT READY","LINKED - READY")))</x:f>
      </x:c>
      <x:c r="U146" s="69" t="str">
        <x:f>IF(T146="LINKED - READY",INDEX(CANDIDATES!$Q$6:$Q$205,MATCH(B146,CANDIDATES!$A$6:$A$205,0)),"")</x:f>
      </x:c>
    </x:row>
    <x:row r="147">
      <x:c r="A147" s="53"/>
      <x:c r="B147" s="53"/>
      <x:c r="C147" s="53"/>
      <x:c r="D147" s="53"/>
      <x:c r="E147" s="53"/>
      <x:c r="F147" s="53"/>
      <x:c r="G147" s="53"/>
      <x:c r="H147" s="53"/>
      <x:c r="I147" s="53"/>
      <x:c r="J147" s="53"/>
      <x:c r="K147" s="53"/>
      <x:c r="L147" s="53"/>
      <x:c r="M147" s="53"/>
      <x:c r="N147" s="58"/>
      <x:c r="O147" s="53"/>
      <x:c r="P147" s="45" t="str">
        <x:f>IF(A147="","",IF(NOT(OR(EXACT(C147,"SAME"),EXACT(C147,"DIFFERENT"),EXACT(C147,"UNKNOWN"),EXACT(C147,"NOT APPLICABLE"))),"INVALID - PARITY TOKEN",IF(NOT(OR(EXACT(D147,"COMPARABLE"),EXACT(D147,"PARTIAL"),EXACT(D147,"NOT COMPARABLE"),EXACT(D147,"UNKNOWN"),EXACT(D147,"NOT APPLICABLE"))),"INVALID - PACK TOKEN",IF(NOT(OR(EXACT(E147,"COMPARABLE"),EXACT(E147,"PARTIAL"),EXACT(E147,"NOT COMPARABLE"),EXACT(E147,"UNKNOWN"),EXACT(E147,"NOT APPLICABLE"))),"INVALID - PRICE TOKEN",IF(NOT(OR(EXACT(F147,"IN STOCK"),EXACT(F147,"OUT OF STOCK"),EXACT(F147,"MIXED"),EXACT(F147,"UNKNOWN"),EXACT(F147,"NOT APPLICABLE"))),"INVALID - STOCK TOKEN",IF(NOT(OR(EXACT(G147,"COMPARABLE"),EXACT(G147,"PARTIAL"),EXACT(G147,"NOT COMPARABLE"),EXACT(G147,"UNKNOWN"),EXACT(G147,"NOT APPLICABLE"))),"INVALID - SHIPPING TOKEN",IF(NOT(OR(EXACT(H147,"COMPARABLE"),EXACT(H147,"PARTIAL"),EXACT(H147,"NOT COMPARABLE"),EXACT(H147,"UNKNOWN"),EXACT(H147,"NOT APPLICABLE"))),"INVALID - RETURNS TOKEN",IF(NOT(OR(EXACT(I147,"COMPARABLE"),EXACT(I147,"PARTIAL"),EXACT(I147,"NOT COMPARABLE"),EXACT(I147,"UNKNOWN"),EXACT(I147,"NOT APPLICABLE"))),"INVALID - WARRANTY TOKEN",IF(NOT(OR(EXACT(J147,"COMPARABLE"),EXACT(J147,"PARTIAL"),EXACT(J147,"NOT COMPARABLE"),EXACT(J147,"UNKNOWN"),EXACT(J147,"NOT APPLICABLE"))),"INVALID - ASSORTMENT TOKEN",IF(NOT(OR(EXACT(K147,"COMPARABLE"),EXACT(K147,"PARTIAL"),EXACT(K147,"NOT COMPARABLE"),EXACT(K147,"UNKNOWN"),EXACT(K147,"NOT APPLICABLE"))),"INVALID - TRANSACTION OWNER TOKEN",IF(NOT(OR(EXACT(L147,"CURRENT"),EXACT(L147,"STALE"),EXACT(L147,"NOT CHECKED"))),"INVALID - FRESHNESS TOKEN",IF(COUNTIF($A$6:$A$205,A147)&gt;1,"INVALID - DUPLICATE ID","VALID"))))))))))))</x:f>
      </x:c>
      <x:c r="Q147" s="45" t="str">
        <x:f>IF(A147="","",IF(OR(B147="",C147="",D147="",E147="",F147="",G147="",H147="",I147="",J147="",K147="",L147="",M147="",N147=""),"EVIDENCE INSUFFICIENT - REQUIRED FIELD",IF(L147="STALE","EVIDENCE STALE - REFRESH",IF(L147="NOT CHECKED","EVIDENCE INSUFFICIENT - FRESHNESS",IF(OR(C147="UNKNOWN",D147="UNKNOWN",E147="UNKNOWN",F147="UNKNOWN",G147="UNKNOWN",H147="UNKNOWN",I147="UNKNOWN",J147="UNKNOWN",K147="UNKNOWN"),"EVIDENCE INSUFFICIENT - COMPARABILITY","COMPLETE")))))</x:f>
      </x:c>
      <x:c r="R147" s="45" t="str">
        <x:f>IF(A147="","",IF(OR(P147&lt;&gt;"VALID",Q147&lt;&gt;"COMPLETE",T147&lt;&gt;"LINKED - READY"),"EVIDENCE INSUFFICIENT",IF(OR(C147="DIFFERENT",E147="NOT COMPARABLE",G147="NOT COMPARABLE",K147="NOT COMPARABLE"),"NOT COMPARABLE",IF(AND(C147="SAME",D147="COMPARABLE",E147="COMPARABLE",OR(F147="IN STOCK",F147="MIXED"),G147="COMPARABLE",H147="COMPARABLE",I147="COMPARABLE",J147="COMPARABLE",K147="COMPARABLE"),"COMPARABLE","PARTIAL"))))</x:f>
      </x:c>
      <x:c r="S147" s="45" t="str">
        <x:f>IF(A147="","",IF(P147&lt;&gt;"VALID","NOT READY",IF(Q147&lt;&gt;"COMPLETE","NOT READY",IF(T147&lt;&gt;"LINKED - READY","NOT READY",IF(R147="EVIDENCE INSUFFICIENT","NOT READY","READY")))))</x:f>
      </x:c>
      <x:c r="T147" s="69" t="str">
        <x:f>IF(A147="","",IF(COUNTIF(CANDIDATES!$A$6:$A$205,B147)&lt;&gt;1,"INVALID - CANDIDATE ID",IF(COUNTIFS(CANDIDATES!$A$6:$A$205,B147,CANDIDATES!$R$6:$R$205,"READY")&lt;&gt;1,"CANDIDATE NOT READY","LINKED - READY")))</x:f>
      </x:c>
      <x:c r="U147" s="69" t="str">
        <x:f>IF(T147="LINKED - READY",INDEX(CANDIDATES!$Q$6:$Q$205,MATCH(B147,CANDIDATES!$A$6:$A$205,0)),"")</x:f>
      </x:c>
    </x:row>
    <x:row r="148">
      <x:c r="A148" s="53"/>
      <x:c r="B148" s="53"/>
      <x:c r="C148" s="53"/>
      <x:c r="D148" s="53"/>
      <x:c r="E148" s="53"/>
      <x:c r="F148" s="53"/>
      <x:c r="G148" s="53"/>
      <x:c r="H148" s="53"/>
      <x:c r="I148" s="53"/>
      <x:c r="J148" s="53"/>
      <x:c r="K148" s="53"/>
      <x:c r="L148" s="53"/>
      <x:c r="M148" s="53"/>
      <x:c r="N148" s="58"/>
      <x:c r="O148" s="53"/>
      <x:c r="P148" s="45" t="str">
        <x:f>IF(A148="","",IF(NOT(OR(EXACT(C148,"SAME"),EXACT(C148,"DIFFERENT"),EXACT(C148,"UNKNOWN"),EXACT(C148,"NOT APPLICABLE"))),"INVALID - PARITY TOKEN",IF(NOT(OR(EXACT(D148,"COMPARABLE"),EXACT(D148,"PARTIAL"),EXACT(D148,"NOT COMPARABLE"),EXACT(D148,"UNKNOWN"),EXACT(D148,"NOT APPLICABLE"))),"INVALID - PACK TOKEN",IF(NOT(OR(EXACT(E148,"COMPARABLE"),EXACT(E148,"PARTIAL"),EXACT(E148,"NOT COMPARABLE"),EXACT(E148,"UNKNOWN"),EXACT(E148,"NOT APPLICABLE"))),"INVALID - PRICE TOKEN",IF(NOT(OR(EXACT(F148,"IN STOCK"),EXACT(F148,"OUT OF STOCK"),EXACT(F148,"MIXED"),EXACT(F148,"UNKNOWN"),EXACT(F148,"NOT APPLICABLE"))),"INVALID - STOCK TOKEN",IF(NOT(OR(EXACT(G148,"COMPARABLE"),EXACT(G148,"PARTIAL"),EXACT(G148,"NOT COMPARABLE"),EXACT(G148,"UNKNOWN"),EXACT(G148,"NOT APPLICABLE"))),"INVALID - SHIPPING TOKEN",IF(NOT(OR(EXACT(H148,"COMPARABLE"),EXACT(H148,"PARTIAL"),EXACT(H148,"NOT COMPARABLE"),EXACT(H148,"UNKNOWN"),EXACT(H148,"NOT APPLICABLE"))),"INVALID - RETURNS TOKEN",IF(NOT(OR(EXACT(I148,"COMPARABLE"),EXACT(I148,"PARTIAL"),EXACT(I148,"NOT COMPARABLE"),EXACT(I148,"UNKNOWN"),EXACT(I148,"NOT APPLICABLE"))),"INVALID - WARRANTY TOKEN",IF(NOT(OR(EXACT(J148,"COMPARABLE"),EXACT(J148,"PARTIAL"),EXACT(J148,"NOT COMPARABLE"),EXACT(J148,"UNKNOWN"),EXACT(J148,"NOT APPLICABLE"))),"INVALID - ASSORTMENT TOKEN",IF(NOT(OR(EXACT(K148,"COMPARABLE"),EXACT(K148,"PARTIAL"),EXACT(K148,"NOT COMPARABLE"),EXACT(K148,"UNKNOWN"),EXACT(K148,"NOT APPLICABLE"))),"INVALID - TRANSACTION OWNER TOKEN",IF(NOT(OR(EXACT(L148,"CURRENT"),EXACT(L148,"STALE"),EXACT(L148,"NOT CHECKED"))),"INVALID - FRESHNESS TOKEN",IF(COUNTIF($A$6:$A$205,A148)&gt;1,"INVALID - DUPLICATE ID","VALID"))))))))))))</x:f>
      </x:c>
      <x:c r="Q148" s="45" t="str">
        <x:f>IF(A148="","",IF(OR(B148="",C148="",D148="",E148="",F148="",G148="",H148="",I148="",J148="",K148="",L148="",M148="",N148=""),"EVIDENCE INSUFFICIENT - REQUIRED FIELD",IF(L148="STALE","EVIDENCE STALE - REFRESH",IF(L148="NOT CHECKED","EVIDENCE INSUFFICIENT - FRESHNESS",IF(OR(C148="UNKNOWN",D148="UNKNOWN",E148="UNKNOWN",F148="UNKNOWN",G148="UNKNOWN",H148="UNKNOWN",I148="UNKNOWN",J148="UNKNOWN",K148="UNKNOWN"),"EVIDENCE INSUFFICIENT - COMPARABILITY","COMPLETE")))))</x:f>
      </x:c>
      <x:c r="R148" s="45" t="str">
        <x:f>IF(A148="","",IF(OR(P148&lt;&gt;"VALID",Q148&lt;&gt;"COMPLETE",T148&lt;&gt;"LINKED - READY"),"EVIDENCE INSUFFICIENT",IF(OR(C148="DIFFERENT",E148="NOT COMPARABLE",G148="NOT COMPARABLE",K148="NOT COMPARABLE"),"NOT COMPARABLE",IF(AND(C148="SAME",D148="COMPARABLE",E148="COMPARABLE",OR(F148="IN STOCK",F148="MIXED"),G148="COMPARABLE",H148="COMPARABLE",I148="COMPARABLE",J148="COMPARABLE",K148="COMPARABLE"),"COMPARABLE","PARTIAL"))))</x:f>
      </x:c>
      <x:c r="S148" s="45" t="str">
        <x:f>IF(A148="","",IF(P148&lt;&gt;"VALID","NOT READY",IF(Q148&lt;&gt;"COMPLETE","NOT READY",IF(T148&lt;&gt;"LINKED - READY","NOT READY",IF(R148="EVIDENCE INSUFFICIENT","NOT READY","READY")))))</x:f>
      </x:c>
      <x:c r="T148" s="69" t="str">
        <x:f>IF(A148="","",IF(COUNTIF(CANDIDATES!$A$6:$A$205,B148)&lt;&gt;1,"INVALID - CANDIDATE ID",IF(COUNTIFS(CANDIDATES!$A$6:$A$205,B148,CANDIDATES!$R$6:$R$205,"READY")&lt;&gt;1,"CANDIDATE NOT READY","LINKED - READY")))</x:f>
      </x:c>
      <x:c r="U148" s="69" t="str">
        <x:f>IF(T148="LINKED - READY",INDEX(CANDIDATES!$Q$6:$Q$205,MATCH(B148,CANDIDATES!$A$6:$A$205,0)),"")</x:f>
      </x:c>
    </x:row>
    <x:row r="149">
      <x:c r="A149" s="53"/>
      <x:c r="B149" s="53"/>
      <x:c r="C149" s="53"/>
      <x:c r="D149" s="53"/>
      <x:c r="E149" s="53"/>
      <x:c r="F149" s="53"/>
      <x:c r="G149" s="53"/>
      <x:c r="H149" s="53"/>
      <x:c r="I149" s="53"/>
      <x:c r="J149" s="53"/>
      <x:c r="K149" s="53"/>
      <x:c r="L149" s="53"/>
      <x:c r="M149" s="53"/>
      <x:c r="N149" s="58"/>
      <x:c r="O149" s="53"/>
      <x:c r="P149" s="45" t="str">
        <x:f>IF(A149="","",IF(NOT(OR(EXACT(C149,"SAME"),EXACT(C149,"DIFFERENT"),EXACT(C149,"UNKNOWN"),EXACT(C149,"NOT APPLICABLE"))),"INVALID - PARITY TOKEN",IF(NOT(OR(EXACT(D149,"COMPARABLE"),EXACT(D149,"PARTIAL"),EXACT(D149,"NOT COMPARABLE"),EXACT(D149,"UNKNOWN"),EXACT(D149,"NOT APPLICABLE"))),"INVALID - PACK TOKEN",IF(NOT(OR(EXACT(E149,"COMPARABLE"),EXACT(E149,"PARTIAL"),EXACT(E149,"NOT COMPARABLE"),EXACT(E149,"UNKNOWN"),EXACT(E149,"NOT APPLICABLE"))),"INVALID - PRICE TOKEN",IF(NOT(OR(EXACT(F149,"IN STOCK"),EXACT(F149,"OUT OF STOCK"),EXACT(F149,"MIXED"),EXACT(F149,"UNKNOWN"),EXACT(F149,"NOT APPLICABLE"))),"INVALID - STOCK TOKEN",IF(NOT(OR(EXACT(G149,"COMPARABLE"),EXACT(G149,"PARTIAL"),EXACT(G149,"NOT COMPARABLE"),EXACT(G149,"UNKNOWN"),EXACT(G149,"NOT APPLICABLE"))),"INVALID - SHIPPING TOKEN",IF(NOT(OR(EXACT(H149,"COMPARABLE"),EXACT(H149,"PARTIAL"),EXACT(H149,"NOT COMPARABLE"),EXACT(H149,"UNKNOWN"),EXACT(H149,"NOT APPLICABLE"))),"INVALID - RETURNS TOKEN",IF(NOT(OR(EXACT(I149,"COMPARABLE"),EXACT(I149,"PARTIAL"),EXACT(I149,"NOT COMPARABLE"),EXACT(I149,"UNKNOWN"),EXACT(I149,"NOT APPLICABLE"))),"INVALID - WARRANTY TOKEN",IF(NOT(OR(EXACT(J149,"COMPARABLE"),EXACT(J149,"PARTIAL"),EXACT(J149,"NOT COMPARABLE"),EXACT(J149,"UNKNOWN"),EXACT(J149,"NOT APPLICABLE"))),"INVALID - ASSORTMENT TOKEN",IF(NOT(OR(EXACT(K149,"COMPARABLE"),EXACT(K149,"PARTIAL"),EXACT(K149,"NOT COMPARABLE"),EXACT(K149,"UNKNOWN"),EXACT(K149,"NOT APPLICABLE"))),"INVALID - TRANSACTION OWNER TOKEN",IF(NOT(OR(EXACT(L149,"CURRENT"),EXACT(L149,"STALE"),EXACT(L149,"NOT CHECKED"))),"INVALID - FRESHNESS TOKEN",IF(COUNTIF($A$6:$A$205,A149)&gt;1,"INVALID - DUPLICATE ID","VALID"))))))))))))</x:f>
      </x:c>
      <x:c r="Q149" s="45" t="str">
        <x:f>IF(A149="","",IF(OR(B149="",C149="",D149="",E149="",F149="",G149="",H149="",I149="",J149="",K149="",L149="",M149="",N149=""),"EVIDENCE INSUFFICIENT - REQUIRED FIELD",IF(L149="STALE","EVIDENCE STALE - REFRESH",IF(L149="NOT CHECKED","EVIDENCE INSUFFICIENT - FRESHNESS",IF(OR(C149="UNKNOWN",D149="UNKNOWN",E149="UNKNOWN",F149="UNKNOWN",G149="UNKNOWN",H149="UNKNOWN",I149="UNKNOWN",J149="UNKNOWN",K149="UNKNOWN"),"EVIDENCE INSUFFICIENT - COMPARABILITY","COMPLETE")))))</x:f>
      </x:c>
      <x:c r="R149" s="45" t="str">
        <x:f>IF(A149="","",IF(OR(P149&lt;&gt;"VALID",Q149&lt;&gt;"COMPLETE",T149&lt;&gt;"LINKED - READY"),"EVIDENCE INSUFFICIENT",IF(OR(C149="DIFFERENT",E149="NOT COMPARABLE",G149="NOT COMPARABLE",K149="NOT COMPARABLE"),"NOT COMPARABLE",IF(AND(C149="SAME",D149="COMPARABLE",E149="COMPARABLE",OR(F149="IN STOCK",F149="MIXED"),G149="COMPARABLE",H149="COMPARABLE",I149="COMPARABLE",J149="COMPARABLE",K149="COMPARABLE"),"COMPARABLE","PARTIAL"))))</x:f>
      </x:c>
      <x:c r="S149" s="45" t="str">
        <x:f>IF(A149="","",IF(P149&lt;&gt;"VALID","NOT READY",IF(Q149&lt;&gt;"COMPLETE","NOT READY",IF(T149&lt;&gt;"LINKED - READY","NOT READY",IF(R149="EVIDENCE INSUFFICIENT","NOT READY","READY")))))</x:f>
      </x:c>
      <x:c r="T149" s="69" t="str">
        <x:f>IF(A149="","",IF(COUNTIF(CANDIDATES!$A$6:$A$205,B149)&lt;&gt;1,"INVALID - CANDIDATE ID",IF(COUNTIFS(CANDIDATES!$A$6:$A$205,B149,CANDIDATES!$R$6:$R$205,"READY")&lt;&gt;1,"CANDIDATE NOT READY","LINKED - READY")))</x:f>
      </x:c>
      <x:c r="U149" s="69" t="str">
        <x:f>IF(T149="LINKED - READY",INDEX(CANDIDATES!$Q$6:$Q$205,MATCH(B149,CANDIDATES!$A$6:$A$205,0)),"")</x:f>
      </x:c>
    </x:row>
    <x:row r="150">
      <x:c r="A150" s="53"/>
      <x:c r="B150" s="53"/>
      <x:c r="C150" s="53"/>
      <x:c r="D150" s="53"/>
      <x:c r="E150" s="53"/>
      <x:c r="F150" s="53"/>
      <x:c r="G150" s="53"/>
      <x:c r="H150" s="53"/>
      <x:c r="I150" s="53"/>
      <x:c r="J150" s="53"/>
      <x:c r="K150" s="53"/>
      <x:c r="L150" s="53"/>
      <x:c r="M150" s="53"/>
      <x:c r="N150" s="58"/>
      <x:c r="O150" s="53"/>
      <x:c r="P150" s="45" t="str">
        <x:f>IF(A150="","",IF(NOT(OR(EXACT(C150,"SAME"),EXACT(C150,"DIFFERENT"),EXACT(C150,"UNKNOWN"),EXACT(C150,"NOT APPLICABLE"))),"INVALID - PARITY TOKEN",IF(NOT(OR(EXACT(D150,"COMPARABLE"),EXACT(D150,"PARTIAL"),EXACT(D150,"NOT COMPARABLE"),EXACT(D150,"UNKNOWN"),EXACT(D150,"NOT APPLICABLE"))),"INVALID - PACK TOKEN",IF(NOT(OR(EXACT(E150,"COMPARABLE"),EXACT(E150,"PARTIAL"),EXACT(E150,"NOT COMPARABLE"),EXACT(E150,"UNKNOWN"),EXACT(E150,"NOT APPLICABLE"))),"INVALID - PRICE TOKEN",IF(NOT(OR(EXACT(F150,"IN STOCK"),EXACT(F150,"OUT OF STOCK"),EXACT(F150,"MIXED"),EXACT(F150,"UNKNOWN"),EXACT(F150,"NOT APPLICABLE"))),"INVALID - STOCK TOKEN",IF(NOT(OR(EXACT(G150,"COMPARABLE"),EXACT(G150,"PARTIAL"),EXACT(G150,"NOT COMPARABLE"),EXACT(G150,"UNKNOWN"),EXACT(G150,"NOT APPLICABLE"))),"INVALID - SHIPPING TOKEN",IF(NOT(OR(EXACT(H150,"COMPARABLE"),EXACT(H150,"PARTIAL"),EXACT(H150,"NOT COMPARABLE"),EXACT(H150,"UNKNOWN"),EXACT(H150,"NOT APPLICABLE"))),"INVALID - RETURNS TOKEN",IF(NOT(OR(EXACT(I150,"COMPARABLE"),EXACT(I150,"PARTIAL"),EXACT(I150,"NOT COMPARABLE"),EXACT(I150,"UNKNOWN"),EXACT(I150,"NOT APPLICABLE"))),"INVALID - WARRANTY TOKEN",IF(NOT(OR(EXACT(J150,"COMPARABLE"),EXACT(J150,"PARTIAL"),EXACT(J150,"NOT COMPARABLE"),EXACT(J150,"UNKNOWN"),EXACT(J150,"NOT APPLICABLE"))),"INVALID - ASSORTMENT TOKEN",IF(NOT(OR(EXACT(K150,"COMPARABLE"),EXACT(K150,"PARTIAL"),EXACT(K150,"NOT COMPARABLE"),EXACT(K150,"UNKNOWN"),EXACT(K150,"NOT APPLICABLE"))),"INVALID - TRANSACTION OWNER TOKEN",IF(NOT(OR(EXACT(L150,"CURRENT"),EXACT(L150,"STALE"),EXACT(L150,"NOT CHECKED"))),"INVALID - FRESHNESS TOKEN",IF(COUNTIF($A$6:$A$205,A150)&gt;1,"INVALID - DUPLICATE ID","VALID"))))))))))))</x:f>
      </x:c>
      <x:c r="Q150" s="45" t="str">
        <x:f>IF(A150="","",IF(OR(B150="",C150="",D150="",E150="",F150="",G150="",H150="",I150="",J150="",K150="",L150="",M150="",N150=""),"EVIDENCE INSUFFICIENT - REQUIRED FIELD",IF(L150="STALE","EVIDENCE STALE - REFRESH",IF(L150="NOT CHECKED","EVIDENCE INSUFFICIENT - FRESHNESS",IF(OR(C150="UNKNOWN",D150="UNKNOWN",E150="UNKNOWN",F150="UNKNOWN",G150="UNKNOWN",H150="UNKNOWN",I150="UNKNOWN",J150="UNKNOWN",K150="UNKNOWN"),"EVIDENCE INSUFFICIENT - COMPARABILITY","COMPLETE")))))</x:f>
      </x:c>
      <x:c r="R150" s="45" t="str">
        <x:f>IF(A150="","",IF(OR(P150&lt;&gt;"VALID",Q150&lt;&gt;"COMPLETE",T150&lt;&gt;"LINKED - READY"),"EVIDENCE INSUFFICIENT",IF(OR(C150="DIFFERENT",E150="NOT COMPARABLE",G150="NOT COMPARABLE",K150="NOT COMPARABLE"),"NOT COMPARABLE",IF(AND(C150="SAME",D150="COMPARABLE",E150="COMPARABLE",OR(F150="IN STOCK",F150="MIXED"),G150="COMPARABLE",H150="COMPARABLE",I150="COMPARABLE",J150="COMPARABLE",K150="COMPARABLE"),"COMPARABLE","PARTIAL"))))</x:f>
      </x:c>
      <x:c r="S150" s="45" t="str">
        <x:f>IF(A150="","",IF(P150&lt;&gt;"VALID","NOT READY",IF(Q150&lt;&gt;"COMPLETE","NOT READY",IF(T150&lt;&gt;"LINKED - READY","NOT READY",IF(R150="EVIDENCE INSUFFICIENT","NOT READY","READY")))))</x:f>
      </x:c>
      <x:c r="T150" s="69" t="str">
        <x:f>IF(A150="","",IF(COUNTIF(CANDIDATES!$A$6:$A$205,B150)&lt;&gt;1,"INVALID - CANDIDATE ID",IF(COUNTIFS(CANDIDATES!$A$6:$A$205,B150,CANDIDATES!$R$6:$R$205,"READY")&lt;&gt;1,"CANDIDATE NOT READY","LINKED - READY")))</x:f>
      </x:c>
      <x:c r="U150" s="69" t="str">
        <x:f>IF(T150="LINKED - READY",INDEX(CANDIDATES!$Q$6:$Q$205,MATCH(B150,CANDIDATES!$A$6:$A$205,0)),"")</x:f>
      </x:c>
    </x:row>
    <x:row r="151">
      <x:c r="A151" s="53"/>
      <x:c r="B151" s="53"/>
      <x:c r="C151" s="53"/>
      <x:c r="D151" s="53"/>
      <x:c r="E151" s="53"/>
      <x:c r="F151" s="53"/>
      <x:c r="G151" s="53"/>
      <x:c r="H151" s="53"/>
      <x:c r="I151" s="53"/>
      <x:c r="J151" s="53"/>
      <x:c r="K151" s="53"/>
      <x:c r="L151" s="53"/>
      <x:c r="M151" s="53"/>
      <x:c r="N151" s="58"/>
      <x:c r="O151" s="53"/>
      <x:c r="P151" s="45" t="str">
        <x:f>IF(A151="","",IF(NOT(OR(EXACT(C151,"SAME"),EXACT(C151,"DIFFERENT"),EXACT(C151,"UNKNOWN"),EXACT(C151,"NOT APPLICABLE"))),"INVALID - PARITY TOKEN",IF(NOT(OR(EXACT(D151,"COMPARABLE"),EXACT(D151,"PARTIAL"),EXACT(D151,"NOT COMPARABLE"),EXACT(D151,"UNKNOWN"),EXACT(D151,"NOT APPLICABLE"))),"INVALID - PACK TOKEN",IF(NOT(OR(EXACT(E151,"COMPARABLE"),EXACT(E151,"PARTIAL"),EXACT(E151,"NOT COMPARABLE"),EXACT(E151,"UNKNOWN"),EXACT(E151,"NOT APPLICABLE"))),"INVALID - PRICE TOKEN",IF(NOT(OR(EXACT(F151,"IN STOCK"),EXACT(F151,"OUT OF STOCK"),EXACT(F151,"MIXED"),EXACT(F151,"UNKNOWN"),EXACT(F151,"NOT APPLICABLE"))),"INVALID - STOCK TOKEN",IF(NOT(OR(EXACT(G151,"COMPARABLE"),EXACT(G151,"PARTIAL"),EXACT(G151,"NOT COMPARABLE"),EXACT(G151,"UNKNOWN"),EXACT(G151,"NOT APPLICABLE"))),"INVALID - SHIPPING TOKEN",IF(NOT(OR(EXACT(H151,"COMPARABLE"),EXACT(H151,"PARTIAL"),EXACT(H151,"NOT COMPARABLE"),EXACT(H151,"UNKNOWN"),EXACT(H151,"NOT APPLICABLE"))),"INVALID - RETURNS TOKEN",IF(NOT(OR(EXACT(I151,"COMPARABLE"),EXACT(I151,"PARTIAL"),EXACT(I151,"NOT COMPARABLE"),EXACT(I151,"UNKNOWN"),EXACT(I151,"NOT APPLICABLE"))),"INVALID - WARRANTY TOKEN",IF(NOT(OR(EXACT(J151,"COMPARABLE"),EXACT(J151,"PARTIAL"),EXACT(J151,"NOT COMPARABLE"),EXACT(J151,"UNKNOWN"),EXACT(J151,"NOT APPLICABLE"))),"INVALID - ASSORTMENT TOKEN",IF(NOT(OR(EXACT(K151,"COMPARABLE"),EXACT(K151,"PARTIAL"),EXACT(K151,"NOT COMPARABLE"),EXACT(K151,"UNKNOWN"),EXACT(K151,"NOT APPLICABLE"))),"INVALID - TRANSACTION OWNER TOKEN",IF(NOT(OR(EXACT(L151,"CURRENT"),EXACT(L151,"STALE"),EXACT(L151,"NOT CHECKED"))),"INVALID - FRESHNESS TOKEN",IF(COUNTIF($A$6:$A$205,A151)&gt;1,"INVALID - DUPLICATE ID","VALID"))))))))))))</x:f>
      </x:c>
      <x:c r="Q151" s="45" t="str">
        <x:f>IF(A151="","",IF(OR(B151="",C151="",D151="",E151="",F151="",G151="",H151="",I151="",J151="",K151="",L151="",M151="",N151=""),"EVIDENCE INSUFFICIENT - REQUIRED FIELD",IF(L151="STALE","EVIDENCE STALE - REFRESH",IF(L151="NOT CHECKED","EVIDENCE INSUFFICIENT - FRESHNESS",IF(OR(C151="UNKNOWN",D151="UNKNOWN",E151="UNKNOWN",F151="UNKNOWN",G151="UNKNOWN",H151="UNKNOWN",I151="UNKNOWN",J151="UNKNOWN",K151="UNKNOWN"),"EVIDENCE INSUFFICIENT - COMPARABILITY","COMPLETE")))))</x:f>
      </x:c>
      <x:c r="R151" s="45" t="str">
        <x:f>IF(A151="","",IF(OR(P151&lt;&gt;"VALID",Q151&lt;&gt;"COMPLETE",T151&lt;&gt;"LINKED - READY"),"EVIDENCE INSUFFICIENT",IF(OR(C151="DIFFERENT",E151="NOT COMPARABLE",G151="NOT COMPARABLE",K151="NOT COMPARABLE"),"NOT COMPARABLE",IF(AND(C151="SAME",D151="COMPARABLE",E151="COMPARABLE",OR(F151="IN STOCK",F151="MIXED"),G151="COMPARABLE",H151="COMPARABLE",I151="COMPARABLE",J151="COMPARABLE",K151="COMPARABLE"),"COMPARABLE","PARTIAL"))))</x:f>
      </x:c>
      <x:c r="S151" s="45" t="str">
        <x:f>IF(A151="","",IF(P151&lt;&gt;"VALID","NOT READY",IF(Q151&lt;&gt;"COMPLETE","NOT READY",IF(T151&lt;&gt;"LINKED - READY","NOT READY",IF(R151="EVIDENCE INSUFFICIENT","NOT READY","READY")))))</x:f>
      </x:c>
      <x:c r="T151" s="69" t="str">
        <x:f>IF(A151="","",IF(COUNTIF(CANDIDATES!$A$6:$A$205,B151)&lt;&gt;1,"INVALID - CANDIDATE ID",IF(COUNTIFS(CANDIDATES!$A$6:$A$205,B151,CANDIDATES!$R$6:$R$205,"READY")&lt;&gt;1,"CANDIDATE NOT READY","LINKED - READY")))</x:f>
      </x:c>
      <x:c r="U151" s="69" t="str">
        <x:f>IF(T151="LINKED - READY",INDEX(CANDIDATES!$Q$6:$Q$205,MATCH(B151,CANDIDATES!$A$6:$A$205,0)),"")</x:f>
      </x:c>
    </x:row>
    <x:row r="152">
      <x:c r="A152" s="53"/>
      <x:c r="B152" s="53"/>
      <x:c r="C152" s="53"/>
      <x:c r="D152" s="53"/>
      <x:c r="E152" s="53"/>
      <x:c r="F152" s="53"/>
      <x:c r="G152" s="53"/>
      <x:c r="H152" s="53"/>
      <x:c r="I152" s="53"/>
      <x:c r="J152" s="53"/>
      <x:c r="K152" s="53"/>
      <x:c r="L152" s="53"/>
      <x:c r="M152" s="53"/>
      <x:c r="N152" s="58"/>
      <x:c r="O152" s="53"/>
      <x:c r="P152" s="45" t="str">
        <x:f>IF(A152="","",IF(NOT(OR(EXACT(C152,"SAME"),EXACT(C152,"DIFFERENT"),EXACT(C152,"UNKNOWN"),EXACT(C152,"NOT APPLICABLE"))),"INVALID - PARITY TOKEN",IF(NOT(OR(EXACT(D152,"COMPARABLE"),EXACT(D152,"PARTIAL"),EXACT(D152,"NOT COMPARABLE"),EXACT(D152,"UNKNOWN"),EXACT(D152,"NOT APPLICABLE"))),"INVALID - PACK TOKEN",IF(NOT(OR(EXACT(E152,"COMPARABLE"),EXACT(E152,"PARTIAL"),EXACT(E152,"NOT COMPARABLE"),EXACT(E152,"UNKNOWN"),EXACT(E152,"NOT APPLICABLE"))),"INVALID - PRICE TOKEN",IF(NOT(OR(EXACT(F152,"IN STOCK"),EXACT(F152,"OUT OF STOCK"),EXACT(F152,"MIXED"),EXACT(F152,"UNKNOWN"),EXACT(F152,"NOT APPLICABLE"))),"INVALID - STOCK TOKEN",IF(NOT(OR(EXACT(G152,"COMPARABLE"),EXACT(G152,"PARTIAL"),EXACT(G152,"NOT COMPARABLE"),EXACT(G152,"UNKNOWN"),EXACT(G152,"NOT APPLICABLE"))),"INVALID - SHIPPING TOKEN",IF(NOT(OR(EXACT(H152,"COMPARABLE"),EXACT(H152,"PARTIAL"),EXACT(H152,"NOT COMPARABLE"),EXACT(H152,"UNKNOWN"),EXACT(H152,"NOT APPLICABLE"))),"INVALID - RETURNS TOKEN",IF(NOT(OR(EXACT(I152,"COMPARABLE"),EXACT(I152,"PARTIAL"),EXACT(I152,"NOT COMPARABLE"),EXACT(I152,"UNKNOWN"),EXACT(I152,"NOT APPLICABLE"))),"INVALID - WARRANTY TOKEN",IF(NOT(OR(EXACT(J152,"COMPARABLE"),EXACT(J152,"PARTIAL"),EXACT(J152,"NOT COMPARABLE"),EXACT(J152,"UNKNOWN"),EXACT(J152,"NOT APPLICABLE"))),"INVALID - ASSORTMENT TOKEN",IF(NOT(OR(EXACT(K152,"COMPARABLE"),EXACT(K152,"PARTIAL"),EXACT(K152,"NOT COMPARABLE"),EXACT(K152,"UNKNOWN"),EXACT(K152,"NOT APPLICABLE"))),"INVALID - TRANSACTION OWNER TOKEN",IF(NOT(OR(EXACT(L152,"CURRENT"),EXACT(L152,"STALE"),EXACT(L152,"NOT CHECKED"))),"INVALID - FRESHNESS TOKEN",IF(COUNTIF($A$6:$A$205,A152)&gt;1,"INVALID - DUPLICATE ID","VALID"))))))))))))</x:f>
      </x:c>
      <x:c r="Q152" s="45" t="str">
        <x:f>IF(A152="","",IF(OR(B152="",C152="",D152="",E152="",F152="",G152="",H152="",I152="",J152="",K152="",L152="",M152="",N152=""),"EVIDENCE INSUFFICIENT - REQUIRED FIELD",IF(L152="STALE","EVIDENCE STALE - REFRESH",IF(L152="NOT CHECKED","EVIDENCE INSUFFICIENT - FRESHNESS",IF(OR(C152="UNKNOWN",D152="UNKNOWN",E152="UNKNOWN",F152="UNKNOWN",G152="UNKNOWN",H152="UNKNOWN",I152="UNKNOWN",J152="UNKNOWN",K152="UNKNOWN"),"EVIDENCE INSUFFICIENT - COMPARABILITY","COMPLETE")))))</x:f>
      </x:c>
      <x:c r="R152" s="45" t="str">
        <x:f>IF(A152="","",IF(OR(P152&lt;&gt;"VALID",Q152&lt;&gt;"COMPLETE",T152&lt;&gt;"LINKED - READY"),"EVIDENCE INSUFFICIENT",IF(OR(C152="DIFFERENT",E152="NOT COMPARABLE",G152="NOT COMPARABLE",K152="NOT COMPARABLE"),"NOT COMPARABLE",IF(AND(C152="SAME",D152="COMPARABLE",E152="COMPARABLE",OR(F152="IN STOCK",F152="MIXED"),G152="COMPARABLE",H152="COMPARABLE",I152="COMPARABLE",J152="COMPARABLE",K152="COMPARABLE"),"COMPARABLE","PARTIAL"))))</x:f>
      </x:c>
      <x:c r="S152" s="45" t="str">
        <x:f>IF(A152="","",IF(P152&lt;&gt;"VALID","NOT READY",IF(Q152&lt;&gt;"COMPLETE","NOT READY",IF(T152&lt;&gt;"LINKED - READY","NOT READY",IF(R152="EVIDENCE INSUFFICIENT","NOT READY","READY")))))</x:f>
      </x:c>
      <x:c r="T152" s="69" t="str">
        <x:f>IF(A152="","",IF(COUNTIF(CANDIDATES!$A$6:$A$205,B152)&lt;&gt;1,"INVALID - CANDIDATE ID",IF(COUNTIFS(CANDIDATES!$A$6:$A$205,B152,CANDIDATES!$R$6:$R$205,"READY")&lt;&gt;1,"CANDIDATE NOT READY","LINKED - READY")))</x:f>
      </x:c>
      <x:c r="U152" s="69" t="str">
        <x:f>IF(T152="LINKED - READY",INDEX(CANDIDATES!$Q$6:$Q$205,MATCH(B152,CANDIDATES!$A$6:$A$205,0)),"")</x:f>
      </x:c>
    </x:row>
    <x:row r="153">
      <x:c r="A153" s="53"/>
      <x:c r="B153" s="53"/>
      <x:c r="C153" s="53"/>
      <x:c r="D153" s="53"/>
      <x:c r="E153" s="53"/>
      <x:c r="F153" s="53"/>
      <x:c r="G153" s="53"/>
      <x:c r="H153" s="53"/>
      <x:c r="I153" s="53"/>
      <x:c r="J153" s="53"/>
      <x:c r="K153" s="53"/>
      <x:c r="L153" s="53"/>
      <x:c r="M153" s="53"/>
      <x:c r="N153" s="58"/>
      <x:c r="O153" s="53"/>
      <x:c r="P153" s="45" t="str">
        <x:f>IF(A153="","",IF(NOT(OR(EXACT(C153,"SAME"),EXACT(C153,"DIFFERENT"),EXACT(C153,"UNKNOWN"),EXACT(C153,"NOT APPLICABLE"))),"INVALID - PARITY TOKEN",IF(NOT(OR(EXACT(D153,"COMPARABLE"),EXACT(D153,"PARTIAL"),EXACT(D153,"NOT COMPARABLE"),EXACT(D153,"UNKNOWN"),EXACT(D153,"NOT APPLICABLE"))),"INVALID - PACK TOKEN",IF(NOT(OR(EXACT(E153,"COMPARABLE"),EXACT(E153,"PARTIAL"),EXACT(E153,"NOT COMPARABLE"),EXACT(E153,"UNKNOWN"),EXACT(E153,"NOT APPLICABLE"))),"INVALID - PRICE TOKEN",IF(NOT(OR(EXACT(F153,"IN STOCK"),EXACT(F153,"OUT OF STOCK"),EXACT(F153,"MIXED"),EXACT(F153,"UNKNOWN"),EXACT(F153,"NOT APPLICABLE"))),"INVALID - STOCK TOKEN",IF(NOT(OR(EXACT(G153,"COMPARABLE"),EXACT(G153,"PARTIAL"),EXACT(G153,"NOT COMPARABLE"),EXACT(G153,"UNKNOWN"),EXACT(G153,"NOT APPLICABLE"))),"INVALID - SHIPPING TOKEN",IF(NOT(OR(EXACT(H153,"COMPARABLE"),EXACT(H153,"PARTIAL"),EXACT(H153,"NOT COMPARABLE"),EXACT(H153,"UNKNOWN"),EXACT(H153,"NOT APPLICABLE"))),"INVALID - RETURNS TOKEN",IF(NOT(OR(EXACT(I153,"COMPARABLE"),EXACT(I153,"PARTIAL"),EXACT(I153,"NOT COMPARABLE"),EXACT(I153,"UNKNOWN"),EXACT(I153,"NOT APPLICABLE"))),"INVALID - WARRANTY TOKEN",IF(NOT(OR(EXACT(J153,"COMPARABLE"),EXACT(J153,"PARTIAL"),EXACT(J153,"NOT COMPARABLE"),EXACT(J153,"UNKNOWN"),EXACT(J153,"NOT APPLICABLE"))),"INVALID - ASSORTMENT TOKEN",IF(NOT(OR(EXACT(K153,"COMPARABLE"),EXACT(K153,"PARTIAL"),EXACT(K153,"NOT COMPARABLE"),EXACT(K153,"UNKNOWN"),EXACT(K153,"NOT APPLICABLE"))),"INVALID - TRANSACTION OWNER TOKEN",IF(NOT(OR(EXACT(L153,"CURRENT"),EXACT(L153,"STALE"),EXACT(L153,"NOT CHECKED"))),"INVALID - FRESHNESS TOKEN",IF(COUNTIF($A$6:$A$205,A153)&gt;1,"INVALID - DUPLICATE ID","VALID"))))))))))))</x:f>
      </x:c>
      <x:c r="Q153" s="45" t="str">
        <x:f>IF(A153="","",IF(OR(B153="",C153="",D153="",E153="",F153="",G153="",H153="",I153="",J153="",K153="",L153="",M153="",N153=""),"EVIDENCE INSUFFICIENT - REQUIRED FIELD",IF(L153="STALE","EVIDENCE STALE - REFRESH",IF(L153="NOT CHECKED","EVIDENCE INSUFFICIENT - FRESHNESS",IF(OR(C153="UNKNOWN",D153="UNKNOWN",E153="UNKNOWN",F153="UNKNOWN",G153="UNKNOWN",H153="UNKNOWN",I153="UNKNOWN",J153="UNKNOWN",K153="UNKNOWN"),"EVIDENCE INSUFFICIENT - COMPARABILITY","COMPLETE")))))</x:f>
      </x:c>
      <x:c r="R153" s="45" t="str">
        <x:f>IF(A153="","",IF(OR(P153&lt;&gt;"VALID",Q153&lt;&gt;"COMPLETE",T153&lt;&gt;"LINKED - READY"),"EVIDENCE INSUFFICIENT",IF(OR(C153="DIFFERENT",E153="NOT COMPARABLE",G153="NOT COMPARABLE",K153="NOT COMPARABLE"),"NOT COMPARABLE",IF(AND(C153="SAME",D153="COMPARABLE",E153="COMPARABLE",OR(F153="IN STOCK",F153="MIXED"),G153="COMPARABLE",H153="COMPARABLE",I153="COMPARABLE",J153="COMPARABLE",K153="COMPARABLE"),"COMPARABLE","PARTIAL"))))</x:f>
      </x:c>
      <x:c r="S153" s="45" t="str">
        <x:f>IF(A153="","",IF(P153&lt;&gt;"VALID","NOT READY",IF(Q153&lt;&gt;"COMPLETE","NOT READY",IF(T153&lt;&gt;"LINKED - READY","NOT READY",IF(R153="EVIDENCE INSUFFICIENT","NOT READY","READY")))))</x:f>
      </x:c>
      <x:c r="T153" s="69" t="str">
        <x:f>IF(A153="","",IF(COUNTIF(CANDIDATES!$A$6:$A$205,B153)&lt;&gt;1,"INVALID - CANDIDATE ID",IF(COUNTIFS(CANDIDATES!$A$6:$A$205,B153,CANDIDATES!$R$6:$R$205,"READY")&lt;&gt;1,"CANDIDATE NOT READY","LINKED - READY")))</x:f>
      </x:c>
      <x:c r="U153" s="69" t="str">
        <x:f>IF(T153="LINKED - READY",INDEX(CANDIDATES!$Q$6:$Q$205,MATCH(B153,CANDIDATES!$A$6:$A$205,0)),"")</x:f>
      </x:c>
    </x:row>
    <x:row r="154">
      <x:c r="A154" s="53"/>
      <x:c r="B154" s="53"/>
      <x:c r="C154" s="53"/>
      <x:c r="D154" s="53"/>
      <x:c r="E154" s="53"/>
      <x:c r="F154" s="53"/>
      <x:c r="G154" s="53"/>
      <x:c r="H154" s="53"/>
      <x:c r="I154" s="53"/>
      <x:c r="J154" s="53"/>
      <x:c r="K154" s="53"/>
      <x:c r="L154" s="53"/>
      <x:c r="M154" s="53"/>
      <x:c r="N154" s="58"/>
      <x:c r="O154" s="53"/>
      <x:c r="P154" s="45" t="str">
        <x:f>IF(A154="","",IF(NOT(OR(EXACT(C154,"SAME"),EXACT(C154,"DIFFERENT"),EXACT(C154,"UNKNOWN"),EXACT(C154,"NOT APPLICABLE"))),"INVALID - PARITY TOKEN",IF(NOT(OR(EXACT(D154,"COMPARABLE"),EXACT(D154,"PARTIAL"),EXACT(D154,"NOT COMPARABLE"),EXACT(D154,"UNKNOWN"),EXACT(D154,"NOT APPLICABLE"))),"INVALID - PACK TOKEN",IF(NOT(OR(EXACT(E154,"COMPARABLE"),EXACT(E154,"PARTIAL"),EXACT(E154,"NOT COMPARABLE"),EXACT(E154,"UNKNOWN"),EXACT(E154,"NOT APPLICABLE"))),"INVALID - PRICE TOKEN",IF(NOT(OR(EXACT(F154,"IN STOCK"),EXACT(F154,"OUT OF STOCK"),EXACT(F154,"MIXED"),EXACT(F154,"UNKNOWN"),EXACT(F154,"NOT APPLICABLE"))),"INVALID - STOCK TOKEN",IF(NOT(OR(EXACT(G154,"COMPARABLE"),EXACT(G154,"PARTIAL"),EXACT(G154,"NOT COMPARABLE"),EXACT(G154,"UNKNOWN"),EXACT(G154,"NOT APPLICABLE"))),"INVALID - SHIPPING TOKEN",IF(NOT(OR(EXACT(H154,"COMPARABLE"),EXACT(H154,"PARTIAL"),EXACT(H154,"NOT COMPARABLE"),EXACT(H154,"UNKNOWN"),EXACT(H154,"NOT APPLICABLE"))),"INVALID - RETURNS TOKEN",IF(NOT(OR(EXACT(I154,"COMPARABLE"),EXACT(I154,"PARTIAL"),EXACT(I154,"NOT COMPARABLE"),EXACT(I154,"UNKNOWN"),EXACT(I154,"NOT APPLICABLE"))),"INVALID - WARRANTY TOKEN",IF(NOT(OR(EXACT(J154,"COMPARABLE"),EXACT(J154,"PARTIAL"),EXACT(J154,"NOT COMPARABLE"),EXACT(J154,"UNKNOWN"),EXACT(J154,"NOT APPLICABLE"))),"INVALID - ASSORTMENT TOKEN",IF(NOT(OR(EXACT(K154,"COMPARABLE"),EXACT(K154,"PARTIAL"),EXACT(K154,"NOT COMPARABLE"),EXACT(K154,"UNKNOWN"),EXACT(K154,"NOT APPLICABLE"))),"INVALID - TRANSACTION OWNER TOKEN",IF(NOT(OR(EXACT(L154,"CURRENT"),EXACT(L154,"STALE"),EXACT(L154,"NOT CHECKED"))),"INVALID - FRESHNESS TOKEN",IF(COUNTIF($A$6:$A$205,A154)&gt;1,"INVALID - DUPLICATE ID","VALID"))))))))))))</x:f>
      </x:c>
      <x:c r="Q154" s="45" t="str">
        <x:f>IF(A154="","",IF(OR(B154="",C154="",D154="",E154="",F154="",G154="",H154="",I154="",J154="",K154="",L154="",M154="",N154=""),"EVIDENCE INSUFFICIENT - REQUIRED FIELD",IF(L154="STALE","EVIDENCE STALE - REFRESH",IF(L154="NOT CHECKED","EVIDENCE INSUFFICIENT - FRESHNESS",IF(OR(C154="UNKNOWN",D154="UNKNOWN",E154="UNKNOWN",F154="UNKNOWN",G154="UNKNOWN",H154="UNKNOWN",I154="UNKNOWN",J154="UNKNOWN",K154="UNKNOWN"),"EVIDENCE INSUFFICIENT - COMPARABILITY","COMPLETE")))))</x:f>
      </x:c>
      <x:c r="R154" s="45" t="str">
        <x:f>IF(A154="","",IF(OR(P154&lt;&gt;"VALID",Q154&lt;&gt;"COMPLETE",T154&lt;&gt;"LINKED - READY"),"EVIDENCE INSUFFICIENT",IF(OR(C154="DIFFERENT",E154="NOT COMPARABLE",G154="NOT COMPARABLE",K154="NOT COMPARABLE"),"NOT COMPARABLE",IF(AND(C154="SAME",D154="COMPARABLE",E154="COMPARABLE",OR(F154="IN STOCK",F154="MIXED"),G154="COMPARABLE",H154="COMPARABLE",I154="COMPARABLE",J154="COMPARABLE",K154="COMPARABLE"),"COMPARABLE","PARTIAL"))))</x:f>
      </x:c>
      <x:c r="S154" s="45" t="str">
        <x:f>IF(A154="","",IF(P154&lt;&gt;"VALID","NOT READY",IF(Q154&lt;&gt;"COMPLETE","NOT READY",IF(T154&lt;&gt;"LINKED - READY","NOT READY",IF(R154="EVIDENCE INSUFFICIENT","NOT READY","READY")))))</x:f>
      </x:c>
      <x:c r="T154" s="69" t="str">
        <x:f>IF(A154="","",IF(COUNTIF(CANDIDATES!$A$6:$A$205,B154)&lt;&gt;1,"INVALID - CANDIDATE ID",IF(COUNTIFS(CANDIDATES!$A$6:$A$205,B154,CANDIDATES!$R$6:$R$205,"READY")&lt;&gt;1,"CANDIDATE NOT READY","LINKED - READY")))</x:f>
      </x:c>
      <x:c r="U154" s="69" t="str">
        <x:f>IF(T154="LINKED - READY",INDEX(CANDIDATES!$Q$6:$Q$205,MATCH(B154,CANDIDATES!$A$6:$A$205,0)),"")</x:f>
      </x:c>
    </x:row>
    <x:row r="155">
      <x:c r="A155" s="53"/>
      <x:c r="B155" s="53"/>
      <x:c r="C155" s="53"/>
      <x:c r="D155" s="53"/>
      <x:c r="E155" s="53"/>
      <x:c r="F155" s="53"/>
      <x:c r="G155" s="53"/>
      <x:c r="H155" s="53"/>
      <x:c r="I155" s="53"/>
      <x:c r="J155" s="53"/>
      <x:c r="K155" s="53"/>
      <x:c r="L155" s="53"/>
      <x:c r="M155" s="53"/>
      <x:c r="N155" s="58"/>
      <x:c r="O155" s="53"/>
      <x:c r="P155" s="45" t="str">
        <x:f>IF(A155="","",IF(NOT(OR(EXACT(C155,"SAME"),EXACT(C155,"DIFFERENT"),EXACT(C155,"UNKNOWN"),EXACT(C155,"NOT APPLICABLE"))),"INVALID - PARITY TOKEN",IF(NOT(OR(EXACT(D155,"COMPARABLE"),EXACT(D155,"PARTIAL"),EXACT(D155,"NOT COMPARABLE"),EXACT(D155,"UNKNOWN"),EXACT(D155,"NOT APPLICABLE"))),"INVALID - PACK TOKEN",IF(NOT(OR(EXACT(E155,"COMPARABLE"),EXACT(E155,"PARTIAL"),EXACT(E155,"NOT COMPARABLE"),EXACT(E155,"UNKNOWN"),EXACT(E155,"NOT APPLICABLE"))),"INVALID - PRICE TOKEN",IF(NOT(OR(EXACT(F155,"IN STOCK"),EXACT(F155,"OUT OF STOCK"),EXACT(F155,"MIXED"),EXACT(F155,"UNKNOWN"),EXACT(F155,"NOT APPLICABLE"))),"INVALID - STOCK TOKEN",IF(NOT(OR(EXACT(G155,"COMPARABLE"),EXACT(G155,"PARTIAL"),EXACT(G155,"NOT COMPARABLE"),EXACT(G155,"UNKNOWN"),EXACT(G155,"NOT APPLICABLE"))),"INVALID - SHIPPING TOKEN",IF(NOT(OR(EXACT(H155,"COMPARABLE"),EXACT(H155,"PARTIAL"),EXACT(H155,"NOT COMPARABLE"),EXACT(H155,"UNKNOWN"),EXACT(H155,"NOT APPLICABLE"))),"INVALID - RETURNS TOKEN",IF(NOT(OR(EXACT(I155,"COMPARABLE"),EXACT(I155,"PARTIAL"),EXACT(I155,"NOT COMPARABLE"),EXACT(I155,"UNKNOWN"),EXACT(I155,"NOT APPLICABLE"))),"INVALID - WARRANTY TOKEN",IF(NOT(OR(EXACT(J155,"COMPARABLE"),EXACT(J155,"PARTIAL"),EXACT(J155,"NOT COMPARABLE"),EXACT(J155,"UNKNOWN"),EXACT(J155,"NOT APPLICABLE"))),"INVALID - ASSORTMENT TOKEN",IF(NOT(OR(EXACT(K155,"COMPARABLE"),EXACT(K155,"PARTIAL"),EXACT(K155,"NOT COMPARABLE"),EXACT(K155,"UNKNOWN"),EXACT(K155,"NOT APPLICABLE"))),"INVALID - TRANSACTION OWNER TOKEN",IF(NOT(OR(EXACT(L155,"CURRENT"),EXACT(L155,"STALE"),EXACT(L155,"NOT CHECKED"))),"INVALID - FRESHNESS TOKEN",IF(COUNTIF($A$6:$A$205,A155)&gt;1,"INVALID - DUPLICATE ID","VALID"))))))))))))</x:f>
      </x:c>
      <x:c r="Q155" s="45" t="str">
        <x:f>IF(A155="","",IF(OR(B155="",C155="",D155="",E155="",F155="",G155="",H155="",I155="",J155="",K155="",L155="",M155="",N155=""),"EVIDENCE INSUFFICIENT - REQUIRED FIELD",IF(L155="STALE","EVIDENCE STALE - REFRESH",IF(L155="NOT CHECKED","EVIDENCE INSUFFICIENT - FRESHNESS",IF(OR(C155="UNKNOWN",D155="UNKNOWN",E155="UNKNOWN",F155="UNKNOWN",G155="UNKNOWN",H155="UNKNOWN",I155="UNKNOWN",J155="UNKNOWN",K155="UNKNOWN"),"EVIDENCE INSUFFICIENT - COMPARABILITY","COMPLETE")))))</x:f>
      </x:c>
      <x:c r="R155" s="45" t="str">
        <x:f>IF(A155="","",IF(OR(P155&lt;&gt;"VALID",Q155&lt;&gt;"COMPLETE",T155&lt;&gt;"LINKED - READY"),"EVIDENCE INSUFFICIENT",IF(OR(C155="DIFFERENT",E155="NOT COMPARABLE",G155="NOT COMPARABLE",K155="NOT COMPARABLE"),"NOT COMPARABLE",IF(AND(C155="SAME",D155="COMPARABLE",E155="COMPARABLE",OR(F155="IN STOCK",F155="MIXED"),G155="COMPARABLE",H155="COMPARABLE",I155="COMPARABLE",J155="COMPARABLE",K155="COMPARABLE"),"COMPARABLE","PARTIAL"))))</x:f>
      </x:c>
      <x:c r="S155" s="45" t="str">
        <x:f>IF(A155="","",IF(P155&lt;&gt;"VALID","NOT READY",IF(Q155&lt;&gt;"COMPLETE","NOT READY",IF(T155&lt;&gt;"LINKED - READY","NOT READY",IF(R155="EVIDENCE INSUFFICIENT","NOT READY","READY")))))</x:f>
      </x:c>
      <x:c r="T155" s="69" t="str">
        <x:f>IF(A155="","",IF(COUNTIF(CANDIDATES!$A$6:$A$205,B155)&lt;&gt;1,"INVALID - CANDIDATE ID",IF(COUNTIFS(CANDIDATES!$A$6:$A$205,B155,CANDIDATES!$R$6:$R$205,"READY")&lt;&gt;1,"CANDIDATE NOT READY","LINKED - READY")))</x:f>
      </x:c>
      <x:c r="U155" s="69" t="str">
        <x:f>IF(T155="LINKED - READY",INDEX(CANDIDATES!$Q$6:$Q$205,MATCH(B155,CANDIDATES!$A$6:$A$205,0)),"")</x:f>
      </x:c>
    </x:row>
    <x:row r="156">
      <x:c r="A156" s="53"/>
      <x:c r="B156" s="53"/>
      <x:c r="C156" s="53"/>
      <x:c r="D156" s="53"/>
      <x:c r="E156" s="53"/>
      <x:c r="F156" s="53"/>
      <x:c r="G156" s="53"/>
      <x:c r="H156" s="53"/>
      <x:c r="I156" s="53"/>
      <x:c r="J156" s="53"/>
      <x:c r="K156" s="53"/>
      <x:c r="L156" s="53"/>
      <x:c r="M156" s="53"/>
      <x:c r="N156" s="58"/>
      <x:c r="O156" s="53"/>
      <x:c r="P156" s="45" t="str">
        <x:f>IF(A156="","",IF(NOT(OR(EXACT(C156,"SAME"),EXACT(C156,"DIFFERENT"),EXACT(C156,"UNKNOWN"),EXACT(C156,"NOT APPLICABLE"))),"INVALID - PARITY TOKEN",IF(NOT(OR(EXACT(D156,"COMPARABLE"),EXACT(D156,"PARTIAL"),EXACT(D156,"NOT COMPARABLE"),EXACT(D156,"UNKNOWN"),EXACT(D156,"NOT APPLICABLE"))),"INVALID - PACK TOKEN",IF(NOT(OR(EXACT(E156,"COMPARABLE"),EXACT(E156,"PARTIAL"),EXACT(E156,"NOT COMPARABLE"),EXACT(E156,"UNKNOWN"),EXACT(E156,"NOT APPLICABLE"))),"INVALID - PRICE TOKEN",IF(NOT(OR(EXACT(F156,"IN STOCK"),EXACT(F156,"OUT OF STOCK"),EXACT(F156,"MIXED"),EXACT(F156,"UNKNOWN"),EXACT(F156,"NOT APPLICABLE"))),"INVALID - STOCK TOKEN",IF(NOT(OR(EXACT(G156,"COMPARABLE"),EXACT(G156,"PARTIAL"),EXACT(G156,"NOT COMPARABLE"),EXACT(G156,"UNKNOWN"),EXACT(G156,"NOT APPLICABLE"))),"INVALID - SHIPPING TOKEN",IF(NOT(OR(EXACT(H156,"COMPARABLE"),EXACT(H156,"PARTIAL"),EXACT(H156,"NOT COMPARABLE"),EXACT(H156,"UNKNOWN"),EXACT(H156,"NOT APPLICABLE"))),"INVALID - RETURNS TOKEN",IF(NOT(OR(EXACT(I156,"COMPARABLE"),EXACT(I156,"PARTIAL"),EXACT(I156,"NOT COMPARABLE"),EXACT(I156,"UNKNOWN"),EXACT(I156,"NOT APPLICABLE"))),"INVALID - WARRANTY TOKEN",IF(NOT(OR(EXACT(J156,"COMPARABLE"),EXACT(J156,"PARTIAL"),EXACT(J156,"NOT COMPARABLE"),EXACT(J156,"UNKNOWN"),EXACT(J156,"NOT APPLICABLE"))),"INVALID - ASSORTMENT TOKEN",IF(NOT(OR(EXACT(K156,"COMPARABLE"),EXACT(K156,"PARTIAL"),EXACT(K156,"NOT COMPARABLE"),EXACT(K156,"UNKNOWN"),EXACT(K156,"NOT APPLICABLE"))),"INVALID - TRANSACTION OWNER TOKEN",IF(NOT(OR(EXACT(L156,"CURRENT"),EXACT(L156,"STALE"),EXACT(L156,"NOT CHECKED"))),"INVALID - FRESHNESS TOKEN",IF(COUNTIF($A$6:$A$205,A156)&gt;1,"INVALID - DUPLICATE ID","VALID"))))))))))))</x:f>
      </x:c>
      <x:c r="Q156" s="45" t="str">
        <x:f>IF(A156="","",IF(OR(B156="",C156="",D156="",E156="",F156="",G156="",H156="",I156="",J156="",K156="",L156="",M156="",N156=""),"EVIDENCE INSUFFICIENT - REQUIRED FIELD",IF(L156="STALE","EVIDENCE STALE - REFRESH",IF(L156="NOT CHECKED","EVIDENCE INSUFFICIENT - FRESHNESS",IF(OR(C156="UNKNOWN",D156="UNKNOWN",E156="UNKNOWN",F156="UNKNOWN",G156="UNKNOWN",H156="UNKNOWN",I156="UNKNOWN",J156="UNKNOWN",K156="UNKNOWN"),"EVIDENCE INSUFFICIENT - COMPARABILITY","COMPLETE")))))</x:f>
      </x:c>
      <x:c r="R156" s="45" t="str">
        <x:f>IF(A156="","",IF(OR(P156&lt;&gt;"VALID",Q156&lt;&gt;"COMPLETE",T156&lt;&gt;"LINKED - READY"),"EVIDENCE INSUFFICIENT",IF(OR(C156="DIFFERENT",E156="NOT COMPARABLE",G156="NOT COMPARABLE",K156="NOT COMPARABLE"),"NOT COMPARABLE",IF(AND(C156="SAME",D156="COMPARABLE",E156="COMPARABLE",OR(F156="IN STOCK",F156="MIXED"),G156="COMPARABLE",H156="COMPARABLE",I156="COMPARABLE",J156="COMPARABLE",K156="COMPARABLE"),"COMPARABLE","PARTIAL"))))</x:f>
      </x:c>
      <x:c r="S156" s="45" t="str">
        <x:f>IF(A156="","",IF(P156&lt;&gt;"VALID","NOT READY",IF(Q156&lt;&gt;"COMPLETE","NOT READY",IF(T156&lt;&gt;"LINKED - READY","NOT READY",IF(R156="EVIDENCE INSUFFICIENT","NOT READY","READY")))))</x:f>
      </x:c>
      <x:c r="T156" s="69" t="str">
        <x:f>IF(A156="","",IF(COUNTIF(CANDIDATES!$A$6:$A$205,B156)&lt;&gt;1,"INVALID - CANDIDATE ID",IF(COUNTIFS(CANDIDATES!$A$6:$A$205,B156,CANDIDATES!$R$6:$R$205,"READY")&lt;&gt;1,"CANDIDATE NOT READY","LINKED - READY")))</x:f>
      </x:c>
      <x:c r="U156" s="69" t="str">
        <x:f>IF(T156="LINKED - READY",INDEX(CANDIDATES!$Q$6:$Q$205,MATCH(B156,CANDIDATES!$A$6:$A$205,0)),"")</x:f>
      </x:c>
    </x:row>
    <x:row r="157">
      <x:c r="A157" s="53"/>
      <x:c r="B157" s="53"/>
      <x:c r="C157" s="53"/>
      <x:c r="D157" s="53"/>
      <x:c r="E157" s="53"/>
      <x:c r="F157" s="53"/>
      <x:c r="G157" s="53"/>
      <x:c r="H157" s="53"/>
      <x:c r="I157" s="53"/>
      <x:c r="J157" s="53"/>
      <x:c r="K157" s="53"/>
      <x:c r="L157" s="53"/>
      <x:c r="M157" s="53"/>
      <x:c r="N157" s="58"/>
      <x:c r="O157" s="53"/>
      <x:c r="P157" s="45" t="str">
        <x:f>IF(A157="","",IF(NOT(OR(EXACT(C157,"SAME"),EXACT(C157,"DIFFERENT"),EXACT(C157,"UNKNOWN"),EXACT(C157,"NOT APPLICABLE"))),"INVALID - PARITY TOKEN",IF(NOT(OR(EXACT(D157,"COMPARABLE"),EXACT(D157,"PARTIAL"),EXACT(D157,"NOT COMPARABLE"),EXACT(D157,"UNKNOWN"),EXACT(D157,"NOT APPLICABLE"))),"INVALID - PACK TOKEN",IF(NOT(OR(EXACT(E157,"COMPARABLE"),EXACT(E157,"PARTIAL"),EXACT(E157,"NOT COMPARABLE"),EXACT(E157,"UNKNOWN"),EXACT(E157,"NOT APPLICABLE"))),"INVALID - PRICE TOKEN",IF(NOT(OR(EXACT(F157,"IN STOCK"),EXACT(F157,"OUT OF STOCK"),EXACT(F157,"MIXED"),EXACT(F157,"UNKNOWN"),EXACT(F157,"NOT APPLICABLE"))),"INVALID - STOCK TOKEN",IF(NOT(OR(EXACT(G157,"COMPARABLE"),EXACT(G157,"PARTIAL"),EXACT(G157,"NOT COMPARABLE"),EXACT(G157,"UNKNOWN"),EXACT(G157,"NOT APPLICABLE"))),"INVALID - SHIPPING TOKEN",IF(NOT(OR(EXACT(H157,"COMPARABLE"),EXACT(H157,"PARTIAL"),EXACT(H157,"NOT COMPARABLE"),EXACT(H157,"UNKNOWN"),EXACT(H157,"NOT APPLICABLE"))),"INVALID - RETURNS TOKEN",IF(NOT(OR(EXACT(I157,"COMPARABLE"),EXACT(I157,"PARTIAL"),EXACT(I157,"NOT COMPARABLE"),EXACT(I157,"UNKNOWN"),EXACT(I157,"NOT APPLICABLE"))),"INVALID - WARRANTY TOKEN",IF(NOT(OR(EXACT(J157,"COMPARABLE"),EXACT(J157,"PARTIAL"),EXACT(J157,"NOT COMPARABLE"),EXACT(J157,"UNKNOWN"),EXACT(J157,"NOT APPLICABLE"))),"INVALID - ASSORTMENT TOKEN",IF(NOT(OR(EXACT(K157,"COMPARABLE"),EXACT(K157,"PARTIAL"),EXACT(K157,"NOT COMPARABLE"),EXACT(K157,"UNKNOWN"),EXACT(K157,"NOT APPLICABLE"))),"INVALID - TRANSACTION OWNER TOKEN",IF(NOT(OR(EXACT(L157,"CURRENT"),EXACT(L157,"STALE"),EXACT(L157,"NOT CHECKED"))),"INVALID - FRESHNESS TOKEN",IF(COUNTIF($A$6:$A$205,A157)&gt;1,"INVALID - DUPLICATE ID","VALID"))))))))))))</x:f>
      </x:c>
      <x:c r="Q157" s="45" t="str">
        <x:f>IF(A157="","",IF(OR(B157="",C157="",D157="",E157="",F157="",G157="",H157="",I157="",J157="",K157="",L157="",M157="",N157=""),"EVIDENCE INSUFFICIENT - REQUIRED FIELD",IF(L157="STALE","EVIDENCE STALE - REFRESH",IF(L157="NOT CHECKED","EVIDENCE INSUFFICIENT - FRESHNESS",IF(OR(C157="UNKNOWN",D157="UNKNOWN",E157="UNKNOWN",F157="UNKNOWN",G157="UNKNOWN",H157="UNKNOWN",I157="UNKNOWN",J157="UNKNOWN",K157="UNKNOWN"),"EVIDENCE INSUFFICIENT - COMPARABILITY","COMPLETE")))))</x:f>
      </x:c>
      <x:c r="R157" s="45" t="str">
        <x:f>IF(A157="","",IF(OR(P157&lt;&gt;"VALID",Q157&lt;&gt;"COMPLETE",T157&lt;&gt;"LINKED - READY"),"EVIDENCE INSUFFICIENT",IF(OR(C157="DIFFERENT",E157="NOT COMPARABLE",G157="NOT COMPARABLE",K157="NOT COMPARABLE"),"NOT COMPARABLE",IF(AND(C157="SAME",D157="COMPARABLE",E157="COMPARABLE",OR(F157="IN STOCK",F157="MIXED"),G157="COMPARABLE",H157="COMPARABLE",I157="COMPARABLE",J157="COMPARABLE",K157="COMPARABLE"),"COMPARABLE","PARTIAL"))))</x:f>
      </x:c>
      <x:c r="S157" s="45" t="str">
        <x:f>IF(A157="","",IF(P157&lt;&gt;"VALID","NOT READY",IF(Q157&lt;&gt;"COMPLETE","NOT READY",IF(T157&lt;&gt;"LINKED - READY","NOT READY",IF(R157="EVIDENCE INSUFFICIENT","NOT READY","READY")))))</x:f>
      </x:c>
      <x:c r="T157" s="69" t="str">
        <x:f>IF(A157="","",IF(COUNTIF(CANDIDATES!$A$6:$A$205,B157)&lt;&gt;1,"INVALID - CANDIDATE ID",IF(COUNTIFS(CANDIDATES!$A$6:$A$205,B157,CANDIDATES!$R$6:$R$205,"READY")&lt;&gt;1,"CANDIDATE NOT READY","LINKED - READY")))</x:f>
      </x:c>
      <x:c r="U157" s="69" t="str">
        <x:f>IF(T157="LINKED - READY",INDEX(CANDIDATES!$Q$6:$Q$205,MATCH(B157,CANDIDATES!$A$6:$A$205,0)),"")</x:f>
      </x:c>
    </x:row>
    <x:row r="158">
      <x:c r="A158" s="53"/>
      <x:c r="B158" s="53"/>
      <x:c r="C158" s="53"/>
      <x:c r="D158" s="53"/>
      <x:c r="E158" s="53"/>
      <x:c r="F158" s="53"/>
      <x:c r="G158" s="53"/>
      <x:c r="H158" s="53"/>
      <x:c r="I158" s="53"/>
      <x:c r="J158" s="53"/>
      <x:c r="K158" s="53"/>
      <x:c r="L158" s="53"/>
      <x:c r="M158" s="53"/>
      <x:c r="N158" s="58"/>
      <x:c r="O158" s="53"/>
      <x:c r="P158" s="45" t="str">
        <x:f>IF(A158="","",IF(NOT(OR(EXACT(C158,"SAME"),EXACT(C158,"DIFFERENT"),EXACT(C158,"UNKNOWN"),EXACT(C158,"NOT APPLICABLE"))),"INVALID - PARITY TOKEN",IF(NOT(OR(EXACT(D158,"COMPARABLE"),EXACT(D158,"PARTIAL"),EXACT(D158,"NOT COMPARABLE"),EXACT(D158,"UNKNOWN"),EXACT(D158,"NOT APPLICABLE"))),"INVALID - PACK TOKEN",IF(NOT(OR(EXACT(E158,"COMPARABLE"),EXACT(E158,"PARTIAL"),EXACT(E158,"NOT COMPARABLE"),EXACT(E158,"UNKNOWN"),EXACT(E158,"NOT APPLICABLE"))),"INVALID - PRICE TOKEN",IF(NOT(OR(EXACT(F158,"IN STOCK"),EXACT(F158,"OUT OF STOCK"),EXACT(F158,"MIXED"),EXACT(F158,"UNKNOWN"),EXACT(F158,"NOT APPLICABLE"))),"INVALID - STOCK TOKEN",IF(NOT(OR(EXACT(G158,"COMPARABLE"),EXACT(G158,"PARTIAL"),EXACT(G158,"NOT COMPARABLE"),EXACT(G158,"UNKNOWN"),EXACT(G158,"NOT APPLICABLE"))),"INVALID - SHIPPING TOKEN",IF(NOT(OR(EXACT(H158,"COMPARABLE"),EXACT(H158,"PARTIAL"),EXACT(H158,"NOT COMPARABLE"),EXACT(H158,"UNKNOWN"),EXACT(H158,"NOT APPLICABLE"))),"INVALID - RETURNS TOKEN",IF(NOT(OR(EXACT(I158,"COMPARABLE"),EXACT(I158,"PARTIAL"),EXACT(I158,"NOT COMPARABLE"),EXACT(I158,"UNKNOWN"),EXACT(I158,"NOT APPLICABLE"))),"INVALID - WARRANTY TOKEN",IF(NOT(OR(EXACT(J158,"COMPARABLE"),EXACT(J158,"PARTIAL"),EXACT(J158,"NOT COMPARABLE"),EXACT(J158,"UNKNOWN"),EXACT(J158,"NOT APPLICABLE"))),"INVALID - ASSORTMENT TOKEN",IF(NOT(OR(EXACT(K158,"COMPARABLE"),EXACT(K158,"PARTIAL"),EXACT(K158,"NOT COMPARABLE"),EXACT(K158,"UNKNOWN"),EXACT(K158,"NOT APPLICABLE"))),"INVALID - TRANSACTION OWNER TOKEN",IF(NOT(OR(EXACT(L158,"CURRENT"),EXACT(L158,"STALE"),EXACT(L158,"NOT CHECKED"))),"INVALID - FRESHNESS TOKEN",IF(COUNTIF($A$6:$A$205,A158)&gt;1,"INVALID - DUPLICATE ID","VALID"))))))))))))</x:f>
      </x:c>
      <x:c r="Q158" s="45" t="str">
        <x:f>IF(A158="","",IF(OR(B158="",C158="",D158="",E158="",F158="",G158="",H158="",I158="",J158="",K158="",L158="",M158="",N158=""),"EVIDENCE INSUFFICIENT - REQUIRED FIELD",IF(L158="STALE","EVIDENCE STALE - REFRESH",IF(L158="NOT CHECKED","EVIDENCE INSUFFICIENT - FRESHNESS",IF(OR(C158="UNKNOWN",D158="UNKNOWN",E158="UNKNOWN",F158="UNKNOWN",G158="UNKNOWN",H158="UNKNOWN",I158="UNKNOWN",J158="UNKNOWN",K158="UNKNOWN"),"EVIDENCE INSUFFICIENT - COMPARABILITY","COMPLETE")))))</x:f>
      </x:c>
      <x:c r="R158" s="45" t="str">
        <x:f>IF(A158="","",IF(OR(P158&lt;&gt;"VALID",Q158&lt;&gt;"COMPLETE",T158&lt;&gt;"LINKED - READY"),"EVIDENCE INSUFFICIENT",IF(OR(C158="DIFFERENT",E158="NOT COMPARABLE",G158="NOT COMPARABLE",K158="NOT COMPARABLE"),"NOT COMPARABLE",IF(AND(C158="SAME",D158="COMPARABLE",E158="COMPARABLE",OR(F158="IN STOCK",F158="MIXED"),G158="COMPARABLE",H158="COMPARABLE",I158="COMPARABLE",J158="COMPARABLE",K158="COMPARABLE"),"COMPARABLE","PARTIAL"))))</x:f>
      </x:c>
      <x:c r="S158" s="45" t="str">
        <x:f>IF(A158="","",IF(P158&lt;&gt;"VALID","NOT READY",IF(Q158&lt;&gt;"COMPLETE","NOT READY",IF(T158&lt;&gt;"LINKED - READY","NOT READY",IF(R158="EVIDENCE INSUFFICIENT","NOT READY","READY")))))</x:f>
      </x:c>
      <x:c r="T158" s="69" t="str">
        <x:f>IF(A158="","",IF(COUNTIF(CANDIDATES!$A$6:$A$205,B158)&lt;&gt;1,"INVALID - CANDIDATE ID",IF(COUNTIFS(CANDIDATES!$A$6:$A$205,B158,CANDIDATES!$R$6:$R$205,"READY")&lt;&gt;1,"CANDIDATE NOT READY","LINKED - READY")))</x:f>
      </x:c>
      <x:c r="U158" s="69" t="str">
        <x:f>IF(T158="LINKED - READY",INDEX(CANDIDATES!$Q$6:$Q$205,MATCH(B158,CANDIDATES!$A$6:$A$205,0)),"")</x:f>
      </x:c>
    </x:row>
    <x:row r="159">
      <x:c r="A159" s="53"/>
      <x:c r="B159" s="53"/>
      <x:c r="C159" s="53"/>
      <x:c r="D159" s="53"/>
      <x:c r="E159" s="53"/>
      <x:c r="F159" s="53"/>
      <x:c r="G159" s="53"/>
      <x:c r="H159" s="53"/>
      <x:c r="I159" s="53"/>
      <x:c r="J159" s="53"/>
      <x:c r="K159" s="53"/>
      <x:c r="L159" s="53"/>
      <x:c r="M159" s="53"/>
      <x:c r="N159" s="58"/>
      <x:c r="O159" s="53"/>
      <x:c r="P159" s="45" t="str">
        <x:f>IF(A159="","",IF(NOT(OR(EXACT(C159,"SAME"),EXACT(C159,"DIFFERENT"),EXACT(C159,"UNKNOWN"),EXACT(C159,"NOT APPLICABLE"))),"INVALID - PARITY TOKEN",IF(NOT(OR(EXACT(D159,"COMPARABLE"),EXACT(D159,"PARTIAL"),EXACT(D159,"NOT COMPARABLE"),EXACT(D159,"UNKNOWN"),EXACT(D159,"NOT APPLICABLE"))),"INVALID - PACK TOKEN",IF(NOT(OR(EXACT(E159,"COMPARABLE"),EXACT(E159,"PARTIAL"),EXACT(E159,"NOT COMPARABLE"),EXACT(E159,"UNKNOWN"),EXACT(E159,"NOT APPLICABLE"))),"INVALID - PRICE TOKEN",IF(NOT(OR(EXACT(F159,"IN STOCK"),EXACT(F159,"OUT OF STOCK"),EXACT(F159,"MIXED"),EXACT(F159,"UNKNOWN"),EXACT(F159,"NOT APPLICABLE"))),"INVALID - STOCK TOKEN",IF(NOT(OR(EXACT(G159,"COMPARABLE"),EXACT(G159,"PARTIAL"),EXACT(G159,"NOT COMPARABLE"),EXACT(G159,"UNKNOWN"),EXACT(G159,"NOT APPLICABLE"))),"INVALID - SHIPPING TOKEN",IF(NOT(OR(EXACT(H159,"COMPARABLE"),EXACT(H159,"PARTIAL"),EXACT(H159,"NOT COMPARABLE"),EXACT(H159,"UNKNOWN"),EXACT(H159,"NOT APPLICABLE"))),"INVALID - RETURNS TOKEN",IF(NOT(OR(EXACT(I159,"COMPARABLE"),EXACT(I159,"PARTIAL"),EXACT(I159,"NOT COMPARABLE"),EXACT(I159,"UNKNOWN"),EXACT(I159,"NOT APPLICABLE"))),"INVALID - WARRANTY TOKEN",IF(NOT(OR(EXACT(J159,"COMPARABLE"),EXACT(J159,"PARTIAL"),EXACT(J159,"NOT COMPARABLE"),EXACT(J159,"UNKNOWN"),EXACT(J159,"NOT APPLICABLE"))),"INVALID - ASSORTMENT TOKEN",IF(NOT(OR(EXACT(K159,"COMPARABLE"),EXACT(K159,"PARTIAL"),EXACT(K159,"NOT COMPARABLE"),EXACT(K159,"UNKNOWN"),EXACT(K159,"NOT APPLICABLE"))),"INVALID - TRANSACTION OWNER TOKEN",IF(NOT(OR(EXACT(L159,"CURRENT"),EXACT(L159,"STALE"),EXACT(L159,"NOT CHECKED"))),"INVALID - FRESHNESS TOKEN",IF(COUNTIF($A$6:$A$205,A159)&gt;1,"INVALID - DUPLICATE ID","VALID"))))))))))))</x:f>
      </x:c>
      <x:c r="Q159" s="45" t="str">
        <x:f>IF(A159="","",IF(OR(B159="",C159="",D159="",E159="",F159="",G159="",H159="",I159="",J159="",K159="",L159="",M159="",N159=""),"EVIDENCE INSUFFICIENT - REQUIRED FIELD",IF(L159="STALE","EVIDENCE STALE - REFRESH",IF(L159="NOT CHECKED","EVIDENCE INSUFFICIENT - FRESHNESS",IF(OR(C159="UNKNOWN",D159="UNKNOWN",E159="UNKNOWN",F159="UNKNOWN",G159="UNKNOWN",H159="UNKNOWN",I159="UNKNOWN",J159="UNKNOWN",K159="UNKNOWN"),"EVIDENCE INSUFFICIENT - COMPARABILITY","COMPLETE")))))</x:f>
      </x:c>
      <x:c r="R159" s="45" t="str">
        <x:f>IF(A159="","",IF(OR(P159&lt;&gt;"VALID",Q159&lt;&gt;"COMPLETE",T159&lt;&gt;"LINKED - READY"),"EVIDENCE INSUFFICIENT",IF(OR(C159="DIFFERENT",E159="NOT COMPARABLE",G159="NOT COMPARABLE",K159="NOT COMPARABLE"),"NOT COMPARABLE",IF(AND(C159="SAME",D159="COMPARABLE",E159="COMPARABLE",OR(F159="IN STOCK",F159="MIXED"),G159="COMPARABLE",H159="COMPARABLE",I159="COMPARABLE",J159="COMPARABLE",K159="COMPARABLE"),"COMPARABLE","PARTIAL"))))</x:f>
      </x:c>
      <x:c r="S159" s="45" t="str">
        <x:f>IF(A159="","",IF(P159&lt;&gt;"VALID","NOT READY",IF(Q159&lt;&gt;"COMPLETE","NOT READY",IF(T159&lt;&gt;"LINKED - READY","NOT READY",IF(R159="EVIDENCE INSUFFICIENT","NOT READY","READY")))))</x:f>
      </x:c>
      <x:c r="T159" s="69" t="str">
        <x:f>IF(A159="","",IF(COUNTIF(CANDIDATES!$A$6:$A$205,B159)&lt;&gt;1,"INVALID - CANDIDATE ID",IF(COUNTIFS(CANDIDATES!$A$6:$A$205,B159,CANDIDATES!$R$6:$R$205,"READY")&lt;&gt;1,"CANDIDATE NOT READY","LINKED - READY")))</x:f>
      </x:c>
      <x:c r="U159" s="69" t="str">
        <x:f>IF(T159="LINKED - READY",INDEX(CANDIDATES!$Q$6:$Q$205,MATCH(B159,CANDIDATES!$A$6:$A$205,0)),"")</x:f>
      </x:c>
    </x:row>
    <x:row r="160">
      <x:c r="A160" s="53"/>
      <x:c r="B160" s="53"/>
      <x:c r="C160" s="53"/>
      <x:c r="D160" s="53"/>
      <x:c r="E160" s="53"/>
      <x:c r="F160" s="53"/>
      <x:c r="G160" s="53"/>
      <x:c r="H160" s="53"/>
      <x:c r="I160" s="53"/>
      <x:c r="J160" s="53"/>
      <x:c r="K160" s="53"/>
      <x:c r="L160" s="53"/>
      <x:c r="M160" s="53"/>
      <x:c r="N160" s="58"/>
      <x:c r="O160" s="53"/>
      <x:c r="P160" s="45" t="str">
        <x:f>IF(A160="","",IF(NOT(OR(EXACT(C160,"SAME"),EXACT(C160,"DIFFERENT"),EXACT(C160,"UNKNOWN"),EXACT(C160,"NOT APPLICABLE"))),"INVALID - PARITY TOKEN",IF(NOT(OR(EXACT(D160,"COMPARABLE"),EXACT(D160,"PARTIAL"),EXACT(D160,"NOT COMPARABLE"),EXACT(D160,"UNKNOWN"),EXACT(D160,"NOT APPLICABLE"))),"INVALID - PACK TOKEN",IF(NOT(OR(EXACT(E160,"COMPARABLE"),EXACT(E160,"PARTIAL"),EXACT(E160,"NOT COMPARABLE"),EXACT(E160,"UNKNOWN"),EXACT(E160,"NOT APPLICABLE"))),"INVALID - PRICE TOKEN",IF(NOT(OR(EXACT(F160,"IN STOCK"),EXACT(F160,"OUT OF STOCK"),EXACT(F160,"MIXED"),EXACT(F160,"UNKNOWN"),EXACT(F160,"NOT APPLICABLE"))),"INVALID - STOCK TOKEN",IF(NOT(OR(EXACT(G160,"COMPARABLE"),EXACT(G160,"PARTIAL"),EXACT(G160,"NOT COMPARABLE"),EXACT(G160,"UNKNOWN"),EXACT(G160,"NOT APPLICABLE"))),"INVALID - SHIPPING TOKEN",IF(NOT(OR(EXACT(H160,"COMPARABLE"),EXACT(H160,"PARTIAL"),EXACT(H160,"NOT COMPARABLE"),EXACT(H160,"UNKNOWN"),EXACT(H160,"NOT APPLICABLE"))),"INVALID - RETURNS TOKEN",IF(NOT(OR(EXACT(I160,"COMPARABLE"),EXACT(I160,"PARTIAL"),EXACT(I160,"NOT COMPARABLE"),EXACT(I160,"UNKNOWN"),EXACT(I160,"NOT APPLICABLE"))),"INVALID - WARRANTY TOKEN",IF(NOT(OR(EXACT(J160,"COMPARABLE"),EXACT(J160,"PARTIAL"),EXACT(J160,"NOT COMPARABLE"),EXACT(J160,"UNKNOWN"),EXACT(J160,"NOT APPLICABLE"))),"INVALID - ASSORTMENT TOKEN",IF(NOT(OR(EXACT(K160,"COMPARABLE"),EXACT(K160,"PARTIAL"),EXACT(K160,"NOT COMPARABLE"),EXACT(K160,"UNKNOWN"),EXACT(K160,"NOT APPLICABLE"))),"INVALID - TRANSACTION OWNER TOKEN",IF(NOT(OR(EXACT(L160,"CURRENT"),EXACT(L160,"STALE"),EXACT(L160,"NOT CHECKED"))),"INVALID - FRESHNESS TOKEN",IF(COUNTIF($A$6:$A$205,A160)&gt;1,"INVALID - DUPLICATE ID","VALID"))))))))))))</x:f>
      </x:c>
      <x:c r="Q160" s="45" t="str">
        <x:f>IF(A160="","",IF(OR(B160="",C160="",D160="",E160="",F160="",G160="",H160="",I160="",J160="",K160="",L160="",M160="",N160=""),"EVIDENCE INSUFFICIENT - REQUIRED FIELD",IF(L160="STALE","EVIDENCE STALE - REFRESH",IF(L160="NOT CHECKED","EVIDENCE INSUFFICIENT - FRESHNESS",IF(OR(C160="UNKNOWN",D160="UNKNOWN",E160="UNKNOWN",F160="UNKNOWN",G160="UNKNOWN",H160="UNKNOWN",I160="UNKNOWN",J160="UNKNOWN",K160="UNKNOWN"),"EVIDENCE INSUFFICIENT - COMPARABILITY","COMPLETE")))))</x:f>
      </x:c>
      <x:c r="R160" s="45" t="str">
        <x:f>IF(A160="","",IF(OR(P160&lt;&gt;"VALID",Q160&lt;&gt;"COMPLETE",T160&lt;&gt;"LINKED - READY"),"EVIDENCE INSUFFICIENT",IF(OR(C160="DIFFERENT",E160="NOT COMPARABLE",G160="NOT COMPARABLE",K160="NOT COMPARABLE"),"NOT COMPARABLE",IF(AND(C160="SAME",D160="COMPARABLE",E160="COMPARABLE",OR(F160="IN STOCK",F160="MIXED"),G160="COMPARABLE",H160="COMPARABLE",I160="COMPARABLE",J160="COMPARABLE",K160="COMPARABLE"),"COMPARABLE","PARTIAL"))))</x:f>
      </x:c>
      <x:c r="S160" s="45" t="str">
        <x:f>IF(A160="","",IF(P160&lt;&gt;"VALID","NOT READY",IF(Q160&lt;&gt;"COMPLETE","NOT READY",IF(T160&lt;&gt;"LINKED - READY","NOT READY",IF(R160="EVIDENCE INSUFFICIENT","NOT READY","READY")))))</x:f>
      </x:c>
      <x:c r="T160" s="69" t="str">
        <x:f>IF(A160="","",IF(COUNTIF(CANDIDATES!$A$6:$A$205,B160)&lt;&gt;1,"INVALID - CANDIDATE ID",IF(COUNTIFS(CANDIDATES!$A$6:$A$205,B160,CANDIDATES!$R$6:$R$205,"READY")&lt;&gt;1,"CANDIDATE NOT READY","LINKED - READY")))</x:f>
      </x:c>
      <x:c r="U160" s="69" t="str">
        <x:f>IF(T160="LINKED - READY",INDEX(CANDIDATES!$Q$6:$Q$205,MATCH(B160,CANDIDATES!$A$6:$A$205,0)),"")</x:f>
      </x:c>
    </x:row>
    <x:row r="161">
      <x:c r="A161" s="53"/>
      <x:c r="B161" s="53"/>
      <x:c r="C161" s="53"/>
      <x:c r="D161" s="53"/>
      <x:c r="E161" s="53"/>
      <x:c r="F161" s="53"/>
      <x:c r="G161" s="53"/>
      <x:c r="H161" s="53"/>
      <x:c r="I161" s="53"/>
      <x:c r="J161" s="53"/>
      <x:c r="K161" s="53"/>
      <x:c r="L161" s="53"/>
      <x:c r="M161" s="53"/>
      <x:c r="N161" s="58"/>
      <x:c r="O161" s="53"/>
      <x:c r="P161" s="45" t="str">
        <x:f>IF(A161="","",IF(NOT(OR(EXACT(C161,"SAME"),EXACT(C161,"DIFFERENT"),EXACT(C161,"UNKNOWN"),EXACT(C161,"NOT APPLICABLE"))),"INVALID - PARITY TOKEN",IF(NOT(OR(EXACT(D161,"COMPARABLE"),EXACT(D161,"PARTIAL"),EXACT(D161,"NOT COMPARABLE"),EXACT(D161,"UNKNOWN"),EXACT(D161,"NOT APPLICABLE"))),"INVALID - PACK TOKEN",IF(NOT(OR(EXACT(E161,"COMPARABLE"),EXACT(E161,"PARTIAL"),EXACT(E161,"NOT COMPARABLE"),EXACT(E161,"UNKNOWN"),EXACT(E161,"NOT APPLICABLE"))),"INVALID - PRICE TOKEN",IF(NOT(OR(EXACT(F161,"IN STOCK"),EXACT(F161,"OUT OF STOCK"),EXACT(F161,"MIXED"),EXACT(F161,"UNKNOWN"),EXACT(F161,"NOT APPLICABLE"))),"INVALID - STOCK TOKEN",IF(NOT(OR(EXACT(G161,"COMPARABLE"),EXACT(G161,"PARTIAL"),EXACT(G161,"NOT COMPARABLE"),EXACT(G161,"UNKNOWN"),EXACT(G161,"NOT APPLICABLE"))),"INVALID - SHIPPING TOKEN",IF(NOT(OR(EXACT(H161,"COMPARABLE"),EXACT(H161,"PARTIAL"),EXACT(H161,"NOT COMPARABLE"),EXACT(H161,"UNKNOWN"),EXACT(H161,"NOT APPLICABLE"))),"INVALID - RETURNS TOKEN",IF(NOT(OR(EXACT(I161,"COMPARABLE"),EXACT(I161,"PARTIAL"),EXACT(I161,"NOT COMPARABLE"),EXACT(I161,"UNKNOWN"),EXACT(I161,"NOT APPLICABLE"))),"INVALID - WARRANTY TOKEN",IF(NOT(OR(EXACT(J161,"COMPARABLE"),EXACT(J161,"PARTIAL"),EXACT(J161,"NOT COMPARABLE"),EXACT(J161,"UNKNOWN"),EXACT(J161,"NOT APPLICABLE"))),"INVALID - ASSORTMENT TOKEN",IF(NOT(OR(EXACT(K161,"COMPARABLE"),EXACT(K161,"PARTIAL"),EXACT(K161,"NOT COMPARABLE"),EXACT(K161,"UNKNOWN"),EXACT(K161,"NOT APPLICABLE"))),"INVALID - TRANSACTION OWNER TOKEN",IF(NOT(OR(EXACT(L161,"CURRENT"),EXACT(L161,"STALE"),EXACT(L161,"NOT CHECKED"))),"INVALID - FRESHNESS TOKEN",IF(COUNTIF($A$6:$A$205,A161)&gt;1,"INVALID - DUPLICATE ID","VALID"))))))))))))</x:f>
      </x:c>
      <x:c r="Q161" s="45" t="str">
        <x:f>IF(A161="","",IF(OR(B161="",C161="",D161="",E161="",F161="",G161="",H161="",I161="",J161="",K161="",L161="",M161="",N161=""),"EVIDENCE INSUFFICIENT - REQUIRED FIELD",IF(L161="STALE","EVIDENCE STALE - REFRESH",IF(L161="NOT CHECKED","EVIDENCE INSUFFICIENT - FRESHNESS",IF(OR(C161="UNKNOWN",D161="UNKNOWN",E161="UNKNOWN",F161="UNKNOWN",G161="UNKNOWN",H161="UNKNOWN",I161="UNKNOWN",J161="UNKNOWN",K161="UNKNOWN"),"EVIDENCE INSUFFICIENT - COMPARABILITY","COMPLETE")))))</x:f>
      </x:c>
      <x:c r="R161" s="45" t="str">
        <x:f>IF(A161="","",IF(OR(P161&lt;&gt;"VALID",Q161&lt;&gt;"COMPLETE",T161&lt;&gt;"LINKED - READY"),"EVIDENCE INSUFFICIENT",IF(OR(C161="DIFFERENT",E161="NOT COMPARABLE",G161="NOT COMPARABLE",K161="NOT COMPARABLE"),"NOT COMPARABLE",IF(AND(C161="SAME",D161="COMPARABLE",E161="COMPARABLE",OR(F161="IN STOCK",F161="MIXED"),G161="COMPARABLE",H161="COMPARABLE",I161="COMPARABLE",J161="COMPARABLE",K161="COMPARABLE"),"COMPARABLE","PARTIAL"))))</x:f>
      </x:c>
      <x:c r="S161" s="45" t="str">
        <x:f>IF(A161="","",IF(P161&lt;&gt;"VALID","NOT READY",IF(Q161&lt;&gt;"COMPLETE","NOT READY",IF(T161&lt;&gt;"LINKED - READY","NOT READY",IF(R161="EVIDENCE INSUFFICIENT","NOT READY","READY")))))</x:f>
      </x:c>
      <x:c r="T161" s="69" t="str">
        <x:f>IF(A161="","",IF(COUNTIF(CANDIDATES!$A$6:$A$205,B161)&lt;&gt;1,"INVALID - CANDIDATE ID",IF(COUNTIFS(CANDIDATES!$A$6:$A$205,B161,CANDIDATES!$R$6:$R$205,"READY")&lt;&gt;1,"CANDIDATE NOT READY","LINKED - READY")))</x:f>
      </x:c>
      <x:c r="U161" s="69" t="str">
        <x:f>IF(T161="LINKED - READY",INDEX(CANDIDATES!$Q$6:$Q$205,MATCH(B161,CANDIDATES!$A$6:$A$205,0)),"")</x:f>
      </x:c>
    </x:row>
    <x:row r="162">
      <x:c r="A162" s="53"/>
      <x:c r="B162" s="53"/>
      <x:c r="C162" s="53"/>
      <x:c r="D162" s="53"/>
      <x:c r="E162" s="53"/>
      <x:c r="F162" s="53"/>
      <x:c r="G162" s="53"/>
      <x:c r="H162" s="53"/>
      <x:c r="I162" s="53"/>
      <x:c r="J162" s="53"/>
      <x:c r="K162" s="53"/>
      <x:c r="L162" s="53"/>
      <x:c r="M162" s="53"/>
      <x:c r="N162" s="58"/>
      <x:c r="O162" s="53"/>
      <x:c r="P162" s="45" t="str">
        <x:f>IF(A162="","",IF(NOT(OR(EXACT(C162,"SAME"),EXACT(C162,"DIFFERENT"),EXACT(C162,"UNKNOWN"),EXACT(C162,"NOT APPLICABLE"))),"INVALID - PARITY TOKEN",IF(NOT(OR(EXACT(D162,"COMPARABLE"),EXACT(D162,"PARTIAL"),EXACT(D162,"NOT COMPARABLE"),EXACT(D162,"UNKNOWN"),EXACT(D162,"NOT APPLICABLE"))),"INVALID - PACK TOKEN",IF(NOT(OR(EXACT(E162,"COMPARABLE"),EXACT(E162,"PARTIAL"),EXACT(E162,"NOT COMPARABLE"),EXACT(E162,"UNKNOWN"),EXACT(E162,"NOT APPLICABLE"))),"INVALID - PRICE TOKEN",IF(NOT(OR(EXACT(F162,"IN STOCK"),EXACT(F162,"OUT OF STOCK"),EXACT(F162,"MIXED"),EXACT(F162,"UNKNOWN"),EXACT(F162,"NOT APPLICABLE"))),"INVALID - STOCK TOKEN",IF(NOT(OR(EXACT(G162,"COMPARABLE"),EXACT(G162,"PARTIAL"),EXACT(G162,"NOT COMPARABLE"),EXACT(G162,"UNKNOWN"),EXACT(G162,"NOT APPLICABLE"))),"INVALID - SHIPPING TOKEN",IF(NOT(OR(EXACT(H162,"COMPARABLE"),EXACT(H162,"PARTIAL"),EXACT(H162,"NOT COMPARABLE"),EXACT(H162,"UNKNOWN"),EXACT(H162,"NOT APPLICABLE"))),"INVALID - RETURNS TOKEN",IF(NOT(OR(EXACT(I162,"COMPARABLE"),EXACT(I162,"PARTIAL"),EXACT(I162,"NOT COMPARABLE"),EXACT(I162,"UNKNOWN"),EXACT(I162,"NOT APPLICABLE"))),"INVALID - WARRANTY TOKEN",IF(NOT(OR(EXACT(J162,"COMPARABLE"),EXACT(J162,"PARTIAL"),EXACT(J162,"NOT COMPARABLE"),EXACT(J162,"UNKNOWN"),EXACT(J162,"NOT APPLICABLE"))),"INVALID - ASSORTMENT TOKEN",IF(NOT(OR(EXACT(K162,"COMPARABLE"),EXACT(K162,"PARTIAL"),EXACT(K162,"NOT COMPARABLE"),EXACT(K162,"UNKNOWN"),EXACT(K162,"NOT APPLICABLE"))),"INVALID - TRANSACTION OWNER TOKEN",IF(NOT(OR(EXACT(L162,"CURRENT"),EXACT(L162,"STALE"),EXACT(L162,"NOT CHECKED"))),"INVALID - FRESHNESS TOKEN",IF(COUNTIF($A$6:$A$205,A162)&gt;1,"INVALID - DUPLICATE ID","VALID"))))))))))))</x:f>
      </x:c>
      <x:c r="Q162" s="45" t="str">
        <x:f>IF(A162="","",IF(OR(B162="",C162="",D162="",E162="",F162="",G162="",H162="",I162="",J162="",K162="",L162="",M162="",N162=""),"EVIDENCE INSUFFICIENT - REQUIRED FIELD",IF(L162="STALE","EVIDENCE STALE - REFRESH",IF(L162="NOT CHECKED","EVIDENCE INSUFFICIENT - FRESHNESS",IF(OR(C162="UNKNOWN",D162="UNKNOWN",E162="UNKNOWN",F162="UNKNOWN",G162="UNKNOWN",H162="UNKNOWN",I162="UNKNOWN",J162="UNKNOWN",K162="UNKNOWN"),"EVIDENCE INSUFFICIENT - COMPARABILITY","COMPLETE")))))</x:f>
      </x:c>
      <x:c r="R162" s="45" t="str">
        <x:f>IF(A162="","",IF(OR(P162&lt;&gt;"VALID",Q162&lt;&gt;"COMPLETE",T162&lt;&gt;"LINKED - READY"),"EVIDENCE INSUFFICIENT",IF(OR(C162="DIFFERENT",E162="NOT COMPARABLE",G162="NOT COMPARABLE",K162="NOT COMPARABLE"),"NOT COMPARABLE",IF(AND(C162="SAME",D162="COMPARABLE",E162="COMPARABLE",OR(F162="IN STOCK",F162="MIXED"),G162="COMPARABLE",H162="COMPARABLE",I162="COMPARABLE",J162="COMPARABLE",K162="COMPARABLE"),"COMPARABLE","PARTIAL"))))</x:f>
      </x:c>
      <x:c r="S162" s="45" t="str">
        <x:f>IF(A162="","",IF(P162&lt;&gt;"VALID","NOT READY",IF(Q162&lt;&gt;"COMPLETE","NOT READY",IF(T162&lt;&gt;"LINKED - READY","NOT READY",IF(R162="EVIDENCE INSUFFICIENT","NOT READY","READY")))))</x:f>
      </x:c>
      <x:c r="T162" s="69" t="str">
        <x:f>IF(A162="","",IF(COUNTIF(CANDIDATES!$A$6:$A$205,B162)&lt;&gt;1,"INVALID - CANDIDATE ID",IF(COUNTIFS(CANDIDATES!$A$6:$A$205,B162,CANDIDATES!$R$6:$R$205,"READY")&lt;&gt;1,"CANDIDATE NOT READY","LINKED - READY")))</x:f>
      </x:c>
      <x:c r="U162" s="69" t="str">
        <x:f>IF(T162="LINKED - READY",INDEX(CANDIDATES!$Q$6:$Q$205,MATCH(B162,CANDIDATES!$A$6:$A$205,0)),"")</x:f>
      </x:c>
    </x:row>
    <x:row r="163">
      <x:c r="A163" s="53"/>
      <x:c r="B163" s="53"/>
      <x:c r="C163" s="53"/>
      <x:c r="D163" s="53"/>
      <x:c r="E163" s="53"/>
      <x:c r="F163" s="53"/>
      <x:c r="G163" s="53"/>
      <x:c r="H163" s="53"/>
      <x:c r="I163" s="53"/>
      <x:c r="J163" s="53"/>
      <x:c r="K163" s="53"/>
      <x:c r="L163" s="53"/>
      <x:c r="M163" s="53"/>
      <x:c r="N163" s="58"/>
      <x:c r="O163" s="53"/>
      <x:c r="P163" s="45" t="str">
        <x:f>IF(A163="","",IF(NOT(OR(EXACT(C163,"SAME"),EXACT(C163,"DIFFERENT"),EXACT(C163,"UNKNOWN"),EXACT(C163,"NOT APPLICABLE"))),"INVALID - PARITY TOKEN",IF(NOT(OR(EXACT(D163,"COMPARABLE"),EXACT(D163,"PARTIAL"),EXACT(D163,"NOT COMPARABLE"),EXACT(D163,"UNKNOWN"),EXACT(D163,"NOT APPLICABLE"))),"INVALID - PACK TOKEN",IF(NOT(OR(EXACT(E163,"COMPARABLE"),EXACT(E163,"PARTIAL"),EXACT(E163,"NOT COMPARABLE"),EXACT(E163,"UNKNOWN"),EXACT(E163,"NOT APPLICABLE"))),"INVALID - PRICE TOKEN",IF(NOT(OR(EXACT(F163,"IN STOCK"),EXACT(F163,"OUT OF STOCK"),EXACT(F163,"MIXED"),EXACT(F163,"UNKNOWN"),EXACT(F163,"NOT APPLICABLE"))),"INVALID - STOCK TOKEN",IF(NOT(OR(EXACT(G163,"COMPARABLE"),EXACT(G163,"PARTIAL"),EXACT(G163,"NOT COMPARABLE"),EXACT(G163,"UNKNOWN"),EXACT(G163,"NOT APPLICABLE"))),"INVALID - SHIPPING TOKEN",IF(NOT(OR(EXACT(H163,"COMPARABLE"),EXACT(H163,"PARTIAL"),EXACT(H163,"NOT COMPARABLE"),EXACT(H163,"UNKNOWN"),EXACT(H163,"NOT APPLICABLE"))),"INVALID - RETURNS TOKEN",IF(NOT(OR(EXACT(I163,"COMPARABLE"),EXACT(I163,"PARTIAL"),EXACT(I163,"NOT COMPARABLE"),EXACT(I163,"UNKNOWN"),EXACT(I163,"NOT APPLICABLE"))),"INVALID - WARRANTY TOKEN",IF(NOT(OR(EXACT(J163,"COMPARABLE"),EXACT(J163,"PARTIAL"),EXACT(J163,"NOT COMPARABLE"),EXACT(J163,"UNKNOWN"),EXACT(J163,"NOT APPLICABLE"))),"INVALID - ASSORTMENT TOKEN",IF(NOT(OR(EXACT(K163,"COMPARABLE"),EXACT(K163,"PARTIAL"),EXACT(K163,"NOT COMPARABLE"),EXACT(K163,"UNKNOWN"),EXACT(K163,"NOT APPLICABLE"))),"INVALID - TRANSACTION OWNER TOKEN",IF(NOT(OR(EXACT(L163,"CURRENT"),EXACT(L163,"STALE"),EXACT(L163,"NOT CHECKED"))),"INVALID - FRESHNESS TOKEN",IF(COUNTIF($A$6:$A$205,A163)&gt;1,"INVALID - DUPLICATE ID","VALID"))))))))))))</x:f>
      </x:c>
      <x:c r="Q163" s="45" t="str">
        <x:f>IF(A163="","",IF(OR(B163="",C163="",D163="",E163="",F163="",G163="",H163="",I163="",J163="",K163="",L163="",M163="",N163=""),"EVIDENCE INSUFFICIENT - REQUIRED FIELD",IF(L163="STALE","EVIDENCE STALE - REFRESH",IF(L163="NOT CHECKED","EVIDENCE INSUFFICIENT - FRESHNESS",IF(OR(C163="UNKNOWN",D163="UNKNOWN",E163="UNKNOWN",F163="UNKNOWN",G163="UNKNOWN",H163="UNKNOWN",I163="UNKNOWN",J163="UNKNOWN",K163="UNKNOWN"),"EVIDENCE INSUFFICIENT - COMPARABILITY","COMPLETE")))))</x:f>
      </x:c>
      <x:c r="R163" s="45" t="str">
        <x:f>IF(A163="","",IF(OR(P163&lt;&gt;"VALID",Q163&lt;&gt;"COMPLETE",T163&lt;&gt;"LINKED - READY"),"EVIDENCE INSUFFICIENT",IF(OR(C163="DIFFERENT",E163="NOT COMPARABLE",G163="NOT COMPARABLE",K163="NOT COMPARABLE"),"NOT COMPARABLE",IF(AND(C163="SAME",D163="COMPARABLE",E163="COMPARABLE",OR(F163="IN STOCK",F163="MIXED"),G163="COMPARABLE",H163="COMPARABLE",I163="COMPARABLE",J163="COMPARABLE",K163="COMPARABLE"),"COMPARABLE","PARTIAL"))))</x:f>
      </x:c>
      <x:c r="S163" s="45" t="str">
        <x:f>IF(A163="","",IF(P163&lt;&gt;"VALID","NOT READY",IF(Q163&lt;&gt;"COMPLETE","NOT READY",IF(T163&lt;&gt;"LINKED - READY","NOT READY",IF(R163="EVIDENCE INSUFFICIENT","NOT READY","READY")))))</x:f>
      </x:c>
      <x:c r="T163" s="69" t="str">
        <x:f>IF(A163="","",IF(COUNTIF(CANDIDATES!$A$6:$A$205,B163)&lt;&gt;1,"INVALID - CANDIDATE ID",IF(COUNTIFS(CANDIDATES!$A$6:$A$205,B163,CANDIDATES!$R$6:$R$205,"READY")&lt;&gt;1,"CANDIDATE NOT READY","LINKED - READY")))</x:f>
      </x:c>
      <x:c r="U163" s="69" t="str">
        <x:f>IF(T163="LINKED - READY",INDEX(CANDIDATES!$Q$6:$Q$205,MATCH(B163,CANDIDATES!$A$6:$A$205,0)),"")</x:f>
      </x:c>
    </x:row>
    <x:row r="164">
      <x:c r="A164" s="53"/>
      <x:c r="B164" s="53"/>
      <x:c r="C164" s="53"/>
      <x:c r="D164" s="53"/>
      <x:c r="E164" s="53"/>
      <x:c r="F164" s="53"/>
      <x:c r="G164" s="53"/>
      <x:c r="H164" s="53"/>
      <x:c r="I164" s="53"/>
      <x:c r="J164" s="53"/>
      <x:c r="K164" s="53"/>
      <x:c r="L164" s="53"/>
      <x:c r="M164" s="53"/>
      <x:c r="N164" s="58"/>
      <x:c r="O164" s="53"/>
      <x:c r="P164" s="45" t="str">
        <x:f>IF(A164="","",IF(NOT(OR(EXACT(C164,"SAME"),EXACT(C164,"DIFFERENT"),EXACT(C164,"UNKNOWN"),EXACT(C164,"NOT APPLICABLE"))),"INVALID - PARITY TOKEN",IF(NOT(OR(EXACT(D164,"COMPARABLE"),EXACT(D164,"PARTIAL"),EXACT(D164,"NOT COMPARABLE"),EXACT(D164,"UNKNOWN"),EXACT(D164,"NOT APPLICABLE"))),"INVALID - PACK TOKEN",IF(NOT(OR(EXACT(E164,"COMPARABLE"),EXACT(E164,"PARTIAL"),EXACT(E164,"NOT COMPARABLE"),EXACT(E164,"UNKNOWN"),EXACT(E164,"NOT APPLICABLE"))),"INVALID - PRICE TOKEN",IF(NOT(OR(EXACT(F164,"IN STOCK"),EXACT(F164,"OUT OF STOCK"),EXACT(F164,"MIXED"),EXACT(F164,"UNKNOWN"),EXACT(F164,"NOT APPLICABLE"))),"INVALID - STOCK TOKEN",IF(NOT(OR(EXACT(G164,"COMPARABLE"),EXACT(G164,"PARTIAL"),EXACT(G164,"NOT COMPARABLE"),EXACT(G164,"UNKNOWN"),EXACT(G164,"NOT APPLICABLE"))),"INVALID - SHIPPING TOKEN",IF(NOT(OR(EXACT(H164,"COMPARABLE"),EXACT(H164,"PARTIAL"),EXACT(H164,"NOT COMPARABLE"),EXACT(H164,"UNKNOWN"),EXACT(H164,"NOT APPLICABLE"))),"INVALID - RETURNS TOKEN",IF(NOT(OR(EXACT(I164,"COMPARABLE"),EXACT(I164,"PARTIAL"),EXACT(I164,"NOT COMPARABLE"),EXACT(I164,"UNKNOWN"),EXACT(I164,"NOT APPLICABLE"))),"INVALID - WARRANTY TOKEN",IF(NOT(OR(EXACT(J164,"COMPARABLE"),EXACT(J164,"PARTIAL"),EXACT(J164,"NOT COMPARABLE"),EXACT(J164,"UNKNOWN"),EXACT(J164,"NOT APPLICABLE"))),"INVALID - ASSORTMENT TOKEN",IF(NOT(OR(EXACT(K164,"COMPARABLE"),EXACT(K164,"PARTIAL"),EXACT(K164,"NOT COMPARABLE"),EXACT(K164,"UNKNOWN"),EXACT(K164,"NOT APPLICABLE"))),"INVALID - TRANSACTION OWNER TOKEN",IF(NOT(OR(EXACT(L164,"CURRENT"),EXACT(L164,"STALE"),EXACT(L164,"NOT CHECKED"))),"INVALID - FRESHNESS TOKEN",IF(COUNTIF($A$6:$A$205,A164)&gt;1,"INVALID - DUPLICATE ID","VALID"))))))))))))</x:f>
      </x:c>
      <x:c r="Q164" s="45" t="str">
        <x:f>IF(A164="","",IF(OR(B164="",C164="",D164="",E164="",F164="",G164="",H164="",I164="",J164="",K164="",L164="",M164="",N164=""),"EVIDENCE INSUFFICIENT - REQUIRED FIELD",IF(L164="STALE","EVIDENCE STALE - REFRESH",IF(L164="NOT CHECKED","EVIDENCE INSUFFICIENT - FRESHNESS",IF(OR(C164="UNKNOWN",D164="UNKNOWN",E164="UNKNOWN",F164="UNKNOWN",G164="UNKNOWN",H164="UNKNOWN",I164="UNKNOWN",J164="UNKNOWN",K164="UNKNOWN"),"EVIDENCE INSUFFICIENT - COMPARABILITY","COMPLETE")))))</x:f>
      </x:c>
      <x:c r="R164" s="45" t="str">
        <x:f>IF(A164="","",IF(OR(P164&lt;&gt;"VALID",Q164&lt;&gt;"COMPLETE",T164&lt;&gt;"LINKED - READY"),"EVIDENCE INSUFFICIENT",IF(OR(C164="DIFFERENT",E164="NOT COMPARABLE",G164="NOT COMPARABLE",K164="NOT COMPARABLE"),"NOT COMPARABLE",IF(AND(C164="SAME",D164="COMPARABLE",E164="COMPARABLE",OR(F164="IN STOCK",F164="MIXED"),G164="COMPARABLE",H164="COMPARABLE",I164="COMPARABLE",J164="COMPARABLE",K164="COMPARABLE"),"COMPARABLE","PARTIAL"))))</x:f>
      </x:c>
      <x:c r="S164" s="45" t="str">
        <x:f>IF(A164="","",IF(P164&lt;&gt;"VALID","NOT READY",IF(Q164&lt;&gt;"COMPLETE","NOT READY",IF(T164&lt;&gt;"LINKED - READY","NOT READY",IF(R164="EVIDENCE INSUFFICIENT","NOT READY","READY")))))</x:f>
      </x:c>
      <x:c r="T164" s="69" t="str">
        <x:f>IF(A164="","",IF(COUNTIF(CANDIDATES!$A$6:$A$205,B164)&lt;&gt;1,"INVALID - CANDIDATE ID",IF(COUNTIFS(CANDIDATES!$A$6:$A$205,B164,CANDIDATES!$R$6:$R$205,"READY")&lt;&gt;1,"CANDIDATE NOT READY","LINKED - READY")))</x:f>
      </x:c>
      <x:c r="U164" s="69" t="str">
        <x:f>IF(T164="LINKED - READY",INDEX(CANDIDATES!$Q$6:$Q$205,MATCH(B164,CANDIDATES!$A$6:$A$205,0)),"")</x:f>
      </x:c>
    </x:row>
    <x:row r="165">
      <x:c r="A165" s="53"/>
      <x:c r="B165" s="53"/>
      <x:c r="C165" s="53"/>
      <x:c r="D165" s="53"/>
      <x:c r="E165" s="53"/>
      <x:c r="F165" s="53"/>
      <x:c r="G165" s="53"/>
      <x:c r="H165" s="53"/>
      <x:c r="I165" s="53"/>
      <x:c r="J165" s="53"/>
      <x:c r="K165" s="53"/>
      <x:c r="L165" s="53"/>
      <x:c r="M165" s="53"/>
      <x:c r="N165" s="58"/>
      <x:c r="O165" s="53"/>
      <x:c r="P165" s="45" t="str">
        <x:f>IF(A165="","",IF(NOT(OR(EXACT(C165,"SAME"),EXACT(C165,"DIFFERENT"),EXACT(C165,"UNKNOWN"),EXACT(C165,"NOT APPLICABLE"))),"INVALID - PARITY TOKEN",IF(NOT(OR(EXACT(D165,"COMPARABLE"),EXACT(D165,"PARTIAL"),EXACT(D165,"NOT COMPARABLE"),EXACT(D165,"UNKNOWN"),EXACT(D165,"NOT APPLICABLE"))),"INVALID - PACK TOKEN",IF(NOT(OR(EXACT(E165,"COMPARABLE"),EXACT(E165,"PARTIAL"),EXACT(E165,"NOT COMPARABLE"),EXACT(E165,"UNKNOWN"),EXACT(E165,"NOT APPLICABLE"))),"INVALID - PRICE TOKEN",IF(NOT(OR(EXACT(F165,"IN STOCK"),EXACT(F165,"OUT OF STOCK"),EXACT(F165,"MIXED"),EXACT(F165,"UNKNOWN"),EXACT(F165,"NOT APPLICABLE"))),"INVALID - STOCK TOKEN",IF(NOT(OR(EXACT(G165,"COMPARABLE"),EXACT(G165,"PARTIAL"),EXACT(G165,"NOT COMPARABLE"),EXACT(G165,"UNKNOWN"),EXACT(G165,"NOT APPLICABLE"))),"INVALID - SHIPPING TOKEN",IF(NOT(OR(EXACT(H165,"COMPARABLE"),EXACT(H165,"PARTIAL"),EXACT(H165,"NOT COMPARABLE"),EXACT(H165,"UNKNOWN"),EXACT(H165,"NOT APPLICABLE"))),"INVALID - RETURNS TOKEN",IF(NOT(OR(EXACT(I165,"COMPARABLE"),EXACT(I165,"PARTIAL"),EXACT(I165,"NOT COMPARABLE"),EXACT(I165,"UNKNOWN"),EXACT(I165,"NOT APPLICABLE"))),"INVALID - WARRANTY TOKEN",IF(NOT(OR(EXACT(J165,"COMPARABLE"),EXACT(J165,"PARTIAL"),EXACT(J165,"NOT COMPARABLE"),EXACT(J165,"UNKNOWN"),EXACT(J165,"NOT APPLICABLE"))),"INVALID - ASSORTMENT TOKEN",IF(NOT(OR(EXACT(K165,"COMPARABLE"),EXACT(K165,"PARTIAL"),EXACT(K165,"NOT COMPARABLE"),EXACT(K165,"UNKNOWN"),EXACT(K165,"NOT APPLICABLE"))),"INVALID - TRANSACTION OWNER TOKEN",IF(NOT(OR(EXACT(L165,"CURRENT"),EXACT(L165,"STALE"),EXACT(L165,"NOT CHECKED"))),"INVALID - FRESHNESS TOKEN",IF(COUNTIF($A$6:$A$205,A165)&gt;1,"INVALID - DUPLICATE ID","VALID"))))))))))))</x:f>
      </x:c>
      <x:c r="Q165" s="45" t="str">
        <x:f>IF(A165="","",IF(OR(B165="",C165="",D165="",E165="",F165="",G165="",H165="",I165="",J165="",K165="",L165="",M165="",N165=""),"EVIDENCE INSUFFICIENT - REQUIRED FIELD",IF(L165="STALE","EVIDENCE STALE - REFRESH",IF(L165="NOT CHECKED","EVIDENCE INSUFFICIENT - FRESHNESS",IF(OR(C165="UNKNOWN",D165="UNKNOWN",E165="UNKNOWN",F165="UNKNOWN",G165="UNKNOWN",H165="UNKNOWN",I165="UNKNOWN",J165="UNKNOWN",K165="UNKNOWN"),"EVIDENCE INSUFFICIENT - COMPARABILITY","COMPLETE")))))</x:f>
      </x:c>
      <x:c r="R165" s="45" t="str">
        <x:f>IF(A165="","",IF(OR(P165&lt;&gt;"VALID",Q165&lt;&gt;"COMPLETE",T165&lt;&gt;"LINKED - READY"),"EVIDENCE INSUFFICIENT",IF(OR(C165="DIFFERENT",E165="NOT COMPARABLE",G165="NOT COMPARABLE",K165="NOT COMPARABLE"),"NOT COMPARABLE",IF(AND(C165="SAME",D165="COMPARABLE",E165="COMPARABLE",OR(F165="IN STOCK",F165="MIXED"),G165="COMPARABLE",H165="COMPARABLE",I165="COMPARABLE",J165="COMPARABLE",K165="COMPARABLE"),"COMPARABLE","PARTIAL"))))</x:f>
      </x:c>
      <x:c r="S165" s="45" t="str">
        <x:f>IF(A165="","",IF(P165&lt;&gt;"VALID","NOT READY",IF(Q165&lt;&gt;"COMPLETE","NOT READY",IF(T165&lt;&gt;"LINKED - READY","NOT READY",IF(R165="EVIDENCE INSUFFICIENT","NOT READY","READY")))))</x:f>
      </x:c>
      <x:c r="T165" s="69" t="str">
        <x:f>IF(A165="","",IF(COUNTIF(CANDIDATES!$A$6:$A$205,B165)&lt;&gt;1,"INVALID - CANDIDATE ID",IF(COUNTIFS(CANDIDATES!$A$6:$A$205,B165,CANDIDATES!$R$6:$R$205,"READY")&lt;&gt;1,"CANDIDATE NOT READY","LINKED - READY")))</x:f>
      </x:c>
      <x:c r="U165" s="69" t="str">
        <x:f>IF(T165="LINKED - READY",INDEX(CANDIDATES!$Q$6:$Q$205,MATCH(B165,CANDIDATES!$A$6:$A$205,0)),"")</x:f>
      </x:c>
    </x:row>
    <x:row r="166">
      <x:c r="A166" s="53"/>
      <x:c r="B166" s="53"/>
      <x:c r="C166" s="53"/>
      <x:c r="D166" s="53"/>
      <x:c r="E166" s="53"/>
      <x:c r="F166" s="53"/>
      <x:c r="G166" s="53"/>
      <x:c r="H166" s="53"/>
      <x:c r="I166" s="53"/>
      <x:c r="J166" s="53"/>
      <x:c r="K166" s="53"/>
      <x:c r="L166" s="53"/>
      <x:c r="M166" s="53"/>
      <x:c r="N166" s="58"/>
      <x:c r="O166" s="53"/>
      <x:c r="P166" s="45" t="str">
        <x:f>IF(A166="","",IF(NOT(OR(EXACT(C166,"SAME"),EXACT(C166,"DIFFERENT"),EXACT(C166,"UNKNOWN"),EXACT(C166,"NOT APPLICABLE"))),"INVALID - PARITY TOKEN",IF(NOT(OR(EXACT(D166,"COMPARABLE"),EXACT(D166,"PARTIAL"),EXACT(D166,"NOT COMPARABLE"),EXACT(D166,"UNKNOWN"),EXACT(D166,"NOT APPLICABLE"))),"INVALID - PACK TOKEN",IF(NOT(OR(EXACT(E166,"COMPARABLE"),EXACT(E166,"PARTIAL"),EXACT(E166,"NOT COMPARABLE"),EXACT(E166,"UNKNOWN"),EXACT(E166,"NOT APPLICABLE"))),"INVALID - PRICE TOKEN",IF(NOT(OR(EXACT(F166,"IN STOCK"),EXACT(F166,"OUT OF STOCK"),EXACT(F166,"MIXED"),EXACT(F166,"UNKNOWN"),EXACT(F166,"NOT APPLICABLE"))),"INVALID - STOCK TOKEN",IF(NOT(OR(EXACT(G166,"COMPARABLE"),EXACT(G166,"PARTIAL"),EXACT(G166,"NOT COMPARABLE"),EXACT(G166,"UNKNOWN"),EXACT(G166,"NOT APPLICABLE"))),"INVALID - SHIPPING TOKEN",IF(NOT(OR(EXACT(H166,"COMPARABLE"),EXACT(H166,"PARTIAL"),EXACT(H166,"NOT COMPARABLE"),EXACT(H166,"UNKNOWN"),EXACT(H166,"NOT APPLICABLE"))),"INVALID - RETURNS TOKEN",IF(NOT(OR(EXACT(I166,"COMPARABLE"),EXACT(I166,"PARTIAL"),EXACT(I166,"NOT COMPARABLE"),EXACT(I166,"UNKNOWN"),EXACT(I166,"NOT APPLICABLE"))),"INVALID - WARRANTY TOKEN",IF(NOT(OR(EXACT(J166,"COMPARABLE"),EXACT(J166,"PARTIAL"),EXACT(J166,"NOT COMPARABLE"),EXACT(J166,"UNKNOWN"),EXACT(J166,"NOT APPLICABLE"))),"INVALID - ASSORTMENT TOKEN",IF(NOT(OR(EXACT(K166,"COMPARABLE"),EXACT(K166,"PARTIAL"),EXACT(K166,"NOT COMPARABLE"),EXACT(K166,"UNKNOWN"),EXACT(K166,"NOT APPLICABLE"))),"INVALID - TRANSACTION OWNER TOKEN",IF(NOT(OR(EXACT(L166,"CURRENT"),EXACT(L166,"STALE"),EXACT(L166,"NOT CHECKED"))),"INVALID - FRESHNESS TOKEN",IF(COUNTIF($A$6:$A$205,A166)&gt;1,"INVALID - DUPLICATE ID","VALID"))))))))))))</x:f>
      </x:c>
      <x:c r="Q166" s="45" t="str">
        <x:f>IF(A166="","",IF(OR(B166="",C166="",D166="",E166="",F166="",G166="",H166="",I166="",J166="",K166="",L166="",M166="",N166=""),"EVIDENCE INSUFFICIENT - REQUIRED FIELD",IF(L166="STALE","EVIDENCE STALE - REFRESH",IF(L166="NOT CHECKED","EVIDENCE INSUFFICIENT - FRESHNESS",IF(OR(C166="UNKNOWN",D166="UNKNOWN",E166="UNKNOWN",F166="UNKNOWN",G166="UNKNOWN",H166="UNKNOWN",I166="UNKNOWN",J166="UNKNOWN",K166="UNKNOWN"),"EVIDENCE INSUFFICIENT - COMPARABILITY","COMPLETE")))))</x:f>
      </x:c>
      <x:c r="R166" s="45" t="str">
        <x:f>IF(A166="","",IF(OR(P166&lt;&gt;"VALID",Q166&lt;&gt;"COMPLETE",T166&lt;&gt;"LINKED - READY"),"EVIDENCE INSUFFICIENT",IF(OR(C166="DIFFERENT",E166="NOT COMPARABLE",G166="NOT COMPARABLE",K166="NOT COMPARABLE"),"NOT COMPARABLE",IF(AND(C166="SAME",D166="COMPARABLE",E166="COMPARABLE",OR(F166="IN STOCK",F166="MIXED"),G166="COMPARABLE",H166="COMPARABLE",I166="COMPARABLE",J166="COMPARABLE",K166="COMPARABLE"),"COMPARABLE","PARTIAL"))))</x:f>
      </x:c>
      <x:c r="S166" s="45" t="str">
        <x:f>IF(A166="","",IF(P166&lt;&gt;"VALID","NOT READY",IF(Q166&lt;&gt;"COMPLETE","NOT READY",IF(T166&lt;&gt;"LINKED - READY","NOT READY",IF(R166="EVIDENCE INSUFFICIENT","NOT READY","READY")))))</x:f>
      </x:c>
      <x:c r="T166" s="69" t="str">
        <x:f>IF(A166="","",IF(COUNTIF(CANDIDATES!$A$6:$A$205,B166)&lt;&gt;1,"INVALID - CANDIDATE ID",IF(COUNTIFS(CANDIDATES!$A$6:$A$205,B166,CANDIDATES!$R$6:$R$205,"READY")&lt;&gt;1,"CANDIDATE NOT READY","LINKED - READY")))</x:f>
      </x:c>
      <x:c r="U166" s="69" t="str">
        <x:f>IF(T166="LINKED - READY",INDEX(CANDIDATES!$Q$6:$Q$205,MATCH(B166,CANDIDATES!$A$6:$A$205,0)),"")</x:f>
      </x:c>
    </x:row>
    <x:row r="167">
      <x:c r="A167" s="53"/>
      <x:c r="B167" s="53"/>
      <x:c r="C167" s="53"/>
      <x:c r="D167" s="53"/>
      <x:c r="E167" s="53"/>
      <x:c r="F167" s="53"/>
      <x:c r="G167" s="53"/>
      <x:c r="H167" s="53"/>
      <x:c r="I167" s="53"/>
      <x:c r="J167" s="53"/>
      <x:c r="K167" s="53"/>
      <x:c r="L167" s="53"/>
      <x:c r="M167" s="53"/>
      <x:c r="N167" s="58"/>
      <x:c r="O167" s="53"/>
      <x:c r="P167" s="45" t="str">
        <x:f>IF(A167="","",IF(NOT(OR(EXACT(C167,"SAME"),EXACT(C167,"DIFFERENT"),EXACT(C167,"UNKNOWN"),EXACT(C167,"NOT APPLICABLE"))),"INVALID - PARITY TOKEN",IF(NOT(OR(EXACT(D167,"COMPARABLE"),EXACT(D167,"PARTIAL"),EXACT(D167,"NOT COMPARABLE"),EXACT(D167,"UNKNOWN"),EXACT(D167,"NOT APPLICABLE"))),"INVALID - PACK TOKEN",IF(NOT(OR(EXACT(E167,"COMPARABLE"),EXACT(E167,"PARTIAL"),EXACT(E167,"NOT COMPARABLE"),EXACT(E167,"UNKNOWN"),EXACT(E167,"NOT APPLICABLE"))),"INVALID - PRICE TOKEN",IF(NOT(OR(EXACT(F167,"IN STOCK"),EXACT(F167,"OUT OF STOCK"),EXACT(F167,"MIXED"),EXACT(F167,"UNKNOWN"),EXACT(F167,"NOT APPLICABLE"))),"INVALID - STOCK TOKEN",IF(NOT(OR(EXACT(G167,"COMPARABLE"),EXACT(G167,"PARTIAL"),EXACT(G167,"NOT COMPARABLE"),EXACT(G167,"UNKNOWN"),EXACT(G167,"NOT APPLICABLE"))),"INVALID - SHIPPING TOKEN",IF(NOT(OR(EXACT(H167,"COMPARABLE"),EXACT(H167,"PARTIAL"),EXACT(H167,"NOT COMPARABLE"),EXACT(H167,"UNKNOWN"),EXACT(H167,"NOT APPLICABLE"))),"INVALID - RETURNS TOKEN",IF(NOT(OR(EXACT(I167,"COMPARABLE"),EXACT(I167,"PARTIAL"),EXACT(I167,"NOT COMPARABLE"),EXACT(I167,"UNKNOWN"),EXACT(I167,"NOT APPLICABLE"))),"INVALID - WARRANTY TOKEN",IF(NOT(OR(EXACT(J167,"COMPARABLE"),EXACT(J167,"PARTIAL"),EXACT(J167,"NOT COMPARABLE"),EXACT(J167,"UNKNOWN"),EXACT(J167,"NOT APPLICABLE"))),"INVALID - ASSORTMENT TOKEN",IF(NOT(OR(EXACT(K167,"COMPARABLE"),EXACT(K167,"PARTIAL"),EXACT(K167,"NOT COMPARABLE"),EXACT(K167,"UNKNOWN"),EXACT(K167,"NOT APPLICABLE"))),"INVALID - TRANSACTION OWNER TOKEN",IF(NOT(OR(EXACT(L167,"CURRENT"),EXACT(L167,"STALE"),EXACT(L167,"NOT CHECKED"))),"INVALID - FRESHNESS TOKEN",IF(COUNTIF($A$6:$A$205,A167)&gt;1,"INVALID - DUPLICATE ID","VALID"))))))))))))</x:f>
      </x:c>
      <x:c r="Q167" s="45" t="str">
        <x:f>IF(A167="","",IF(OR(B167="",C167="",D167="",E167="",F167="",G167="",H167="",I167="",J167="",K167="",L167="",M167="",N167=""),"EVIDENCE INSUFFICIENT - REQUIRED FIELD",IF(L167="STALE","EVIDENCE STALE - REFRESH",IF(L167="NOT CHECKED","EVIDENCE INSUFFICIENT - FRESHNESS",IF(OR(C167="UNKNOWN",D167="UNKNOWN",E167="UNKNOWN",F167="UNKNOWN",G167="UNKNOWN",H167="UNKNOWN",I167="UNKNOWN",J167="UNKNOWN",K167="UNKNOWN"),"EVIDENCE INSUFFICIENT - COMPARABILITY","COMPLETE")))))</x:f>
      </x:c>
      <x:c r="R167" s="45" t="str">
        <x:f>IF(A167="","",IF(OR(P167&lt;&gt;"VALID",Q167&lt;&gt;"COMPLETE",T167&lt;&gt;"LINKED - READY"),"EVIDENCE INSUFFICIENT",IF(OR(C167="DIFFERENT",E167="NOT COMPARABLE",G167="NOT COMPARABLE",K167="NOT COMPARABLE"),"NOT COMPARABLE",IF(AND(C167="SAME",D167="COMPARABLE",E167="COMPARABLE",OR(F167="IN STOCK",F167="MIXED"),G167="COMPARABLE",H167="COMPARABLE",I167="COMPARABLE",J167="COMPARABLE",K167="COMPARABLE"),"COMPARABLE","PARTIAL"))))</x:f>
      </x:c>
      <x:c r="S167" s="45" t="str">
        <x:f>IF(A167="","",IF(P167&lt;&gt;"VALID","NOT READY",IF(Q167&lt;&gt;"COMPLETE","NOT READY",IF(T167&lt;&gt;"LINKED - READY","NOT READY",IF(R167="EVIDENCE INSUFFICIENT","NOT READY","READY")))))</x:f>
      </x:c>
      <x:c r="T167" s="69" t="str">
        <x:f>IF(A167="","",IF(COUNTIF(CANDIDATES!$A$6:$A$205,B167)&lt;&gt;1,"INVALID - CANDIDATE ID",IF(COUNTIFS(CANDIDATES!$A$6:$A$205,B167,CANDIDATES!$R$6:$R$205,"READY")&lt;&gt;1,"CANDIDATE NOT READY","LINKED - READY")))</x:f>
      </x:c>
      <x:c r="U167" s="69" t="str">
        <x:f>IF(T167="LINKED - READY",INDEX(CANDIDATES!$Q$6:$Q$205,MATCH(B167,CANDIDATES!$A$6:$A$205,0)),"")</x:f>
      </x:c>
    </x:row>
    <x:row r="168">
      <x:c r="A168" s="53"/>
      <x:c r="B168" s="53"/>
      <x:c r="C168" s="53"/>
      <x:c r="D168" s="53"/>
      <x:c r="E168" s="53"/>
      <x:c r="F168" s="53"/>
      <x:c r="G168" s="53"/>
      <x:c r="H168" s="53"/>
      <x:c r="I168" s="53"/>
      <x:c r="J168" s="53"/>
      <x:c r="K168" s="53"/>
      <x:c r="L168" s="53"/>
      <x:c r="M168" s="53"/>
      <x:c r="N168" s="58"/>
      <x:c r="O168" s="53"/>
      <x:c r="P168" s="45" t="str">
        <x:f>IF(A168="","",IF(NOT(OR(EXACT(C168,"SAME"),EXACT(C168,"DIFFERENT"),EXACT(C168,"UNKNOWN"),EXACT(C168,"NOT APPLICABLE"))),"INVALID - PARITY TOKEN",IF(NOT(OR(EXACT(D168,"COMPARABLE"),EXACT(D168,"PARTIAL"),EXACT(D168,"NOT COMPARABLE"),EXACT(D168,"UNKNOWN"),EXACT(D168,"NOT APPLICABLE"))),"INVALID - PACK TOKEN",IF(NOT(OR(EXACT(E168,"COMPARABLE"),EXACT(E168,"PARTIAL"),EXACT(E168,"NOT COMPARABLE"),EXACT(E168,"UNKNOWN"),EXACT(E168,"NOT APPLICABLE"))),"INVALID - PRICE TOKEN",IF(NOT(OR(EXACT(F168,"IN STOCK"),EXACT(F168,"OUT OF STOCK"),EXACT(F168,"MIXED"),EXACT(F168,"UNKNOWN"),EXACT(F168,"NOT APPLICABLE"))),"INVALID - STOCK TOKEN",IF(NOT(OR(EXACT(G168,"COMPARABLE"),EXACT(G168,"PARTIAL"),EXACT(G168,"NOT COMPARABLE"),EXACT(G168,"UNKNOWN"),EXACT(G168,"NOT APPLICABLE"))),"INVALID - SHIPPING TOKEN",IF(NOT(OR(EXACT(H168,"COMPARABLE"),EXACT(H168,"PARTIAL"),EXACT(H168,"NOT COMPARABLE"),EXACT(H168,"UNKNOWN"),EXACT(H168,"NOT APPLICABLE"))),"INVALID - RETURNS TOKEN",IF(NOT(OR(EXACT(I168,"COMPARABLE"),EXACT(I168,"PARTIAL"),EXACT(I168,"NOT COMPARABLE"),EXACT(I168,"UNKNOWN"),EXACT(I168,"NOT APPLICABLE"))),"INVALID - WARRANTY TOKEN",IF(NOT(OR(EXACT(J168,"COMPARABLE"),EXACT(J168,"PARTIAL"),EXACT(J168,"NOT COMPARABLE"),EXACT(J168,"UNKNOWN"),EXACT(J168,"NOT APPLICABLE"))),"INVALID - ASSORTMENT TOKEN",IF(NOT(OR(EXACT(K168,"COMPARABLE"),EXACT(K168,"PARTIAL"),EXACT(K168,"NOT COMPARABLE"),EXACT(K168,"UNKNOWN"),EXACT(K168,"NOT APPLICABLE"))),"INVALID - TRANSACTION OWNER TOKEN",IF(NOT(OR(EXACT(L168,"CURRENT"),EXACT(L168,"STALE"),EXACT(L168,"NOT CHECKED"))),"INVALID - FRESHNESS TOKEN",IF(COUNTIF($A$6:$A$205,A168)&gt;1,"INVALID - DUPLICATE ID","VALID"))))))))))))</x:f>
      </x:c>
      <x:c r="Q168" s="45" t="str">
        <x:f>IF(A168="","",IF(OR(B168="",C168="",D168="",E168="",F168="",G168="",H168="",I168="",J168="",K168="",L168="",M168="",N168=""),"EVIDENCE INSUFFICIENT - REQUIRED FIELD",IF(L168="STALE","EVIDENCE STALE - REFRESH",IF(L168="NOT CHECKED","EVIDENCE INSUFFICIENT - FRESHNESS",IF(OR(C168="UNKNOWN",D168="UNKNOWN",E168="UNKNOWN",F168="UNKNOWN",G168="UNKNOWN",H168="UNKNOWN",I168="UNKNOWN",J168="UNKNOWN",K168="UNKNOWN"),"EVIDENCE INSUFFICIENT - COMPARABILITY","COMPLETE")))))</x:f>
      </x:c>
      <x:c r="R168" s="45" t="str">
        <x:f>IF(A168="","",IF(OR(P168&lt;&gt;"VALID",Q168&lt;&gt;"COMPLETE",T168&lt;&gt;"LINKED - READY"),"EVIDENCE INSUFFICIENT",IF(OR(C168="DIFFERENT",E168="NOT COMPARABLE",G168="NOT COMPARABLE",K168="NOT COMPARABLE"),"NOT COMPARABLE",IF(AND(C168="SAME",D168="COMPARABLE",E168="COMPARABLE",OR(F168="IN STOCK",F168="MIXED"),G168="COMPARABLE",H168="COMPARABLE",I168="COMPARABLE",J168="COMPARABLE",K168="COMPARABLE"),"COMPARABLE","PARTIAL"))))</x:f>
      </x:c>
      <x:c r="S168" s="45" t="str">
        <x:f>IF(A168="","",IF(P168&lt;&gt;"VALID","NOT READY",IF(Q168&lt;&gt;"COMPLETE","NOT READY",IF(T168&lt;&gt;"LINKED - READY","NOT READY",IF(R168="EVIDENCE INSUFFICIENT","NOT READY","READY")))))</x:f>
      </x:c>
      <x:c r="T168" s="69" t="str">
        <x:f>IF(A168="","",IF(COUNTIF(CANDIDATES!$A$6:$A$205,B168)&lt;&gt;1,"INVALID - CANDIDATE ID",IF(COUNTIFS(CANDIDATES!$A$6:$A$205,B168,CANDIDATES!$R$6:$R$205,"READY")&lt;&gt;1,"CANDIDATE NOT READY","LINKED - READY")))</x:f>
      </x:c>
      <x:c r="U168" s="69" t="str">
        <x:f>IF(T168="LINKED - READY",INDEX(CANDIDATES!$Q$6:$Q$205,MATCH(B168,CANDIDATES!$A$6:$A$205,0)),"")</x:f>
      </x:c>
    </x:row>
    <x:row r="169">
      <x:c r="A169" s="53"/>
      <x:c r="B169" s="53"/>
      <x:c r="C169" s="53"/>
      <x:c r="D169" s="53"/>
      <x:c r="E169" s="53"/>
      <x:c r="F169" s="53"/>
      <x:c r="G169" s="53"/>
      <x:c r="H169" s="53"/>
      <x:c r="I169" s="53"/>
      <x:c r="J169" s="53"/>
      <x:c r="K169" s="53"/>
      <x:c r="L169" s="53"/>
      <x:c r="M169" s="53"/>
      <x:c r="N169" s="58"/>
      <x:c r="O169" s="53"/>
      <x:c r="P169" s="45" t="str">
        <x:f>IF(A169="","",IF(NOT(OR(EXACT(C169,"SAME"),EXACT(C169,"DIFFERENT"),EXACT(C169,"UNKNOWN"),EXACT(C169,"NOT APPLICABLE"))),"INVALID - PARITY TOKEN",IF(NOT(OR(EXACT(D169,"COMPARABLE"),EXACT(D169,"PARTIAL"),EXACT(D169,"NOT COMPARABLE"),EXACT(D169,"UNKNOWN"),EXACT(D169,"NOT APPLICABLE"))),"INVALID - PACK TOKEN",IF(NOT(OR(EXACT(E169,"COMPARABLE"),EXACT(E169,"PARTIAL"),EXACT(E169,"NOT COMPARABLE"),EXACT(E169,"UNKNOWN"),EXACT(E169,"NOT APPLICABLE"))),"INVALID - PRICE TOKEN",IF(NOT(OR(EXACT(F169,"IN STOCK"),EXACT(F169,"OUT OF STOCK"),EXACT(F169,"MIXED"),EXACT(F169,"UNKNOWN"),EXACT(F169,"NOT APPLICABLE"))),"INVALID - STOCK TOKEN",IF(NOT(OR(EXACT(G169,"COMPARABLE"),EXACT(G169,"PARTIAL"),EXACT(G169,"NOT COMPARABLE"),EXACT(G169,"UNKNOWN"),EXACT(G169,"NOT APPLICABLE"))),"INVALID - SHIPPING TOKEN",IF(NOT(OR(EXACT(H169,"COMPARABLE"),EXACT(H169,"PARTIAL"),EXACT(H169,"NOT COMPARABLE"),EXACT(H169,"UNKNOWN"),EXACT(H169,"NOT APPLICABLE"))),"INVALID - RETURNS TOKEN",IF(NOT(OR(EXACT(I169,"COMPARABLE"),EXACT(I169,"PARTIAL"),EXACT(I169,"NOT COMPARABLE"),EXACT(I169,"UNKNOWN"),EXACT(I169,"NOT APPLICABLE"))),"INVALID - WARRANTY TOKEN",IF(NOT(OR(EXACT(J169,"COMPARABLE"),EXACT(J169,"PARTIAL"),EXACT(J169,"NOT COMPARABLE"),EXACT(J169,"UNKNOWN"),EXACT(J169,"NOT APPLICABLE"))),"INVALID - ASSORTMENT TOKEN",IF(NOT(OR(EXACT(K169,"COMPARABLE"),EXACT(K169,"PARTIAL"),EXACT(K169,"NOT COMPARABLE"),EXACT(K169,"UNKNOWN"),EXACT(K169,"NOT APPLICABLE"))),"INVALID - TRANSACTION OWNER TOKEN",IF(NOT(OR(EXACT(L169,"CURRENT"),EXACT(L169,"STALE"),EXACT(L169,"NOT CHECKED"))),"INVALID - FRESHNESS TOKEN",IF(COUNTIF($A$6:$A$205,A169)&gt;1,"INVALID - DUPLICATE ID","VALID"))))))))))))</x:f>
      </x:c>
      <x:c r="Q169" s="45" t="str">
        <x:f>IF(A169="","",IF(OR(B169="",C169="",D169="",E169="",F169="",G169="",H169="",I169="",J169="",K169="",L169="",M169="",N169=""),"EVIDENCE INSUFFICIENT - REQUIRED FIELD",IF(L169="STALE","EVIDENCE STALE - REFRESH",IF(L169="NOT CHECKED","EVIDENCE INSUFFICIENT - FRESHNESS",IF(OR(C169="UNKNOWN",D169="UNKNOWN",E169="UNKNOWN",F169="UNKNOWN",G169="UNKNOWN",H169="UNKNOWN",I169="UNKNOWN",J169="UNKNOWN",K169="UNKNOWN"),"EVIDENCE INSUFFICIENT - COMPARABILITY","COMPLETE")))))</x:f>
      </x:c>
      <x:c r="R169" s="45" t="str">
        <x:f>IF(A169="","",IF(OR(P169&lt;&gt;"VALID",Q169&lt;&gt;"COMPLETE",T169&lt;&gt;"LINKED - READY"),"EVIDENCE INSUFFICIENT",IF(OR(C169="DIFFERENT",E169="NOT COMPARABLE",G169="NOT COMPARABLE",K169="NOT COMPARABLE"),"NOT COMPARABLE",IF(AND(C169="SAME",D169="COMPARABLE",E169="COMPARABLE",OR(F169="IN STOCK",F169="MIXED"),G169="COMPARABLE",H169="COMPARABLE",I169="COMPARABLE",J169="COMPARABLE",K169="COMPARABLE"),"COMPARABLE","PARTIAL"))))</x:f>
      </x:c>
      <x:c r="S169" s="45" t="str">
        <x:f>IF(A169="","",IF(P169&lt;&gt;"VALID","NOT READY",IF(Q169&lt;&gt;"COMPLETE","NOT READY",IF(T169&lt;&gt;"LINKED - READY","NOT READY",IF(R169="EVIDENCE INSUFFICIENT","NOT READY","READY")))))</x:f>
      </x:c>
      <x:c r="T169" s="69" t="str">
        <x:f>IF(A169="","",IF(COUNTIF(CANDIDATES!$A$6:$A$205,B169)&lt;&gt;1,"INVALID - CANDIDATE ID",IF(COUNTIFS(CANDIDATES!$A$6:$A$205,B169,CANDIDATES!$R$6:$R$205,"READY")&lt;&gt;1,"CANDIDATE NOT READY","LINKED - READY")))</x:f>
      </x:c>
      <x:c r="U169" s="69" t="str">
        <x:f>IF(T169="LINKED - READY",INDEX(CANDIDATES!$Q$6:$Q$205,MATCH(B169,CANDIDATES!$A$6:$A$205,0)),"")</x:f>
      </x:c>
    </x:row>
    <x:row r="170">
      <x:c r="A170" s="53"/>
      <x:c r="B170" s="53"/>
      <x:c r="C170" s="53"/>
      <x:c r="D170" s="53"/>
      <x:c r="E170" s="53"/>
      <x:c r="F170" s="53"/>
      <x:c r="G170" s="53"/>
      <x:c r="H170" s="53"/>
      <x:c r="I170" s="53"/>
      <x:c r="J170" s="53"/>
      <x:c r="K170" s="53"/>
      <x:c r="L170" s="53"/>
      <x:c r="M170" s="53"/>
      <x:c r="N170" s="58"/>
      <x:c r="O170" s="53"/>
      <x:c r="P170" s="45" t="str">
        <x:f>IF(A170="","",IF(NOT(OR(EXACT(C170,"SAME"),EXACT(C170,"DIFFERENT"),EXACT(C170,"UNKNOWN"),EXACT(C170,"NOT APPLICABLE"))),"INVALID - PARITY TOKEN",IF(NOT(OR(EXACT(D170,"COMPARABLE"),EXACT(D170,"PARTIAL"),EXACT(D170,"NOT COMPARABLE"),EXACT(D170,"UNKNOWN"),EXACT(D170,"NOT APPLICABLE"))),"INVALID - PACK TOKEN",IF(NOT(OR(EXACT(E170,"COMPARABLE"),EXACT(E170,"PARTIAL"),EXACT(E170,"NOT COMPARABLE"),EXACT(E170,"UNKNOWN"),EXACT(E170,"NOT APPLICABLE"))),"INVALID - PRICE TOKEN",IF(NOT(OR(EXACT(F170,"IN STOCK"),EXACT(F170,"OUT OF STOCK"),EXACT(F170,"MIXED"),EXACT(F170,"UNKNOWN"),EXACT(F170,"NOT APPLICABLE"))),"INVALID - STOCK TOKEN",IF(NOT(OR(EXACT(G170,"COMPARABLE"),EXACT(G170,"PARTIAL"),EXACT(G170,"NOT COMPARABLE"),EXACT(G170,"UNKNOWN"),EXACT(G170,"NOT APPLICABLE"))),"INVALID - SHIPPING TOKEN",IF(NOT(OR(EXACT(H170,"COMPARABLE"),EXACT(H170,"PARTIAL"),EXACT(H170,"NOT COMPARABLE"),EXACT(H170,"UNKNOWN"),EXACT(H170,"NOT APPLICABLE"))),"INVALID - RETURNS TOKEN",IF(NOT(OR(EXACT(I170,"COMPARABLE"),EXACT(I170,"PARTIAL"),EXACT(I170,"NOT COMPARABLE"),EXACT(I170,"UNKNOWN"),EXACT(I170,"NOT APPLICABLE"))),"INVALID - WARRANTY TOKEN",IF(NOT(OR(EXACT(J170,"COMPARABLE"),EXACT(J170,"PARTIAL"),EXACT(J170,"NOT COMPARABLE"),EXACT(J170,"UNKNOWN"),EXACT(J170,"NOT APPLICABLE"))),"INVALID - ASSORTMENT TOKEN",IF(NOT(OR(EXACT(K170,"COMPARABLE"),EXACT(K170,"PARTIAL"),EXACT(K170,"NOT COMPARABLE"),EXACT(K170,"UNKNOWN"),EXACT(K170,"NOT APPLICABLE"))),"INVALID - TRANSACTION OWNER TOKEN",IF(NOT(OR(EXACT(L170,"CURRENT"),EXACT(L170,"STALE"),EXACT(L170,"NOT CHECKED"))),"INVALID - FRESHNESS TOKEN",IF(COUNTIF($A$6:$A$205,A170)&gt;1,"INVALID - DUPLICATE ID","VALID"))))))))))))</x:f>
      </x:c>
      <x:c r="Q170" s="45" t="str">
        <x:f>IF(A170="","",IF(OR(B170="",C170="",D170="",E170="",F170="",G170="",H170="",I170="",J170="",K170="",L170="",M170="",N170=""),"EVIDENCE INSUFFICIENT - REQUIRED FIELD",IF(L170="STALE","EVIDENCE STALE - REFRESH",IF(L170="NOT CHECKED","EVIDENCE INSUFFICIENT - FRESHNESS",IF(OR(C170="UNKNOWN",D170="UNKNOWN",E170="UNKNOWN",F170="UNKNOWN",G170="UNKNOWN",H170="UNKNOWN",I170="UNKNOWN",J170="UNKNOWN",K170="UNKNOWN"),"EVIDENCE INSUFFICIENT - COMPARABILITY","COMPLETE")))))</x:f>
      </x:c>
      <x:c r="R170" s="45" t="str">
        <x:f>IF(A170="","",IF(OR(P170&lt;&gt;"VALID",Q170&lt;&gt;"COMPLETE",T170&lt;&gt;"LINKED - READY"),"EVIDENCE INSUFFICIENT",IF(OR(C170="DIFFERENT",E170="NOT COMPARABLE",G170="NOT COMPARABLE",K170="NOT COMPARABLE"),"NOT COMPARABLE",IF(AND(C170="SAME",D170="COMPARABLE",E170="COMPARABLE",OR(F170="IN STOCK",F170="MIXED"),G170="COMPARABLE",H170="COMPARABLE",I170="COMPARABLE",J170="COMPARABLE",K170="COMPARABLE"),"COMPARABLE","PARTIAL"))))</x:f>
      </x:c>
      <x:c r="S170" s="45" t="str">
        <x:f>IF(A170="","",IF(P170&lt;&gt;"VALID","NOT READY",IF(Q170&lt;&gt;"COMPLETE","NOT READY",IF(T170&lt;&gt;"LINKED - READY","NOT READY",IF(R170="EVIDENCE INSUFFICIENT","NOT READY","READY")))))</x:f>
      </x:c>
      <x:c r="T170" s="69" t="str">
        <x:f>IF(A170="","",IF(COUNTIF(CANDIDATES!$A$6:$A$205,B170)&lt;&gt;1,"INVALID - CANDIDATE ID",IF(COUNTIFS(CANDIDATES!$A$6:$A$205,B170,CANDIDATES!$R$6:$R$205,"READY")&lt;&gt;1,"CANDIDATE NOT READY","LINKED - READY")))</x:f>
      </x:c>
      <x:c r="U170" s="69" t="str">
        <x:f>IF(T170="LINKED - READY",INDEX(CANDIDATES!$Q$6:$Q$205,MATCH(B170,CANDIDATES!$A$6:$A$205,0)),"")</x:f>
      </x:c>
    </x:row>
    <x:row r="171">
      <x:c r="A171" s="53"/>
      <x:c r="B171" s="53"/>
      <x:c r="C171" s="53"/>
      <x:c r="D171" s="53"/>
      <x:c r="E171" s="53"/>
      <x:c r="F171" s="53"/>
      <x:c r="G171" s="53"/>
      <x:c r="H171" s="53"/>
      <x:c r="I171" s="53"/>
      <x:c r="J171" s="53"/>
      <x:c r="K171" s="53"/>
      <x:c r="L171" s="53"/>
      <x:c r="M171" s="53"/>
      <x:c r="N171" s="58"/>
      <x:c r="O171" s="53"/>
      <x:c r="P171" s="45" t="str">
        <x:f>IF(A171="","",IF(NOT(OR(EXACT(C171,"SAME"),EXACT(C171,"DIFFERENT"),EXACT(C171,"UNKNOWN"),EXACT(C171,"NOT APPLICABLE"))),"INVALID - PARITY TOKEN",IF(NOT(OR(EXACT(D171,"COMPARABLE"),EXACT(D171,"PARTIAL"),EXACT(D171,"NOT COMPARABLE"),EXACT(D171,"UNKNOWN"),EXACT(D171,"NOT APPLICABLE"))),"INVALID - PACK TOKEN",IF(NOT(OR(EXACT(E171,"COMPARABLE"),EXACT(E171,"PARTIAL"),EXACT(E171,"NOT COMPARABLE"),EXACT(E171,"UNKNOWN"),EXACT(E171,"NOT APPLICABLE"))),"INVALID - PRICE TOKEN",IF(NOT(OR(EXACT(F171,"IN STOCK"),EXACT(F171,"OUT OF STOCK"),EXACT(F171,"MIXED"),EXACT(F171,"UNKNOWN"),EXACT(F171,"NOT APPLICABLE"))),"INVALID - STOCK TOKEN",IF(NOT(OR(EXACT(G171,"COMPARABLE"),EXACT(G171,"PARTIAL"),EXACT(G171,"NOT COMPARABLE"),EXACT(G171,"UNKNOWN"),EXACT(G171,"NOT APPLICABLE"))),"INVALID - SHIPPING TOKEN",IF(NOT(OR(EXACT(H171,"COMPARABLE"),EXACT(H171,"PARTIAL"),EXACT(H171,"NOT COMPARABLE"),EXACT(H171,"UNKNOWN"),EXACT(H171,"NOT APPLICABLE"))),"INVALID - RETURNS TOKEN",IF(NOT(OR(EXACT(I171,"COMPARABLE"),EXACT(I171,"PARTIAL"),EXACT(I171,"NOT COMPARABLE"),EXACT(I171,"UNKNOWN"),EXACT(I171,"NOT APPLICABLE"))),"INVALID - WARRANTY TOKEN",IF(NOT(OR(EXACT(J171,"COMPARABLE"),EXACT(J171,"PARTIAL"),EXACT(J171,"NOT COMPARABLE"),EXACT(J171,"UNKNOWN"),EXACT(J171,"NOT APPLICABLE"))),"INVALID - ASSORTMENT TOKEN",IF(NOT(OR(EXACT(K171,"COMPARABLE"),EXACT(K171,"PARTIAL"),EXACT(K171,"NOT COMPARABLE"),EXACT(K171,"UNKNOWN"),EXACT(K171,"NOT APPLICABLE"))),"INVALID - TRANSACTION OWNER TOKEN",IF(NOT(OR(EXACT(L171,"CURRENT"),EXACT(L171,"STALE"),EXACT(L171,"NOT CHECKED"))),"INVALID - FRESHNESS TOKEN",IF(COUNTIF($A$6:$A$205,A171)&gt;1,"INVALID - DUPLICATE ID","VALID"))))))))))))</x:f>
      </x:c>
      <x:c r="Q171" s="45" t="str">
        <x:f>IF(A171="","",IF(OR(B171="",C171="",D171="",E171="",F171="",G171="",H171="",I171="",J171="",K171="",L171="",M171="",N171=""),"EVIDENCE INSUFFICIENT - REQUIRED FIELD",IF(L171="STALE","EVIDENCE STALE - REFRESH",IF(L171="NOT CHECKED","EVIDENCE INSUFFICIENT - FRESHNESS",IF(OR(C171="UNKNOWN",D171="UNKNOWN",E171="UNKNOWN",F171="UNKNOWN",G171="UNKNOWN",H171="UNKNOWN",I171="UNKNOWN",J171="UNKNOWN",K171="UNKNOWN"),"EVIDENCE INSUFFICIENT - COMPARABILITY","COMPLETE")))))</x:f>
      </x:c>
      <x:c r="R171" s="45" t="str">
        <x:f>IF(A171="","",IF(OR(P171&lt;&gt;"VALID",Q171&lt;&gt;"COMPLETE",T171&lt;&gt;"LINKED - READY"),"EVIDENCE INSUFFICIENT",IF(OR(C171="DIFFERENT",E171="NOT COMPARABLE",G171="NOT COMPARABLE",K171="NOT COMPARABLE"),"NOT COMPARABLE",IF(AND(C171="SAME",D171="COMPARABLE",E171="COMPARABLE",OR(F171="IN STOCK",F171="MIXED"),G171="COMPARABLE",H171="COMPARABLE",I171="COMPARABLE",J171="COMPARABLE",K171="COMPARABLE"),"COMPARABLE","PARTIAL"))))</x:f>
      </x:c>
      <x:c r="S171" s="45" t="str">
        <x:f>IF(A171="","",IF(P171&lt;&gt;"VALID","NOT READY",IF(Q171&lt;&gt;"COMPLETE","NOT READY",IF(T171&lt;&gt;"LINKED - READY","NOT READY",IF(R171="EVIDENCE INSUFFICIENT","NOT READY","READY")))))</x:f>
      </x:c>
      <x:c r="T171" s="69" t="str">
        <x:f>IF(A171="","",IF(COUNTIF(CANDIDATES!$A$6:$A$205,B171)&lt;&gt;1,"INVALID - CANDIDATE ID",IF(COUNTIFS(CANDIDATES!$A$6:$A$205,B171,CANDIDATES!$R$6:$R$205,"READY")&lt;&gt;1,"CANDIDATE NOT READY","LINKED - READY")))</x:f>
      </x:c>
      <x:c r="U171" s="69" t="str">
        <x:f>IF(T171="LINKED - READY",INDEX(CANDIDATES!$Q$6:$Q$205,MATCH(B171,CANDIDATES!$A$6:$A$205,0)),"")</x:f>
      </x:c>
    </x:row>
    <x:row r="172">
      <x:c r="A172" s="53"/>
      <x:c r="B172" s="53"/>
      <x:c r="C172" s="53"/>
      <x:c r="D172" s="53"/>
      <x:c r="E172" s="53"/>
      <x:c r="F172" s="53"/>
      <x:c r="G172" s="53"/>
      <x:c r="H172" s="53"/>
      <x:c r="I172" s="53"/>
      <x:c r="J172" s="53"/>
      <x:c r="K172" s="53"/>
      <x:c r="L172" s="53"/>
      <x:c r="M172" s="53"/>
      <x:c r="N172" s="58"/>
      <x:c r="O172" s="53"/>
      <x:c r="P172" s="45" t="str">
        <x:f>IF(A172="","",IF(NOT(OR(EXACT(C172,"SAME"),EXACT(C172,"DIFFERENT"),EXACT(C172,"UNKNOWN"),EXACT(C172,"NOT APPLICABLE"))),"INVALID - PARITY TOKEN",IF(NOT(OR(EXACT(D172,"COMPARABLE"),EXACT(D172,"PARTIAL"),EXACT(D172,"NOT COMPARABLE"),EXACT(D172,"UNKNOWN"),EXACT(D172,"NOT APPLICABLE"))),"INVALID - PACK TOKEN",IF(NOT(OR(EXACT(E172,"COMPARABLE"),EXACT(E172,"PARTIAL"),EXACT(E172,"NOT COMPARABLE"),EXACT(E172,"UNKNOWN"),EXACT(E172,"NOT APPLICABLE"))),"INVALID - PRICE TOKEN",IF(NOT(OR(EXACT(F172,"IN STOCK"),EXACT(F172,"OUT OF STOCK"),EXACT(F172,"MIXED"),EXACT(F172,"UNKNOWN"),EXACT(F172,"NOT APPLICABLE"))),"INVALID - STOCK TOKEN",IF(NOT(OR(EXACT(G172,"COMPARABLE"),EXACT(G172,"PARTIAL"),EXACT(G172,"NOT COMPARABLE"),EXACT(G172,"UNKNOWN"),EXACT(G172,"NOT APPLICABLE"))),"INVALID - SHIPPING TOKEN",IF(NOT(OR(EXACT(H172,"COMPARABLE"),EXACT(H172,"PARTIAL"),EXACT(H172,"NOT COMPARABLE"),EXACT(H172,"UNKNOWN"),EXACT(H172,"NOT APPLICABLE"))),"INVALID - RETURNS TOKEN",IF(NOT(OR(EXACT(I172,"COMPARABLE"),EXACT(I172,"PARTIAL"),EXACT(I172,"NOT COMPARABLE"),EXACT(I172,"UNKNOWN"),EXACT(I172,"NOT APPLICABLE"))),"INVALID - WARRANTY TOKEN",IF(NOT(OR(EXACT(J172,"COMPARABLE"),EXACT(J172,"PARTIAL"),EXACT(J172,"NOT COMPARABLE"),EXACT(J172,"UNKNOWN"),EXACT(J172,"NOT APPLICABLE"))),"INVALID - ASSORTMENT TOKEN",IF(NOT(OR(EXACT(K172,"COMPARABLE"),EXACT(K172,"PARTIAL"),EXACT(K172,"NOT COMPARABLE"),EXACT(K172,"UNKNOWN"),EXACT(K172,"NOT APPLICABLE"))),"INVALID - TRANSACTION OWNER TOKEN",IF(NOT(OR(EXACT(L172,"CURRENT"),EXACT(L172,"STALE"),EXACT(L172,"NOT CHECKED"))),"INVALID - FRESHNESS TOKEN",IF(COUNTIF($A$6:$A$205,A172)&gt;1,"INVALID - DUPLICATE ID","VALID"))))))))))))</x:f>
      </x:c>
      <x:c r="Q172" s="45" t="str">
        <x:f>IF(A172="","",IF(OR(B172="",C172="",D172="",E172="",F172="",G172="",H172="",I172="",J172="",K172="",L172="",M172="",N172=""),"EVIDENCE INSUFFICIENT - REQUIRED FIELD",IF(L172="STALE","EVIDENCE STALE - REFRESH",IF(L172="NOT CHECKED","EVIDENCE INSUFFICIENT - FRESHNESS",IF(OR(C172="UNKNOWN",D172="UNKNOWN",E172="UNKNOWN",F172="UNKNOWN",G172="UNKNOWN",H172="UNKNOWN",I172="UNKNOWN",J172="UNKNOWN",K172="UNKNOWN"),"EVIDENCE INSUFFICIENT - COMPARABILITY","COMPLETE")))))</x:f>
      </x:c>
      <x:c r="R172" s="45" t="str">
        <x:f>IF(A172="","",IF(OR(P172&lt;&gt;"VALID",Q172&lt;&gt;"COMPLETE",T172&lt;&gt;"LINKED - READY"),"EVIDENCE INSUFFICIENT",IF(OR(C172="DIFFERENT",E172="NOT COMPARABLE",G172="NOT COMPARABLE",K172="NOT COMPARABLE"),"NOT COMPARABLE",IF(AND(C172="SAME",D172="COMPARABLE",E172="COMPARABLE",OR(F172="IN STOCK",F172="MIXED"),G172="COMPARABLE",H172="COMPARABLE",I172="COMPARABLE",J172="COMPARABLE",K172="COMPARABLE"),"COMPARABLE","PARTIAL"))))</x:f>
      </x:c>
      <x:c r="S172" s="45" t="str">
        <x:f>IF(A172="","",IF(P172&lt;&gt;"VALID","NOT READY",IF(Q172&lt;&gt;"COMPLETE","NOT READY",IF(T172&lt;&gt;"LINKED - READY","NOT READY",IF(R172="EVIDENCE INSUFFICIENT","NOT READY","READY")))))</x:f>
      </x:c>
      <x:c r="T172" s="69" t="str">
        <x:f>IF(A172="","",IF(COUNTIF(CANDIDATES!$A$6:$A$205,B172)&lt;&gt;1,"INVALID - CANDIDATE ID",IF(COUNTIFS(CANDIDATES!$A$6:$A$205,B172,CANDIDATES!$R$6:$R$205,"READY")&lt;&gt;1,"CANDIDATE NOT READY","LINKED - READY")))</x:f>
      </x:c>
      <x:c r="U172" s="69" t="str">
        <x:f>IF(T172="LINKED - READY",INDEX(CANDIDATES!$Q$6:$Q$205,MATCH(B172,CANDIDATES!$A$6:$A$205,0)),"")</x:f>
      </x:c>
    </x:row>
    <x:row r="173">
      <x:c r="A173" s="53"/>
      <x:c r="B173" s="53"/>
      <x:c r="C173" s="53"/>
      <x:c r="D173" s="53"/>
      <x:c r="E173" s="53"/>
      <x:c r="F173" s="53"/>
      <x:c r="G173" s="53"/>
      <x:c r="H173" s="53"/>
      <x:c r="I173" s="53"/>
      <x:c r="J173" s="53"/>
      <x:c r="K173" s="53"/>
      <x:c r="L173" s="53"/>
      <x:c r="M173" s="53"/>
      <x:c r="N173" s="58"/>
      <x:c r="O173" s="53"/>
      <x:c r="P173" s="45" t="str">
        <x:f>IF(A173="","",IF(NOT(OR(EXACT(C173,"SAME"),EXACT(C173,"DIFFERENT"),EXACT(C173,"UNKNOWN"),EXACT(C173,"NOT APPLICABLE"))),"INVALID - PARITY TOKEN",IF(NOT(OR(EXACT(D173,"COMPARABLE"),EXACT(D173,"PARTIAL"),EXACT(D173,"NOT COMPARABLE"),EXACT(D173,"UNKNOWN"),EXACT(D173,"NOT APPLICABLE"))),"INVALID - PACK TOKEN",IF(NOT(OR(EXACT(E173,"COMPARABLE"),EXACT(E173,"PARTIAL"),EXACT(E173,"NOT COMPARABLE"),EXACT(E173,"UNKNOWN"),EXACT(E173,"NOT APPLICABLE"))),"INVALID - PRICE TOKEN",IF(NOT(OR(EXACT(F173,"IN STOCK"),EXACT(F173,"OUT OF STOCK"),EXACT(F173,"MIXED"),EXACT(F173,"UNKNOWN"),EXACT(F173,"NOT APPLICABLE"))),"INVALID - STOCK TOKEN",IF(NOT(OR(EXACT(G173,"COMPARABLE"),EXACT(G173,"PARTIAL"),EXACT(G173,"NOT COMPARABLE"),EXACT(G173,"UNKNOWN"),EXACT(G173,"NOT APPLICABLE"))),"INVALID - SHIPPING TOKEN",IF(NOT(OR(EXACT(H173,"COMPARABLE"),EXACT(H173,"PARTIAL"),EXACT(H173,"NOT COMPARABLE"),EXACT(H173,"UNKNOWN"),EXACT(H173,"NOT APPLICABLE"))),"INVALID - RETURNS TOKEN",IF(NOT(OR(EXACT(I173,"COMPARABLE"),EXACT(I173,"PARTIAL"),EXACT(I173,"NOT COMPARABLE"),EXACT(I173,"UNKNOWN"),EXACT(I173,"NOT APPLICABLE"))),"INVALID - WARRANTY TOKEN",IF(NOT(OR(EXACT(J173,"COMPARABLE"),EXACT(J173,"PARTIAL"),EXACT(J173,"NOT COMPARABLE"),EXACT(J173,"UNKNOWN"),EXACT(J173,"NOT APPLICABLE"))),"INVALID - ASSORTMENT TOKEN",IF(NOT(OR(EXACT(K173,"COMPARABLE"),EXACT(K173,"PARTIAL"),EXACT(K173,"NOT COMPARABLE"),EXACT(K173,"UNKNOWN"),EXACT(K173,"NOT APPLICABLE"))),"INVALID - TRANSACTION OWNER TOKEN",IF(NOT(OR(EXACT(L173,"CURRENT"),EXACT(L173,"STALE"),EXACT(L173,"NOT CHECKED"))),"INVALID - FRESHNESS TOKEN",IF(COUNTIF($A$6:$A$205,A173)&gt;1,"INVALID - DUPLICATE ID","VALID"))))))))))))</x:f>
      </x:c>
      <x:c r="Q173" s="45" t="str">
        <x:f>IF(A173="","",IF(OR(B173="",C173="",D173="",E173="",F173="",G173="",H173="",I173="",J173="",K173="",L173="",M173="",N173=""),"EVIDENCE INSUFFICIENT - REQUIRED FIELD",IF(L173="STALE","EVIDENCE STALE - REFRESH",IF(L173="NOT CHECKED","EVIDENCE INSUFFICIENT - FRESHNESS",IF(OR(C173="UNKNOWN",D173="UNKNOWN",E173="UNKNOWN",F173="UNKNOWN",G173="UNKNOWN",H173="UNKNOWN",I173="UNKNOWN",J173="UNKNOWN",K173="UNKNOWN"),"EVIDENCE INSUFFICIENT - COMPARABILITY","COMPLETE")))))</x:f>
      </x:c>
      <x:c r="R173" s="45" t="str">
        <x:f>IF(A173="","",IF(OR(P173&lt;&gt;"VALID",Q173&lt;&gt;"COMPLETE",T173&lt;&gt;"LINKED - READY"),"EVIDENCE INSUFFICIENT",IF(OR(C173="DIFFERENT",E173="NOT COMPARABLE",G173="NOT COMPARABLE",K173="NOT COMPARABLE"),"NOT COMPARABLE",IF(AND(C173="SAME",D173="COMPARABLE",E173="COMPARABLE",OR(F173="IN STOCK",F173="MIXED"),G173="COMPARABLE",H173="COMPARABLE",I173="COMPARABLE",J173="COMPARABLE",K173="COMPARABLE"),"COMPARABLE","PARTIAL"))))</x:f>
      </x:c>
      <x:c r="S173" s="45" t="str">
        <x:f>IF(A173="","",IF(P173&lt;&gt;"VALID","NOT READY",IF(Q173&lt;&gt;"COMPLETE","NOT READY",IF(T173&lt;&gt;"LINKED - READY","NOT READY",IF(R173="EVIDENCE INSUFFICIENT","NOT READY","READY")))))</x:f>
      </x:c>
      <x:c r="T173" s="69" t="str">
        <x:f>IF(A173="","",IF(COUNTIF(CANDIDATES!$A$6:$A$205,B173)&lt;&gt;1,"INVALID - CANDIDATE ID",IF(COUNTIFS(CANDIDATES!$A$6:$A$205,B173,CANDIDATES!$R$6:$R$205,"READY")&lt;&gt;1,"CANDIDATE NOT READY","LINKED - READY")))</x:f>
      </x:c>
      <x:c r="U173" s="69" t="str">
        <x:f>IF(T173="LINKED - READY",INDEX(CANDIDATES!$Q$6:$Q$205,MATCH(B173,CANDIDATES!$A$6:$A$205,0)),"")</x:f>
      </x:c>
    </x:row>
    <x:row r="174">
      <x:c r="A174" s="53"/>
      <x:c r="B174" s="53"/>
      <x:c r="C174" s="53"/>
      <x:c r="D174" s="53"/>
      <x:c r="E174" s="53"/>
      <x:c r="F174" s="53"/>
      <x:c r="G174" s="53"/>
      <x:c r="H174" s="53"/>
      <x:c r="I174" s="53"/>
      <x:c r="J174" s="53"/>
      <x:c r="K174" s="53"/>
      <x:c r="L174" s="53"/>
      <x:c r="M174" s="53"/>
      <x:c r="N174" s="58"/>
      <x:c r="O174" s="53"/>
      <x:c r="P174" s="45" t="str">
        <x:f>IF(A174="","",IF(NOT(OR(EXACT(C174,"SAME"),EXACT(C174,"DIFFERENT"),EXACT(C174,"UNKNOWN"),EXACT(C174,"NOT APPLICABLE"))),"INVALID - PARITY TOKEN",IF(NOT(OR(EXACT(D174,"COMPARABLE"),EXACT(D174,"PARTIAL"),EXACT(D174,"NOT COMPARABLE"),EXACT(D174,"UNKNOWN"),EXACT(D174,"NOT APPLICABLE"))),"INVALID - PACK TOKEN",IF(NOT(OR(EXACT(E174,"COMPARABLE"),EXACT(E174,"PARTIAL"),EXACT(E174,"NOT COMPARABLE"),EXACT(E174,"UNKNOWN"),EXACT(E174,"NOT APPLICABLE"))),"INVALID - PRICE TOKEN",IF(NOT(OR(EXACT(F174,"IN STOCK"),EXACT(F174,"OUT OF STOCK"),EXACT(F174,"MIXED"),EXACT(F174,"UNKNOWN"),EXACT(F174,"NOT APPLICABLE"))),"INVALID - STOCK TOKEN",IF(NOT(OR(EXACT(G174,"COMPARABLE"),EXACT(G174,"PARTIAL"),EXACT(G174,"NOT COMPARABLE"),EXACT(G174,"UNKNOWN"),EXACT(G174,"NOT APPLICABLE"))),"INVALID - SHIPPING TOKEN",IF(NOT(OR(EXACT(H174,"COMPARABLE"),EXACT(H174,"PARTIAL"),EXACT(H174,"NOT COMPARABLE"),EXACT(H174,"UNKNOWN"),EXACT(H174,"NOT APPLICABLE"))),"INVALID - RETURNS TOKEN",IF(NOT(OR(EXACT(I174,"COMPARABLE"),EXACT(I174,"PARTIAL"),EXACT(I174,"NOT COMPARABLE"),EXACT(I174,"UNKNOWN"),EXACT(I174,"NOT APPLICABLE"))),"INVALID - WARRANTY TOKEN",IF(NOT(OR(EXACT(J174,"COMPARABLE"),EXACT(J174,"PARTIAL"),EXACT(J174,"NOT COMPARABLE"),EXACT(J174,"UNKNOWN"),EXACT(J174,"NOT APPLICABLE"))),"INVALID - ASSORTMENT TOKEN",IF(NOT(OR(EXACT(K174,"COMPARABLE"),EXACT(K174,"PARTIAL"),EXACT(K174,"NOT COMPARABLE"),EXACT(K174,"UNKNOWN"),EXACT(K174,"NOT APPLICABLE"))),"INVALID - TRANSACTION OWNER TOKEN",IF(NOT(OR(EXACT(L174,"CURRENT"),EXACT(L174,"STALE"),EXACT(L174,"NOT CHECKED"))),"INVALID - FRESHNESS TOKEN",IF(COUNTIF($A$6:$A$205,A174)&gt;1,"INVALID - DUPLICATE ID","VALID"))))))))))))</x:f>
      </x:c>
      <x:c r="Q174" s="45" t="str">
        <x:f>IF(A174="","",IF(OR(B174="",C174="",D174="",E174="",F174="",G174="",H174="",I174="",J174="",K174="",L174="",M174="",N174=""),"EVIDENCE INSUFFICIENT - REQUIRED FIELD",IF(L174="STALE","EVIDENCE STALE - REFRESH",IF(L174="NOT CHECKED","EVIDENCE INSUFFICIENT - FRESHNESS",IF(OR(C174="UNKNOWN",D174="UNKNOWN",E174="UNKNOWN",F174="UNKNOWN",G174="UNKNOWN",H174="UNKNOWN",I174="UNKNOWN",J174="UNKNOWN",K174="UNKNOWN"),"EVIDENCE INSUFFICIENT - COMPARABILITY","COMPLETE")))))</x:f>
      </x:c>
      <x:c r="R174" s="45" t="str">
        <x:f>IF(A174="","",IF(OR(P174&lt;&gt;"VALID",Q174&lt;&gt;"COMPLETE",T174&lt;&gt;"LINKED - READY"),"EVIDENCE INSUFFICIENT",IF(OR(C174="DIFFERENT",E174="NOT COMPARABLE",G174="NOT COMPARABLE",K174="NOT COMPARABLE"),"NOT COMPARABLE",IF(AND(C174="SAME",D174="COMPARABLE",E174="COMPARABLE",OR(F174="IN STOCK",F174="MIXED"),G174="COMPARABLE",H174="COMPARABLE",I174="COMPARABLE",J174="COMPARABLE",K174="COMPARABLE"),"COMPARABLE","PARTIAL"))))</x:f>
      </x:c>
      <x:c r="S174" s="45" t="str">
        <x:f>IF(A174="","",IF(P174&lt;&gt;"VALID","NOT READY",IF(Q174&lt;&gt;"COMPLETE","NOT READY",IF(T174&lt;&gt;"LINKED - READY","NOT READY",IF(R174="EVIDENCE INSUFFICIENT","NOT READY","READY")))))</x:f>
      </x:c>
      <x:c r="T174" s="69" t="str">
        <x:f>IF(A174="","",IF(COUNTIF(CANDIDATES!$A$6:$A$205,B174)&lt;&gt;1,"INVALID - CANDIDATE ID",IF(COUNTIFS(CANDIDATES!$A$6:$A$205,B174,CANDIDATES!$R$6:$R$205,"READY")&lt;&gt;1,"CANDIDATE NOT READY","LINKED - READY")))</x:f>
      </x:c>
      <x:c r="U174" s="69" t="str">
        <x:f>IF(T174="LINKED - READY",INDEX(CANDIDATES!$Q$6:$Q$205,MATCH(B174,CANDIDATES!$A$6:$A$205,0)),"")</x:f>
      </x:c>
    </x:row>
    <x:row r="175">
      <x:c r="A175" s="53"/>
      <x:c r="B175" s="53"/>
      <x:c r="C175" s="53"/>
      <x:c r="D175" s="53"/>
      <x:c r="E175" s="53"/>
      <x:c r="F175" s="53"/>
      <x:c r="G175" s="53"/>
      <x:c r="H175" s="53"/>
      <x:c r="I175" s="53"/>
      <x:c r="J175" s="53"/>
      <x:c r="K175" s="53"/>
      <x:c r="L175" s="53"/>
      <x:c r="M175" s="53"/>
      <x:c r="N175" s="58"/>
      <x:c r="O175" s="53"/>
      <x:c r="P175" s="45" t="str">
        <x:f>IF(A175="","",IF(NOT(OR(EXACT(C175,"SAME"),EXACT(C175,"DIFFERENT"),EXACT(C175,"UNKNOWN"),EXACT(C175,"NOT APPLICABLE"))),"INVALID - PARITY TOKEN",IF(NOT(OR(EXACT(D175,"COMPARABLE"),EXACT(D175,"PARTIAL"),EXACT(D175,"NOT COMPARABLE"),EXACT(D175,"UNKNOWN"),EXACT(D175,"NOT APPLICABLE"))),"INVALID - PACK TOKEN",IF(NOT(OR(EXACT(E175,"COMPARABLE"),EXACT(E175,"PARTIAL"),EXACT(E175,"NOT COMPARABLE"),EXACT(E175,"UNKNOWN"),EXACT(E175,"NOT APPLICABLE"))),"INVALID - PRICE TOKEN",IF(NOT(OR(EXACT(F175,"IN STOCK"),EXACT(F175,"OUT OF STOCK"),EXACT(F175,"MIXED"),EXACT(F175,"UNKNOWN"),EXACT(F175,"NOT APPLICABLE"))),"INVALID - STOCK TOKEN",IF(NOT(OR(EXACT(G175,"COMPARABLE"),EXACT(G175,"PARTIAL"),EXACT(G175,"NOT COMPARABLE"),EXACT(G175,"UNKNOWN"),EXACT(G175,"NOT APPLICABLE"))),"INVALID - SHIPPING TOKEN",IF(NOT(OR(EXACT(H175,"COMPARABLE"),EXACT(H175,"PARTIAL"),EXACT(H175,"NOT COMPARABLE"),EXACT(H175,"UNKNOWN"),EXACT(H175,"NOT APPLICABLE"))),"INVALID - RETURNS TOKEN",IF(NOT(OR(EXACT(I175,"COMPARABLE"),EXACT(I175,"PARTIAL"),EXACT(I175,"NOT COMPARABLE"),EXACT(I175,"UNKNOWN"),EXACT(I175,"NOT APPLICABLE"))),"INVALID - WARRANTY TOKEN",IF(NOT(OR(EXACT(J175,"COMPARABLE"),EXACT(J175,"PARTIAL"),EXACT(J175,"NOT COMPARABLE"),EXACT(J175,"UNKNOWN"),EXACT(J175,"NOT APPLICABLE"))),"INVALID - ASSORTMENT TOKEN",IF(NOT(OR(EXACT(K175,"COMPARABLE"),EXACT(K175,"PARTIAL"),EXACT(K175,"NOT COMPARABLE"),EXACT(K175,"UNKNOWN"),EXACT(K175,"NOT APPLICABLE"))),"INVALID - TRANSACTION OWNER TOKEN",IF(NOT(OR(EXACT(L175,"CURRENT"),EXACT(L175,"STALE"),EXACT(L175,"NOT CHECKED"))),"INVALID - FRESHNESS TOKEN",IF(COUNTIF($A$6:$A$205,A175)&gt;1,"INVALID - DUPLICATE ID","VALID"))))))))))))</x:f>
      </x:c>
      <x:c r="Q175" s="45" t="str">
        <x:f>IF(A175="","",IF(OR(B175="",C175="",D175="",E175="",F175="",G175="",H175="",I175="",J175="",K175="",L175="",M175="",N175=""),"EVIDENCE INSUFFICIENT - REQUIRED FIELD",IF(L175="STALE","EVIDENCE STALE - REFRESH",IF(L175="NOT CHECKED","EVIDENCE INSUFFICIENT - FRESHNESS",IF(OR(C175="UNKNOWN",D175="UNKNOWN",E175="UNKNOWN",F175="UNKNOWN",G175="UNKNOWN",H175="UNKNOWN",I175="UNKNOWN",J175="UNKNOWN",K175="UNKNOWN"),"EVIDENCE INSUFFICIENT - COMPARABILITY","COMPLETE")))))</x:f>
      </x:c>
      <x:c r="R175" s="45" t="str">
        <x:f>IF(A175="","",IF(OR(P175&lt;&gt;"VALID",Q175&lt;&gt;"COMPLETE",T175&lt;&gt;"LINKED - READY"),"EVIDENCE INSUFFICIENT",IF(OR(C175="DIFFERENT",E175="NOT COMPARABLE",G175="NOT COMPARABLE",K175="NOT COMPARABLE"),"NOT COMPARABLE",IF(AND(C175="SAME",D175="COMPARABLE",E175="COMPARABLE",OR(F175="IN STOCK",F175="MIXED"),G175="COMPARABLE",H175="COMPARABLE",I175="COMPARABLE",J175="COMPARABLE",K175="COMPARABLE"),"COMPARABLE","PARTIAL"))))</x:f>
      </x:c>
      <x:c r="S175" s="45" t="str">
        <x:f>IF(A175="","",IF(P175&lt;&gt;"VALID","NOT READY",IF(Q175&lt;&gt;"COMPLETE","NOT READY",IF(T175&lt;&gt;"LINKED - READY","NOT READY",IF(R175="EVIDENCE INSUFFICIENT","NOT READY","READY")))))</x:f>
      </x:c>
      <x:c r="T175" s="69" t="str">
        <x:f>IF(A175="","",IF(COUNTIF(CANDIDATES!$A$6:$A$205,B175)&lt;&gt;1,"INVALID - CANDIDATE ID",IF(COUNTIFS(CANDIDATES!$A$6:$A$205,B175,CANDIDATES!$R$6:$R$205,"READY")&lt;&gt;1,"CANDIDATE NOT READY","LINKED - READY")))</x:f>
      </x:c>
      <x:c r="U175" s="69" t="str">
        <x:f>IF(T175="LINKED - READY",INDEX(CANDIDATES!$Q$6:$Q$205,MATCH(B175,CANDIDATES!$A$6:$A$205,0)),"")</x:f>
      </x:c>
    </x:row>
    <x:row r="176">
      <x:c r="A176" s="53"/>
      <x:c r="B176" s="53"/>
      <x:c r="C176" s="53"/>
      <x:c r="D176" s="53"/>
      <x:c r="E176" s="53"/>
      <x:c r="F176" s="53"/>
      <x:c r="G176" s="53"/>
      <x:c r="H176" s="53"/>
      <x:c r="I176" s="53"/>
      <x:c r="J176" s="53"/>
      <x:c r="K176" s="53"/>
      <x:c r="L176" s="53"/>
      <x:c r="M176" s="53"/>
      <x:c r="N176" s="58"/>
      <x:c r="O176" s="53"/>
      <x:c r="P176" s="45" t="str">
        <x:f>IF(A176="","",IF(NOT(OR(EXACT(C176,"SAME"),EXACT(C176,"DIFFERENT"),EXACT(C176,"UNKNOWN"),EXACT(C176,"NOT APPLICABLE"))),"INVALID - PARITY TOKEN",IF(NOT(OR(EXACT(D176,"COMPARABLE"),EXACT(D176,"PARTIAL"),EXACT(D176,"NOT COMPARABLE"),EXACT(D176,"UNKNOWN"),EXACT(D176,"NOT APPLICABLE"))),"INVALID - PACK TOKEN",IF(NOT(OR(EXACT(E176,"COMPARABLE"),EXACT(E176,"PARTIAL"),EXACT(E176,"NOT COMPARABLE"),EXACT(E176,"UNKNOWN"),EXACT(E176,"NOT APPLICABLE"))),"INVALID - PRICE TOKEN",IF(NOT(OR(EXACT(F176,"IN STOCK"),EXACT(F176,"OUT OF STOCK"),EXACT(F176,"MIXED"),EXACT(F176,"UNKNOWN"),EXACT(F176,"NOT APPLICABLE"))),"INVALID - STOCK TOKEN",IF(NOT(OR(EXACT(G176,"COMPARABLE"),EXACT(G176,"PARTIAL"),EXACT(G176,"NOT COMPARABLE"),EXACT(G176,"UNKNOWN"),EXACT(G176,"NOT APPLICABLE"))),"INVALID - SHIPPING TOKEN",IF(NOT(OR(EXACT(H176,"COMPARABLE"),EXACT(H176,"PARTIAL"),EXACT(H176,"NOT COMPARABLE"),EXACT(H176,"UNKNOWN"),EXACT(H176,"NOT APPLICABLE"))),"INVALID - RETURNS TOKEN",IF(NOT(OR(EXACT(I176,"COMPARABLE"),EXACT(I176,"PARTIAL"),EXACT(I176,"NOT COMPARABLE"),EXACT(I176,"UNKNOWN"),EXACT(I176,"NOT APPLICABLE"))),"INVALID - WARRANTY TOKEN",IF(NOT(OR(EXACT(J176,"COMPARABLE"),EXACT(J176,"PARTIAL"),EXACT(J176,"NOT COMPARABLE"),EXACT(J176,"UNKNOWN"),EXACT(J176,"NOT APPLICABLE"))),"INVALID - ASSORTMENT TOKEN",IF(NOT(OR(EXACT(K176,"COMPARABLE"),EXACT(K176,"PARTIAL"),EXACT(K176,"NOT COMPARABLE"),EXACT(K176,"UNKNOWN"),EXACT(K176,"NOT APPLICABLE"))),"INVALID - TRANSACTION OWNER TOKEN",IF(NOT(OR(EXACT(L176,"CURRENT"),EXACT(L176,"STALE"),EXACT(L176,"NOT CHECKED"))),"INVALID - FRESHNESS TOKEN",IF(COUNTIF($A$6:$A$205,A176)&gt;1,"INVALID - DUPLICATE ID","VALID"))))))))))))</x:f>
      </x:c>
      <x:c r="Q176" s="45" t="str">
        <x:f>IF(A176="","",IF(OR(B176="",C176="",D176="",E176="",F176="",G176="",H176="",I176="",J176="",K176="",L176="",M176="",N176=""),"EVIDENCE INSUFFICIENT - REQUIRED FIELD",IF(L176="STALE","EVIDENCE STALE - REFRESH",IF(L176="NOT CHECKED","EVIDENCE INSUFFICIENT - FRESHNESS",IF(OR(C176="UNKNOWN",D176="UNKNOWN",E176="UNKNOWN",F176="UNKNOWN",G176="UNKNOWN",H176="UNKNOWN",I176="UNKNOWN",J176="UNKNOWN",K176="UNKNOWN"),"EVIDENCE INSUFFICIENT - COMPARABILITY","COMPLETE")))))</x:f>
      </x:c>
      <x:c r="R176" s="45" t="str">
        <x:f>IF(A176="","",IF(OR(P176&lt;&gt;"VALID",Q176&lt;&gt;"COMPLETE",T176&lt;&gt;"LINKED - READY"),"EVIDENCE INSUFFICIENT",IF(OR(C176="DIFFERENT",E176="NOT COMPARABLE",G176="NOT COMPARABLE",K176="NOT COMPARABLE"),"NOT COMPARABLE",IF(AND(C176="SAME",D176="COMPARABLE",E176="COMPARABLE",OR(F176="IN STOCK",F176="MIXED"),G176="COMPARABLE",H176="COMPARABLE",I176="COMPARABLE",J176="COMPARABLE",K176="COMPARABLE"),"COMPARABLE","PARTIAL"))))</x:f>
      </x:c>
      <x:c r="S176" s="45" t="str">
        <x:f>IF(A176="","",IF(P176&lt;&gt;"VALID","NOT READY",IF(Q176&lt;&gt;"COMPLETE","NOT READY",IF(T176&lt;&gt;"LINKED - READY","NOT READY",IF(R176="EVIDENCE INSUFFICIENT","NOT READY","READY")))))</x:f>
      </x:c>
      <x:c r="T176" s="69" t="str">
        <x:f>IF(A176="","",IF(COUNTIF(CANDIDATES!$A$6:$A$205,B176)&lt;&gt;1,"INVALID - CANDIDATE ID",IF(COUNTIFS(CANDIDATES!$A$6:$A$205,B176,CANDIDATES!$R$6:$R$205,"READY")&lt;&gt;1,"CANDIDATE NOT READY","LINKED - READY")))</x:f>
      </x:c>
      <x:c r="U176" s="69" t="str">
        <x:f>IF(T176="LINKED - READY",INDEX(CANDIDATES!$Q$6:$Q$205,MATCH(B176,CANDIDATES!$A$6:$A$205,0)),"")</x:f>
      </x:c>
    </x:row>
    <x:row r="177">
      <x:c r="A177" s="53"/>
      <x:c r="B177" s="53"/>
      <x:c r="C177" s="53"/>
      <x:c r="D177" s="53"/>
      <x:c r="E177" s="53"/>
      <x:c r="F177" s="53"/>
      <x:c r="G177" s="53"/>
      <x:c r="H177" s="53"/>
      <x:c r="I177" s="53"/>
      <x:c r="J177" s="53"/>
      <x:c r="K177" s="53"/>
      <x:c r="L177" s="53"/>
      <x:c r="M177" s="53"/>
      <x:c r="N177" s="58"/>
      <x:c r="O177" s="53"/>
      <x:c r="P177" s="45" t="str">
        <x:f>IF(A177="","",IF(NOT(OR(EXACT(C177,"SAME"),EXACT(C177,"DIFFERENT"),EXACT(C177,"UNKNOWN"),EXACT(C177,"NOT APPLICABLE"))),"INVALID - PARITY TOKEN",IF(NOT(OR(EXACT(D177,"COMPARABLE"),EXACT(D177,"PARTIAL"),EXACT(D177,"NOT COMPARABLE"),EXACT(D177,"UNKNOWN"),EXACT(D177,"NOT APPLICABLE"))),"INVALID - PACK TOKEN",IF(NOT(OR(EXACT(E177,"COMPARABLE"),EXACT(E177,"PARTIAL"),EXACT(E177,"NOT COMPARABLE"),EXACT(E177,"UNKNOWN"),EXACT(E177,"NOT APPLICABLE"))),"INVALID - PRICE TOKEN",IF(NOT(OR(EXACT(F177,"IN STOCK"),EXACT(F177,"OUT OF STOCK"),EXACT(F177,"MIXED"),EXACT(F177,"UNKNOWN"),EXACT(F177,"NOT APPLICABLE"))),"INVALID - STOCK TOKEN",IF(NOT(OR(EXACT(G177,"COMPARABLE"),EXACT(G177,"PARTIAL"),EXACT(G177,"NOT COMPARABLE"),EXACT(G177,"UNKNOWN"),EXACT(G177,"NOT APPLICABLE"))),"INVALID - SHIPPING TOKEN",IF(NOT(OR(EXACT(H177,"COMPARABLE"),EXACT(H177,"PARTIAL"),EXACT(H177,"NOT COMPARABLE"),EXACT(H177,"UNKNOWN"),EXACT(H177,"NOT APPLICABLE"))),"INVALID - RETURNS TOKEN",IF(NOT(OR(EXACT(I177,"COMPARABLE"),EXACT(I177,"PARTIAL"),EXACT(I177,"NOT COMPARABLE"),EXACT(I177,"UNKNOWN"),EXACT(I177,"NOT APPLICABLE"))),"INVALID - WARRANTY TOKEN",IF(NOT(OR(EXACT(J177,"COMPARABLE"),EXACT(J177,"PARTIAL"),EXACT(J177,"NOT COMPARABLE"),EXACT(J177,"UNKNOWN"),EXACT(J177,"NOT APPLICABLE"))),"INVALID - ASSORTMENT TOKEN",IF(NOT(OR(EXACT(K177,"COMPARABLE"),EXACT(K177,"PARTIAL"),EXACT(K177,"NOT COMPARABLE"),EXACT(K177,"UNKNOWN"),EXACT(K177,"NOT APPLICABLE"))),"INVALID - TRANSACTION OWNER TOKEN",IF(NOT(OR(EXACT(L177,"CURRENT"),EXACT(L177,"STALE"),EXACT(L177,"NOT CHECKED"))),"INVALID - FRESHNESS TOKEN",IF(COUNTIF($A$6:$A$205,A177)&gt;1,"INVALID - DUPLICATE ID","VALID"))))))))))))</x:f>
      </x:c>
      <x:c r="Q177" s="45" t="str">
        <x:f>IF(A177="","",IF(OR(B177="",C177="",D177="",E177="",F177="",G177="",H177="",I177="",J177="",K177="",L177="",M177="",N177=""),"EVIDENCE INSUFFICIENT - REQUIRED FIELD",IF(L177="STALE","EVIDENCE STALE - REFRESH",IF(L177="NOT CHECKED","EVIDENCE INSUFFICIENT - FRESHNESS",IF(OR(C177="UNKNOWN",D177="UNKNOWN",E177="UNKNOWN",F177="UNKNOWN",G177="UNKNOWN",H177="UNKNOWN",I177="UNKNOWN",J177="UNKNOWN",K177="UNKNOWN"),"EVIDENCE INSUFFICIENT - COMPARABILITY","COMPLETE")))))</x:f>
      </x:c>
      <x:c r="R177" s="45" t="str">
        <x:f>IF(A177="","",IF(OR(P177&lt;&gt;"VALID",Q177&lt;&gt;"COMPLETE",T177&lt;&gt;"LINKED - READY"),"EVIDENCE INSUFFICIENT",IF(OR(C177="DIFFERENT",E177="NOT COMPARABLE",G177="NOT COMPARABLE",K177="NOT COMPARABLE"),"NOT COMPARABLE",IF(AND(C177="SAME",D177="COMPARABLE",E177="COMPARABLE",OR(F177="IN STOCK",F177="MIXED"),G177="COMPARABLE",H177="COMPARABLE",I177="COMPARABLE",J177="COMPARABLE",K177="COMPARABLE"),"COMPARABLE","PARTIAL"))))</x:f>
      </x:c>
      <x:c r="S177" s="45" t="str">
        <x:f>IF(A177="","",IF(P177&lt;&gt;"VALID","NOT READY",IF(Q177&lt;&gt;"COMPLETE","NOT READY",IF(T177&lt;&gt;"LINKED - READY","NOT READY",IF(R177="EVIDENCE INSUFFICIENT","NOT READY","READY")))))</x:f>
      </x:c>
      <x:c r="T177" s="69" t="str">
        <x:f>IF(A177="","",IF(COUNTIF(CANDIDATES!$A$6:$A$205,B177)&lt;&gt;1,"INVALID - CANDIDATE ID",IF(COUNTIFS(CANDIDATES!$A$6:$A$205,B177,CANDIDATES!$R$6:$R$205,"READY")&lt;&gt;1,"CANDIDATE NOT READY","LINKED - READY")))</x:f>
      </x:c>
      <x:c r="U177" s="69" t="str">
        <x:f>IF(T177="LINKED - READY",INDEX(CANDIDATES!$Q$6:$Q$205,MATCH(B177,CANDIDATES!$A$6:$A$205,0)),"")</x:f>
      </x:c>
    </x:row>
    <x:row r="178">
      <x:c r="A178" s="53"/>
      <x:c r="B178" s="53"/>
      <x:c r="C178" s="53"/>
      <x:c r="D178" s="53"/>
      <x:c r="E178" s="53"/>
      <x:c r="F178" s="53"/>
      <x:c r="G178" s="53"/>
      <x:c r="H178" s="53"/>
      <x:c r="I178" s="53"/>
      <x:c r="J178" s="53"/>
      <x:c r="K178" s="53"/>
      <x:c r="L178" s="53"/>
      <x:c r="M178" s="53"/>
      <x:c r="N178" s="58"/>
      <x:c r="O178" s="53"/>
      <x:c r="P178" s="45" t="str">
        <x:f>IF(A178="","",IF(NOT(OR(EXACT(C178,"SAME"),EXACT(C178,"DIFFERENT"),EXACT(C178,"UNKNOWN"),EXACT(C178,"NOT APPLICABLE"))),"INVALID - PARITY TOKEN",IF(NOT(OR(EXACT(D178,"COMPARABLE"),EXACT(D178,"PARTIAL"),EXACT(D178,"NOT COMPARABLE"),EXACT(D178,"UNKNOWN"),EXACT(D178,"NOT APPLICABLE"))),"INVALID - PACK TOKEN",IF(NOT(OR(EXACT(E178,"COMPARABLE"),EXACT(E178,"PARTIAL"),EXACT(E178,"NOT COMPARABLE"),EXACT(E178,"UNKNOWN"),EXACT(E178,"NOT APPLICABLE"))),"INVALID - PRICE TOKEN",IF(NOT(OR(EXACT(F178,"IN STOCK"),EXACT(F178,"OUT OF STOCK"),EXACT(F178,"MIXED"),EXACT(F178,"UNKNOWN"),EXACT(F178,"NOT APPLICABLE"))),"INVALID - STOCK TOKEN",IF(NOT(OR(EXACT(G178,"COMPARABLE"),EXACT(G178,"PARTIAL"),EXACT(G178,"NOT COMPARABLE"),EXACT(G178,"UNKNOWN"),EXACT(G178,"NOT APPLICABLE"))),"INVALID - SHIPPING TOKEN",IF(NOT(OR(EXACT(H178,"COMPARABLE"),EXACT(H178,"PARTIAL"),EXACT(H178,"NOT COMPARABLE"),EXACT(H178,"UNKNOWN"),EXACT(H178,"NOT APPLICABLE"))),"INVALID - RETURNS TOKEN",IF(NOT(OR(EXACT(I178,"COMPARABLE"),EXACT(I178,"PARTIAL"),EXACT(I178,"NOT COMPARABLE"),EXACT(I178,"UNKNOWN"),EXACT(I178,"NOT APPLICABLE"))),"INVALID - WARRANTY TOKEN",IF(NOT(OR(EXACT(J178,"COMPARABLE"),EXACT(J178,"PARTIAL"),EXACT(J178,"NOT COMPARABLE"),EXACT(J178,"UNKNOWN"),EXACT(J178,"NOT APPLICABLE"))),"INVALID - ASSORTMENT TOKEN",IF(NOT(OR(EXACT(K178,"COMPARABLE"),EXACT(K178,"PARTIAL"),EXACT(K178,"NOT COMPARABLE"),EXACT(K178,"UNKNOWN"),EXACT(K178,"NOT APPLICABLE"))),"INVALID - TRANSACTION OWNER TOKEN",IF(NOT(OR(EXACT(L178,"CURRENT"),EXACT(L178,"STALE"),EXACT(L178,"NOT CHECKED"))),"INVALID - FRESHNESS TOKEN",IF(COUNTIF($A$6:$A$205,A178)&gt;1,"INVALID - DUPLICATE ID","VALID"))))))))))))</x:f>
      </x:c>
      <x:c r="Q178" s="45" t="str">
        <x:f>IF(A178="","",IF(OR(B178="",C178="",D178="",E178="",F178="",G178="",H178="",I178="",J178="",K178="",L178="",M178="",N178=""),"EVIDENCE INSUFFICIENT - REQUIRED FIELD",IF(L178="STALE","EVIDENCE STALE - REFRESH",IF(L178="NOT CHECKED","EVIDENCE INSUFFICIENT - FRESHNESS",IF(OR(C178="UNKNOWN",D178="UNKNOWN",E178="UNKNOWN",F178="UNKNOWN",G178="UNKNOWN",H178="UNKNOWN",I178="UNKNOWN",J178="UNKNOWN",K178="UNKNOWN"),"EVIDENCE INSUFFICIENT - COMPARABILITY","COMPLETE")))))</x:f>
      </x:c>
      <x:c r="R178" s="45" t="str">
        <x:f>IF(A178="","",IF(OR(P178&lt;&gt;"VALID",Q178&lt;&gt;"COMPLETE",T178&lt;&gt;"LINKED - READY"),"EVIDENCE INSUFFICIENT",IF(OR(C178="DIFFERENT",E178="NOT COMPARABLE",G178="NOT COMPARABLE",K178="NOT COMPARABLE"),"NOT COMPARABLE",IF(AND(C178="SAME",D178="COMPARABLE",E178="COMPARABLE",OR(F178="IN STOCK",F178="MIXED"),G178="COMPARABLE",H178="COMPARABLE",I178="COMPARABLE",J178="COMPARABLE",K178="COMPARABLE"),"COMPARABLE","PARTIAL"))))</x:f>
      </x:c>
      <x:c r="S178" s="45" t="str">
        <x:f>IF(A178="","",IF(P178&lt;&gt;"VALID","NOT READY",IF(Q178&lt;&gt;"COMPLETE","NOT READY",IF(T178&lt;&gt;"LINKED - READY","NOT READY",IF(R178="EVIDENCE INSUFFICIENT","NOT READY","READY")))))</x:f>
      </x:c>
      <x:c r="T178" s="69" t="str">
        <x:f>IF(A178="","",IF(COUNTIF(CANDIDATES!$A$6:$A$205,B178)&lt;&gt;1,"INVALID - CANDIDATE ID",IF(COUNTIFS(CANDIDATES!$A$6:$A$205,B178,CANDIDATES!$R$6:$R$205,"READY")&lt;&gt;1,"CANDIDATE NOT READY","LINKED - READY")))</x:f>
      </x:c>
      <x:c r="U178" s="69" t="str">
        <x:f>IF(T178="LINKED - READY",INDEX(CANDIDATES!$Q$6:$Q$205,MATCH(B178,CANDIDATES!$A$6:$A$205,0)),"")</x:f>
      </x:c>
    </x:row>
    <x:row r="179">
      <x:c r="A179" s="53"/>
      <x:c r="B179" s="53"/>
      <x:c r="C179" s="53"/>
      <x:c r="D179" s="53"/>
      <x:c r="E179" s="53"/>
      <x:c r="F179" s="53"/>
      <x:c r="G179" s="53"/>
      <x:c r="H179" s="53"/>
      <x:c r="I179" s="53"/>
      <x:c r="J179" s="53"/>
      <x:c r="K179" s="53"/>
      <x:c r="L179" s="53"/>
      <x:c r="M179" s="53"/>
      <x:c r="N179" s="58"/>
      <x:c r="O179" s="53"/>
      <x:c r="P179" s="45" t="str">
        <x:f>IF(A179="","",IF(NOT(OR(EXACT(C179,"SAME"),EXACT(C179,"DIFFERENT"),EXACT(C179,"UNKNOWN"),EXACT(C179,"NOT APPLICABLE"))),"INVALID - PARITY TOKEN",IF(NOT(OR(EXACT(D179,"COMPARABLE"),EXACT(D179,"PARTIAL"),EXACT(D179,"NOT COMPARABLE"),EXACT(D179,"UNKNOWN"),EXACT(D179,"NOT APPLICABLE"))),"INVALID - PACK TOKEN",IF(NOT(OR(EXACT(E179,"COMPARABLE"),EXACT(E179,"PARTIAL"),EXACT(E179,"NOT COMPARABLE"),EXACT(E179,"UNKNOWN"),EXACT(E179,"NOT APPLICABLE"))),"INVALID - PRICE TOKEN",IF(NOT(OR(EXACT(F179,"IN STOCK"),EXACT(F179,"OUT OF STOCK"),EXACT(F179,"MIXED"),EXACT(F179,"UNKNOWN"),EXACT(F179,"NOT APPLICABLE"))),"INVALID - STOCK TOKEN",IF(NOT(OR(EXACT(G179,"COMPARABLE"),EXACT(G179,"PARTIAL"),EXACT(G179,"NOT COMPARABLE"),EXACT(G179,"UNKNOWN"),EXACT(G179,"NOT APPLICABLE"))),"INVALID - SHIPPING TOKEN",IF(NOT(OR(EXACT(H179,"COMPARABLE"),EXACT(H179,"PARTIAL"),EXACT(H179,"NOT COMPARABLE"),EXACT(H179,"UNKNOWN"),EXACT(H179,"NOT APPLICABLE"))),"INVALID - RETURNS TOKEN",IF(NOT(OR(EXACT(I179,"COMPARABLE"),EXACT(I179,"PARTIAL"),EXACT(I179,"NOT COMPARABLE"),EXACT(I179,"UNKNOWN"),EXACT(I179,"NOT APPLICABLE"))),"INVALID - WARRANTY TOKEN",IF(NOT(OR(EXACT(J179,"COMPARABLE"),EXACT(J179,"PARTIAL"),EXACT(J179,"NOT COMPARABLE"),EXACT(J179,"UNKNOWN"),EXACT(J179,"NOT APPLICABLE"))),"INVALID - ASSORTMENT TOKEN",IF(NOT(OR(EXACT(K179,"COMPARABLE"),EXACT(K179,"PARTIAL"),EXACT(K179,"NOT COMPARABLE"),EXACT(K179,"UNKNOWN"),EXACT(K179,"NOT APPLICABLE"))),"INVALID - TRANSACTION OWNER TOKEN",IF(NOT(OR(EXACT(L179,"CURRENT"),EXACT(L179,"STALE"),EXACT(L179,"NOT CHECKED"))),"INVALID - FRESHNESS TOKEN",IF(COUNTIF($A$6:$A$205,A179)&gt;1,"INVALID - DUPLICATE ID","VALID"))))))))))))</x:f>
      </x:c>
      <x:c r="Q179" s="45" t="str">
        <x:f>IF(A179="","",IF(OR(B179="",C179="",D179="",E179="",F179="",G179="",H179="",I179="",J179="",K179="",L179="",M179="",N179=""),"EVIDENCE INSUFFICIENT - REQUIRED FIELD",IF(L179="STALE","EVIDENCE STALE - REFRESH",IF(L179="NOT CHECKED","EVIDENCE INSUFFICIENT - FRESHNESS",IF(OR(C179="UNKNOWN",D179="UNKNOWN",E179="UNKNOWN",F179="UNKNOWN",G179="UNKNOWN",H179="UNKNOWN",I179="UNKNOWN",J179="UNKNOWN",K179="UNKNOWN"),"EVIDENCE INSUFFICIENT - COMPARABILITY","COMPLETE")))))</x:f>
      </x:c>
      <x:c r="R179" s="45" t="str">
        <x:f>IF(A179="","",IF(OR(P179&lt;&gt;"VALID",Q179&lt;&gt;"COMPLETE",T179&lt;&gt;"LINKED - READY"),"EVIDENCE INSUFFICIENT",IF(OR(C179="DIFFERENT",E179="NOT COMPARABLE",G179="NOT COMPARABLE",K179="NOT COMPARABLE"),"NOT COMPARABLE",IF(AND(C179="SAME",D179="COMPARABLE",E179="COMPARABLE",OR(F179="IN STOCK",F179="MIXED"),G179="COMPARABLE",H179="COMPARABLE",I179="COMPARABLE",J179="COMPARABLE",K179="COMPARABLE"),"COMPARABLE","PARTIAL"))))</x:f>
      </x:c>
      <x:c r="S179" s="45" t="str">
        <x:f>IF(A179="","",IF(P179&lt;&gt;"VALID","NOT READY",IF(Q179&lt;&gt;"COMPLETE","NOT READY",IF(T179&lt;&gt;"LINKED - READY","NOT READY",IF(R179="EVIDENCE INSUFFICIENT","NOT READY","READY")))))</x:f>
      </x:c>
      <x:c r="T179" s="69" t="str">
        <x:f>IF(A179="","",IF(COUNTIF(CANDIDATES!$A$6:$A$205,B179)&lt;&gt;1,"INVALID - CANDIDATE ID",IF(COUNTIFS(CANDIDATES!$A$6:$A$205,B179,CANDIDATES!$R$6:$R$205,"READY")&lt;&gt;1,"CANDIDATE NOT READY","LINKED - READY")))</x:f>
      </x:c>
      <x:c r="U179" s="69" t="str">
        <x:f>IF(T179="LINKED - READY",INDEX(CANDIDATES!$Q$6:$Q$205,MATCH(B179,CANDIDATES!$A$6:$A$205,0)),"")</x:f>
      </x:c>
    </x:row>
    <x:row r="180">
      <x:c r="A180" s="53"/>
      <x:c r="B180" s="53"/>
      <x:c r="C180" s="53"/>
      <x:c r="D180" s="53"/>
      <x:c r="E180" s="53"/>
      <x:c r="F180" s="53"/>
      <x:c r="G180" s="53"/>
      <x:c r="H180" s="53"/>
      <x:c r="I180" s="53"/>
      <x:c r="J180" s="53"/>
      <x:c r="K180" s="53"/>
      <x:c r="L180" s="53"/>
      <x:c r="M180" s="53"/>
      <x:c r="N180" s="58"/>
      <x:c r="O180" s="53"/>
      <x:c r="P180" s="45" t="str">
        <x:f>IF(A180="","",IF(NOT(OR(EXACT(C180,"SAME"),EXACT(C180,"DIFFERENT"),EXACT(C180,"UNKNOWN"),EXACT(C180,"NOT APPLICABLE"))),"INVALID - PARITY TOKEN",IF(NOT(OR(EXACT(D180,"COMPARABLE"),EXACT(D180,"PARTIAL"),EXACT(D180,"NOT COMPARABLE"),EXACT(D180,"UNKNOWN"),EXACT(D180,"NOT APPLICABLE"))),"INVALID - PACK TOKEN",IF(NOT(OR(EXACT(E180,"COMPARABLE"),EXACT(E180,"PARTIAL"),EXACT(E180,"NOT COMPARABLE"),EXACT(E180,"UNKNOWN"),EXACT(E180,"NOT APPLICABLE"))),"INVALID - PRICE TOKEN",IF(NOT(OR(EXACT(F180,"IN STOCK"),EXACT(F180,"OUT OF STOCK"),EXACT(F180,"MIXED"),EXACT(F180,"UNKNOWN"),EXACT(F180,"NOT APPLICABLE"))),"INVALID - STOCK TOKEN",IF(NOT(OR(EXACT(G180,"COMPARABLE"),EXACT(G180,"PARTIAL"),EXACT(G180,"NOT COMPARABLE"),EXACT(G180,"UNKNOWN"),EXACT(G180,"NOT APPLICABLE"))),"INVALID - SHIPPING TOKEN",IF(NOT(OR(EXACT(H180,"COMPARABLE"),EXACT(H180,"PARTIAL"),EXACT(H180,"NOT COMPARABLE"),EXACT(H180,"UNKNOWN"),EXACT(H180,"NOT APPLICABLE"))),"INVALID - RETURNS TOKEN",IF(NOT(OR(EXACT(I180,"COMPARABLE"),EXACT(I180,"PARTIAL"),EXACT(I180,"NOT COMPARABLE"),EXACT(I180,"UNKNOWN"),EXACT(I180,"NOT APPLICABLE"))),"INVALID - WARRANTY TOKEN",IF(NOT(OR(EXACT(J180,"COMPARABLE"),EXACT(J180,"PARTIAL"),EXACT(J180,"NOT COMPARABLE"),EXACT(J180,"UNKNOWN"),EXACT(J180,"NOT APPLICABLE"))),"INVALID - ASSORTMENT TOKEN",IF(NOT(OR(EXACT(K180,"COMPARABLE"),EXACT(K180,"PARTIAL"),EXACT(K180,"NOT COMPARABLE"),EXACT(K180,"UNKNOWN"),EXACT(K180,"NOT APPLICABLE"))),"INVALID - TRANSACTION OWNER TOKEN",IF(NOT(OR(EXACT(L180,"CURRENT"),EXACT(L180,"STALE"),EXACT(L180,"NOT CHECKED"))),"INVALID - FRESHNESS TOKEN",IF(COUNTIF($A$6:$A$205,A180)&gt;1,"INVALID - DUPLICATE ID","VALID"))))))))))))</x:f>
      </x:c>
      <x:c r="Q180" s="45" t="str">
        <x:f>IF(A180="","",IF(OR(B180="",C180="",D180="",E180="",F180="",G180="",H180="",I180="",J180="",K180="",L180="",M180="",N180=""),"EVIDENCE INSUFFICIENT - REQUIRED FIELD",IF(L180="STALE","EVIDENCE STALE - REFRESH",IF(L180="NOT CHECKED","EVIDENCE INSUFFICIENT - FRESHNESS",IF(OR(C180="UNKNOWN",D180="UNKNOWN",E180="UNKNOWN",F180="UNKNOWN",G180="UNKNOWN",H180="UNKNOWN",I180="UNKNOWN",J180="UNKNOWN",K180="UNKNOWN"),"EVIDENCE INSUFFICIENT - COMPARABILITY","COMPLETE")))))</x:f>
      </x:c>
      <x:c r="R180" s="45" t="str">
        <x:f>IF(A180="","",IF(OR(P180&lt;&gt;"VALID",Q180&lt;&gt;"COMPLETE",T180&lt;&gt;"LINKED - READY"),"EVIDENCE INSUFFICIENT",IF(OR(C180="DIFFERENT",E180="NOT COMPARABLE",G180="NOT COMPARABLE",K180="NOT COMPARABLE"),"NOT COMPARABLE",IF(AND(C180="SAME",D180="COMPARABLE",E180="COMPARABLE",OR(F180="IN STOCK",F180="MIXED"),G180="COMPARABLE",H180="COMPARABLE",I180="COMPARABLE",J180="COMPARABLE",K180="COMPARABLE"),"COMPARABLE","PARTIAL"))))</x:f>
      </x:c>
      <x:c r="S180" s="45" t="str">
        <x:f>IF(A180="","",IF(P180&lt;&gt;"VALID","NOT READY",IF(Q180&lt;&gt;"COMPLETE","NOT READY",IF(T180&lt;&gt;"LINKED - READY","NOT READY",IF(R180="EVIDENCE INSUFFICIENT","NOT READY","READY")))))</x:f>
      </x:c>
      <x:c r="T180" s="69" t="str">
        <x:f>IF(A180="","",IF(COUNTIF(CANDIDATES!$A$6:$A$205,B180)&lt;&gt;1,"INVALID - CANDIDATE ID",IF(COUNTIFS(CANDIDATES!$A$6:$A$205,B180,CANDIDATES!$R$6:$R$205,"READY")&lt;&gt;1,"CANDIDATE NOT READY","LINKED - READY")))</x:f>
      </x:c>
      <x:c r="U180" s="69" t="str">
        <x:f>IF(T180="LINKED - READY",INDEX(CANDIDATES!$Q$6:$Q$205,MATCH(B180,CANDIDATES!$A$6:$A$205,0)),"")</x:f>
      </x:c>
    </x:row>
    <x:row r="181">
      <x:c r="A181" s="53"/>
      <x:c r="B181" s="53"/>
      <x:c r="C181" s="53"/>
      <x:c r="D181" s="53"/>
      <x:c r="E181" s="53"/>
      <x:c r="F181" s="53"/>
      <x:c r="G181" s="53"/>
      <x:c r="H181" s="53"/>
      <x:c r="I181" s="53"/>
      <x:c r="J181" s="53"/>
      <x:c r="K181" s="53"/>
      <x:c r="L181" s="53"/>
      <x:c r="M181" s="53"/>
      <x:c r="N181" s="58"/>
      <x:c r="O181" s="53"/>
      <x:c r="P181" s="45" t="str">
        <x:f>IF(A181="","",IF(NOT(OR(EXACT(C181,"SAME"),EXACT(C181,"DIFFERENT"),EXACT(C181,"UNKNOWN"),EXACT(C181,"NOT APPLICABLE"))),"INVALID - PARITY TOKEN",IF(NOT(OR(EXACT(D181,"COMPARABLE"),EXACT(D181,"PARTIAL"),EXACT(D181,"NOT COMPARABLE"),EXACT(D181,"UNKNOWN"),EXACT(D181,"NOT APPLICABLE"))),"INVALID - PACK TOKEN",IF(NOT(OR(EXACT(E181,"COMPARABLE"),EXACT(E181,"PARTIAL"),EXACT(E181,"NOT COMPARABLE"),EXACT(E181,"UNKNOWN"),EXACT(E181,"NOT APPLICABLE"))),"INVALID - PRICE TOKEN",IF(NOT(OR(EXACT(F181,"IN STOCK"),EXACT(F181,"OUT OF STOCK"),EXACT(F181,"MIXED"),EXACT(F181,"UNKNOWN"),EXACT(F181,"NOT APPLICABLE"))),"INVALID - STOCK TOKEN",IF(NOT(OR(EXACT(G181,"COMPARABLE"),EXACT(G181,"PARTIAL"),EXACT(G181,"NOT COMPARABLE"),EXACT(G181,"UNKNOWN"),EXACT(G181,"NOT APPLICABLE"))),"INVALID - SHIPPING TOKEN",IF(NOT(OR(EXACT(H181,"COMPARABLE"),EXACT(H181,"PARTIAL"),EXACT(H181,"NOT COMPARABLE"),EXACT(H181,"UNKNOWN"),EXACT(H181,"NOT APPLICABLE"))),"INVALID - RETURNS TOKEN",IF(NOT(OR(EXACT(I181,"COMPARABLE"),EXACT(I181,"PARTIAL"),EXACT(I181,"NOT COMPARABLE"),EXACT(I181,"UNKNOWN"),EXACT(I181,"NOT APPLICABLE"))),"INVALID - WARRANTY TOKEN",IF(NOT(OR(EXACT(J181,"COMPARABLE"),EXACT(J181,"PARTIAL"),EXACT(J181,"NOT COMPARABLE"),EXACT(J181,"UNKNOWN"),EXACT(J181,"NOT APPLICABLE"))),"INVALID - ASSORTMENT TOKEN",IF(NOT(OR(EXACT(K181,"COMPARABLE"),EXACT(K181,"PARTIAL"),EXACT(K181,"NOT COMPARABLE"),EXACT(K181,"UNKNOWN"),EXACT(K181,"NOT APPLICABLE"))),"INVALID - TRANSACTION OWNER TOKEN",IF(NOT(OR(EXACT(L181,"CURRENT"),EXACT(L181,"STALE"),EXACT(L181,"NOT CHECKED"))),"INVALID - FRESHNESS TOKEN",IF(COUNTIF($A$6:$A$205,A181)&gt;1,"INVALID - DUPLICATE ID","VALID"))))))))))))</x:f>
      </x:c>
      <x:c r="Q181" s="45" t="str">
        <x:f>IF(A181="","",IF(OR(B181="",C181="",D181="",E181="",F181="",G181="",H181="",I181="",J181="",K181="",L181="",M181="",N181=""),"EVIDENCE INSUFFICIENT - REQUIRED FIELD",IF(L181="STALE","EVIDENCE STALE - REFRESH",IF(L181="NOT CHECKED","EVIDENCE INSUFFICIENT - FRESHNESS",IF(OR(C181="UNKNOWN",D181="UNKNOWN",E181="UNKNOWN",F181="UNKNOWN",G181="UNKNOWN",H181="UNKNOWN",I181="UNKNOWN",J181="UNKNOWN",K181="UNKNOWN"),"EVIDENCE INSUFFICIENT - COMPARABILITY","COMPLETE")))))</x:f>
      </x:c>
      <x:c r="R181" s="45" t="str">
        <x:f>IF(A181="","",IF(OR(P181&lt;&gt;"VALID",Q181&lt;&gt;"COMPLETE",T181&lt;&gt;"LINKED - READY"),"EVIDENCE INSUFFICIENT",IF(OR(C181="DIFFERENT",E181="NOT COMPARABLE",G181="NOT COMPARABLE",K181="NOT COMPARABLE"),"NOT COMPARABLE",IF(AND(C181="SAME",D181="COMPARABLE",E181="COMPARABLE",OR(F181="IN STOCK",F181="MIXED"),G181="COMPARABLE",H181="COMPARABLE",I181="COMPARABLE",J181="COMPARABLE",K181="COMPARABLE"),"COMPARABLE","PARTIAL"))))</x:f>
      </x:c>
      <x:c r="S181" s="45" t="str">
        <x:f>IF(A181="","",IF(P181&lt;&gt;"VALID","NOT READY",IF(Q181&lt;&gt;"COMPLETE","NOT READY",IF(T181&lt;&gt;"LINKED - READY","NOT READY",IF(R181="EVIDENCE INSUFFICIENT","NOT READY","READY")))))</x:f>
      </x:c>
      <x:c r="T181" s="69" t="str">
        <x:f>IF(A181="","",IF(COUNTIF(CANDIDATES!$A$6:$A$205,B181)&lt;&gt;1,"INVALID - CANDIDATE ID",IF(COUNTIFS(CANDIDATES!$A$6:$A$205,B181,CANDIDATES!$R$6:$R$205,"READY")&lt;&gt;1,"CANDIDATE NOT READY","LINKED - READY")))</x:f>
      </x:c>
      <x:c r="U181" s="69" t="str">
        <x:f>IF(T181="LINKED - READY",INDEX(CANDIDATES!$Q$6:$Q$205,MATCH(B181,CANDIDATES!$A$6:$A$205,0)),"")</x:f>
      </x:c>
    </x:row>
    <x:row r="182">
      <x:c r="A182" s="53"/>
      <x:c r="B182" s="53"/>
      <x:c r="C182" s="53"/>
      <x:c r="D182" s="53"/>
      <x:c r="E182" s="53"/>
      <x:c r="F182" s="53"/>
      <x:c r="G182" s="53"/>
      <x:c r="H182" s="53"/>
      <x:c r="I182" s="53"/>
      <x:c r="J182" s="53"/>
      <x:c r="K182" s="53"/>
      <x:c r="L182" s="53"/>
      <x:c r="M182" s="53"/>
      <x:c r="N182" s="58"/>
      <x:c r="O182" s="53"/>
      <x:c r="P182" s="45" t="str">
        <x:f>IF(A182="","",IF(NOT(OR(EXACT(C182,"SAME"),EXACT(C182,"DIFFERENT"),EXACT(C182,"UNKNOWN"),EXACT(C182,"NOT APPLICABLE"))),"INVALID - PARITY TOKEN",IF(NOT(OR(EXACT(D182,"COMPARABLE"),EXACT(D182,"PARTIAL"),EXACT(D182,"NOT COMPARABLE"),EXACT(D182,"UNKNOWN"),EXACT(D182,"NOT APPLICABLE"))),"INVALID - PACK TOKEN",IF(NOT(OR(EXACT(E182,"COMPARABLE"),EXACT(E182,"PARTIAL"),EXACT(E182,"NOT COMPARABLE"),EXACT(E182,"UNKNOWN"),EXACT(E182,"NOT APPLICABLE"))),"INVALID - PRICE TOKEN",IF(NOT(OR(EXACT(F182,"IN STOCK"),EXACT(F182,"OUT OF STOCK"),EXACT(F182,"MIXED"),EXACT(F182,"UNKNOWN"),EXACT(F182,"NOT APPLICABLE"))),"INVALID - STOCK TOKEN",IF(NOT(OR(EXACT(G182,"COMPARABLE"),EXACT(G182,"PARTIAL"),EXACT(G182,"NOT COMPARABLE"),EXACT(G182,"UNKNOWN"),EXACT(G182,"NOT APPLICABLE"))),"INVALID - SHIPPING TOKEN",IF(NOT(OR(EXACT(H182,"COMPARABLE"),EXACT(H182,"PARTIAL"),EXACT(H182,"NOT COMPARABLE"),EXACT(H182,"UNKNOWN"),EXACT(H182,"NOT APPLICABLE"))),"INVALID - RETURNS TOKEN",IF(NOT(OR(EXACT(I182,"COMPARABLE"),EXACT(I182,"PARTIAL"),EXACT(I182,"NOT COMPARABLE"),EXACT(I182,"UNKNOWN"),EXACT(I182,"NOT APPLICABLE"))),"INVALID - WARRANTY TOKEN",IF(NOT(OR(EXACT(J182,"COMPARABLE"),EXACT(J182,"PARTIAL"),EXACT(J182,"NOT COMPARABLE"),EXACT(J182,"UNKNOWN"),EXACT(J182,"NOT APPLICABLE"))),"INVALID - ASSORTMENT TOKEN",IF(NOT(OR(EXACT(K182,"COMPARABLE"),EXACT(K182,"PARTIAL"),EXACT(K182,"NOT COMPARABLE"),EXACT(K182,"UNKNOWN"),EXACT(K182,"NOT APPLICABLE"))),"INVALID - TRANSACTION OWNER TOKEN",IF(NOT(OR(EXACT(L182,"CURRENT"),EXACT(L182,"STALE"),EXACT(L182,"NOT CHECKED"))),"INVALID - FRESHNESS TOKEN",IF(COUNTIF($A$6:$A$205,A182)&gt;1,"INVALID - DUPLICATE ID","VALID"))))))))))))</x:f>
      </x:c>
      <x:c r="Q182" s="45" t="str">
        <x:f>IF(A182="","",IF(OR(B182="",C182="",D182="",E182="",F182="",G182="",H182="",I182="",J182="",K182="",L182="",M182="",N182=""),"EVIDENCE INSUFFICIENT - REQUIRED FIELD",IF(L182="STALE","EVIDENCE STALE - REFRESH",IF(L182="NOT CHECKED","EVIDENCE INSUFFICIENT - FRESHNESS",IF(OR(C182="UNKNOWN",D182="UNKNOWN",E182="UNKNOWN",F182="UNKNOWN",G182="UNKNOWN",H182="UNKNOWN",I182="UNKNOWN",J182="UNKNOWN",K182="UNKNOWN"),"EVIDENCE INSUFFICIENT - COMPARABILITY","COMPLETE")))))</x:f>
      </x:c>
      <x:c r="R182" s="45" t="str">
        <x:f>IF(A182="","",IF(OR(P182&lt;&gt;"VALID",Q182&lt;&gt;"COMPLETE",T182&lt;&gt;"LINKED - READY"),"EVIDENCE INSUFFICIENT",IF(OR(C182="DIFFERENT",E182="NOT COMPARABLE",G182="NOT COMPARABLE",K182="NOT COMPARABLE"),"NOT COMPARABLE",IF(AND(C182="SAME",D182="COMPARABLE",E182="COMPARABLE",OR(F182="IN STOCK",F182="MIXED"),G182="COMPARABLE",H182="COMPARABLE",I182="COMPARABLE",J182="COMPARABLE",K182="COMPARABLE"),"COMPARABLE","PARTIAL"))))</x:f>
      </x:c>
      <x:c r="S182" s="45" t="str">
        <x:f>IF(A182="","",IF(P182&lt;&gt;"VALID","NOT READY",IF(Q182&lt;&gt;"COMPLETE","NOT READY",IF(T182&lt;&gt;"LINKED - READY","NOT READY",IF(R182="EVIDENCE INSUFFICIENT","NOT READY","READY")))))</x:f>
      </x:c>
      <x:c r="T182" s="69" t="str">
        <x:f>IF(A182="","",IF(COUNTIF(CANDIDATES!$A$6:$A$205,B182)&lt;&gt;1,"INVALID - CANDIDATE ID",IF(COUNTIFS(CANDIDATES!$A$6:$A$205,B182,CANDIDATES!$R$6:$R$205,"READY")&lt;&gt;1,"CANDIDATE NOT READY","LINKED - READY")))</x:f>
      </x:c>
      <x:c r="U182" s="69" t="str">
        <x:f>IF(T182="LINKED - READY",INDEX(CANDIDATES!$Q$6:$Q$205,MATCH(B182,CANDIDATES!$A$6:$A$205,0)),"")</x:f>
      </x:c>
    </x:row>
    <x:row r="183">
      <x:c r="A183" s="53"/>
      <x:c r="B183" s="53"/>
      <x:c r="C183" s="53"/>
      <x:c r="D183" s="53"/>
      <x:c r="E183" s="53"/>
      <x:c r="F183" s="53"/>
      <x:c r="G183" s="53"/>
      <x:c r="H183" s="53"/>
      <x:c r="I183" s="53"/>
      <x:c r="J183" s="53"/>
      <x:c r="K183" s="53"/>
      <x:c r="L183" s="53"/>
      <x:c r="M183" s="53"/>
      <x:c r="N183" s="58"/>
      <x:c r="O183" s="53"/>
      <x:c r="P183" s="45" t="str">
        <x:f>IF(A183="","",IF(NOT(OR(EXACT(C183,"SAME"),EXACT(C183,"DIFFERENT"),EXACT(C183,"UNKNOWN"),EXACT(C183,"NOT APPLICABLE"))),"INVALID - PARITY TOKEN",IF(NOT(OR(EXACT(D183,"COMPARABLE"),EXACT(D183,"PARTIAL"),EXACT(D183,"NOT COMPARABLE"),EXACT(D183,"UNKNOWN"),EXACT(D183,"NOT APPLICABLE"))),"INVALID - PACK TOKEN",IF(NOT(OR(EXACT(E183,"COMPARABLE"),EXACT(E183,"PARTIAL"),EXACT(E183,"NOT COMPARABLE"),EXACT(E183,"UNKNOWN"),EXACT(E183,"NOT APPLICABLE"))),"INVALID - PRICE TOKEN",IF(NOT(OR(EXACT(F183,"IN STOCK"),EXACT(F183,"OUT OF STOCK"),EXACT(F183,"MIXED"),EXACT(F183,"UNKNOWN"),EXACT(F183,"NOT APPLICABLE"))),"INVALID - STOCK TOKEN",IF(NOT(OR(EXACT(G183,"COMPARABLE"),EXACT(G183,"PARTIAL"),EXACT(G183,"NOT COMPARABLE"),EXACT(G183,"UNKNOWN"),EXACT(G183,"NOT APPLICABLE"))),"INVALID - SHIPPING TOKEN",IF(NOT(OR(EXACT(H183,"COMPARABLE"),EXACT(H183,"PARTIAL"),EXACT(H183,"NOT COMPARABLE"),EXACT(H183,"UNKNOWN"),EXACT(H183,"NOT APPLICABLE"))),"INVALID - RETURNS TOKEN",IF(NOT(OR(EXACT(I183,"COMPARABLE"),EXACT(I183,"PARTIAL"),EXACT(I183,"NOT COMPARABLE"),EXACT(I183,"UNKNOWN"),EXACT(I183,"NOT APPLICABLE"))),"INVALID - WARRANTY TOKEN",IF(NOT(OR(EXACT(J183,"COMPARABLE"),EXACT(J183,"PARTIAL"),EXACT(J183,"NOT COMPARABLE"),EXACT(J183,"UNKNOWN"),EXACT(J183,"NOT APPLICABLE"))),"INVALID - ASSORTMENT TOKEN",IF(NOT(OR(EXACT(K183,"COMPARABLE"),EXACT(K183,"PARTIAL"),EXACT(K183,"NOT COMPARABLE"),EXACT(K183,"UNKNOWN"),EXACT(K183,"NOT APPLICABLE"))),"INVALID - TRANSACTION OWNER TOKEN",IF(NOT(OR(EXACT(L183,"CURRENT"),EXACT(L183,"STALE"),EXACT(L183,"NOT CHECKED"))),"INVALID - FRESHNESS TOKEN",IF(COUNTIF($A$6:$A$205,A183)&gt;1,"INVALID - DUPLICATE ID","VALID"))))))))))))</x:f>
      </x:c>
      <x:c r="Q183" s="45" t="str">
        <x:f>IF(A183="","",IF(OR(B183="",C183="",D183="",E183="",F183="",G183="",H183="",I183="",J183="",K183="",L183="",M183="",N183=""),"EVIDENCE INSUFFICIENT - REQUIRED FIELD",IF(L183="STALE","EVIDENCE STALE - REFRESH",IF(L183="NOT CHECKED","EVIDENCE INSUFFICIENT - FRESHNESS",IF(OR(C183="UNKNOWN",D183="UNKNOWN",E183="UNKNOWN",F183="UNKNOWN",G183="UNKNOWN",H183="UNKNOWN",I183="UNKNOWN",J183="UNKNOWN",K183="UNKNOWN"),"EVIDENCE INSUFFICIENT - COMPARABILITY","COMPLETE")))))</x:f>
      </x:c>
      <x:c r="R183" s="45" t="str">
        <x:f>IF(A183="","",IF(OR(P183&lt;&gt;"VALID",Q183&lt;&gt;"COMPLETE",T183&lt;&gt;"LINKED - READY"),"EVIDENCE INSUFFICIENT",IF(OR(C183="DIFFERENT",E183="NOT COMPARABLE",G183="NOT COMPARABLE",K183="NOT COMPARABLE"),"NOT COMPARABLE",IF(AND(C183="SAME",D183="COMPARABLE",E183="COMPARABLE",OR(F183="IN STOCK",F183="MIXED"),G183="COMPARABLE",H183="COMPARABLE",I183="COMPARABLE",J183="COMPARABLE",K183="COMPARABLE"),"COMPARABLE","PARTIAL"))))</x:f>
      </x:c>
      <x:c r="S183" s="45" t="str">
        <x:f>IF(A183="","",IF(P183&lt;&gt;"VALID","NOT READY",IF(Q183&lt;&gt;"COMPLETE","NOT READY",IF(T183&lt;&gt;"LINKED - READY","NOT READY",IF(R183="EVIDENCE INSUFFICIENT","NOT READY","READY")))))</x:f>
      </x:c>
      <x:c r="T183" s="69" t="str">
        <x:f>IF(A183="","",IF(COUNTIF(CANDIDATES!$A$6:$A$205,B183)&lt;&gt;1,"INVALID - CANDIDATE ID",IF(COUNTIFS(CANDIDATES!$A$6:$A$205,B183,CANDIDATES!$R$6:$R$205,"READY")&lt;&gt;1,"CANDIDATE NOT READY","LINKED - READY")))</x:f>
      </x:c>
      <x:c r="U183" s="69" t="str">
        <x:f>IF(T183="LINKED - READY",INDEX(CANDIDATES!$Q$6:$Q$205,MATCH(B183,CANDIDATES!$A$6:$A$205,0)),"")</x:f>
      </x:c>
    </x:row>
    <x:row r="184">
      <x:c r="A184" s="53"/>
      <x:c r="B184" s="53"/>
      <x:c r="C184" s="53"/>
      <x:c r="D184" s="53"/>
      <x:c r="E184" s="53"/>
      <x:c r="F184" s="53"/>
      <x:c r="G184" s="53"/>
      <x:c r="H184" s="53"/>
      <x:c r="I184" s="53"/>
      <x:c r="J184" s="53"/>
      <x:c r="K184" s="53"/>
      <x:c r="L184" s="53"/>
      <x:c r="M184" s="53"/>
      <x:c r="N184" s="58"/>
      <x:c r="O184" s="53"/>
      <x:c r="P184" s="45" t="str">
        <x:f>IF(A184="","",IF(NOT(OR(EXACT(C184,"SAME"),EXACT(C184,"DIFFERENT"),EXACT(C184,"UNKNOWN"),EXACT(C184,"NOT APPLICABLE"))),"INVALID - PARITY TOKEN",IF(NOT(OR(EXACT(D184,"COMPARABLE"),EXACT(D184,"PARTIAL"),EXACT(D184,"NOT COMPARABLE"),EXACT(D184,"UNKNOWN"),EXACT(D184,"NOT APPLICABLE"))),"INVALID - PACK TOKEN",IF(NOT(OR(EXACT(E184,"COMPARABLE"),EXACT(E184,"PARTIAL"),EXACT(E184,"NOT COMPARABLE"),EXACT(E184,"UNKNOWN"),EXACT(E184,"NOT APPLICABLE"))),"INVALID - PRICE TOKEN",IF(NOT(OR(EXACT(F184,"IN STOCK"),EXACT(F184,"OUT OF STOCK"),EXACT(F184,"MIXED"),EXACT(F184,"UNKNOWN"),EXACT(F184,"NOT APPLICABLE"))),"INVALID - STOCK TOKEN",IF(NOT(OR(EXACT(G184,"COMPARABLE"),EXACT(G184,"PARTIAL"),EXACT(G184,"NOT COMPARABLE"),EXACT(G184,"UNKNOWN"),EXACT(G184,"NOT APPLICABLE"))),"INVALID - SHIPPING TOKEN",IF(NOT(OR(EXACT(H184,"COMPARABLE"),EXACT(H184,"PARTIAL"),EXACT(H184,"NOT COMPARABLE"),EXACT(H184,"UNKNOWN"),EXACT(H184,"NOT APPLICABLE"))),"INVALID - RETURNS TOKEN",IF(NOT(OR(EXACT(I184,"COMPARABLE"),EXACT(I184,"PARTIAL"),EXACT(I184,"NOT COMPARABLE"),EXACT(I184,"UNKNOWN"),EXACT(I184,"NOT APPLICABLE"))),"INVALID - WARRANTY TOKEN",IF(NOT(OR(EXACT(J184,"COMPARABLE"),EXACT(J184,"PARTIAL"),EXACT(J184,"NOT COMPARABLE"),EXACT(J184,"UNKNOWN"),EXACT(J184,"NOT APPLICABLE"))),"INVALID - ASSORTMENT TOKEN",IF(NOT(OR(EXACT(K184,"COMPARABLE"),EXACT(K184,"PARTIAL"),EXACT(K184,"NOT COMPARABLE"),EXACT(K184,"UNKNOWN"),EXACT(K184,"NOT APPLICABLE"))),"INVALID - TRANSACTION OWNER TOKEN",IF(NOT(OR(EXACT(L184,"CURRENT"),EXACT(L184,"STALE"),EXACT(L184,"NOT CHECKED"))),"INVALID - FRESHNESS TOKEN",IF(COUNTIF($A$6:$A$205,A184)&gt;1,"INVALID - DUPLICATE ID","VALID"))))))))))))</x:f>
      </x:c>
      <x:c r="Q184" s="45" t="str">
        <x:f>IF(A184="","",IF(OR(B184="",C184="",D184="",E184="",F184="",G184="",H184="",I184="",J184="",K184="",L184="",M184="",N184=""),"EVIDENCE INSUFFICIENT - REQUIRED FIELD",IF(L184="STALE","EVIDENCE STALE - REFRESH",IF(L184="NOT CHECKED","EVIDENCE INSUFFICIENT - FRESHNESS",IF(OR(C184="UNKNOWN",D184="UNKNOWN",E184="UNKNOWN",F184="UNKNOWN",G184="UNKNOWN",H184="UNKNOWN",I184="UNKNOWN",J184="UNKNOWN",K184="UNKNOWN"),"EVIDENCE INSUFFICIENT - COMPARABILITY","COMPLETE")))))</x:f>
      </x:c>
      <x:c r="R184" s="45" t="str">
        <x:f>IF(A184="","",IF(OR(P184&lt;&gt;"VALID",Q184&lt;&gt;"COMPLETE",T184&lt;&gt;"LINKED - READY"),"EVIDENCE INSUFFICIENT",IF(OR(C184="DIFFERENT",E184="NOT COMPARABLE",G184="NOT COMPARABLE",K184="NOT COMPARABLE"),"NOT COMPARABLE",IF(AND(C184="SAME",D184="COMPARABLE",E184="COMPARABLE",OR(F184="IN STOCK",F184="MIXED"),G184="COMPARABLE",H184="COMPARABLE",I184="COMPARABLE",J184="COMPARABLE",K184="COMPARABLE"),"COMPARABLE","PARTIAL"))))</x:f>
      </x:c>
      <x:c r="S184" s="45" t="str">
        <x:f>IF(A184="","",IF(P184&lt;&gt;"VALID","NOT READY",IF(Q184&lt;&gt;"COMPLETE","NOT READY",IF(T184&lt;&gt;"LINKED - READY","NOT READY",IF(R184="EVIDENCE INSUFFICIENT","NOT READY","READY")))))</x:f>
      </x:c>
      <x:c r="T184" s="69" t="str">
        <x:f>IF(A184="","",IF(COUNTIF(CANDIDATES!$A$6:$A$205,B184)&lt;&gt;1,"INVALID - CANDIDATE ID",IF(COUNTIFS(CANDIDATES!$A$6:$A$205,B184,CANDIDATES!$R$6:$R$205,"READY")&lt;&gt;1,"CANDIDATE NOT READY","LINKED - READY")))</x:f>
      </x:c>
      <x:c r="U184" s="69" t="str">
        <x:f>IF(T184="LINKED - READY",INDEX(CANDIDATES!$Q$6:$Q$205,MATCH(B184,CANDIDATES!$A$6:$A$205,0)),"")</x:f>
      </x:c>
    </x:row>
    <x:row r="185">
      <x:c r="A185" s="53"/>
      <x:c r="B185" s="53"/>
      <x:c r="C185" s="53"/>
      <x:c r="D185" s="53"/>
      <x:c r="E185" s="53"/>
      <x:c r="F185" s="53"/>
      <x:c r="G185" s="53"/>
      <x:c r="H185" s="53"/>
      <x:c r="I185" s="53"/>
      <x:c r="J185" s="53"/>
      <x:c r="K185" s="53"/>
      <x:c r="L185" s="53"/>
      <x:c r="M185" s="53"/>
      <x:c r="N185" s="58"/>
      <x:c r="O185" s="53"/>
      <x:c r="P185" s="45" t="str">
        <x:f>IF(A185="","",IF(NOT(OR(EXACT(C185,"SAME"),EXACT(C185,"DIFFERENT"),EXACT(C185,"UNKNOWN"),EXACT(C185,"NOT APPLICABLE"))),"INVALID - PARITY TOKEN",IF(NOT(OR(EXACT(D185,"COMPARABLE"),EXACT(D185,"PARTIAL"),EXACT(D185,"NOT COMPARABLE"),EXACT(D185,"UNKNOWN"),EXACT(D185,"NOT APPLICABLE"))),"INVALID - PACK TOKEN",IF(NOT(OR(EXACT(E185,"COMPARABLE"),EXACT(E185,"PARTIAL"),EXACT(E185,"NOT COMPARABLE"),EXACT(E185,"UNKNOWN"),EXACT(E185,"NOT APPLICABLE"))),"INVALID - PRICE TOKEN",IF(NOT(OR(EXACT(F185,"IN STOCK"),EXACT(F185,"OUT OF STOCK"),EXACT(F185,"MIXED"),EXACT(F185,"UNKNOWN"),EXACT(F185,"NOT APPLICABLE"))),"INVALID - STOCK TOKEN",IF(NOT(OR(EXACT(G185,"COMPARABLE"),EXACT(G185,"PARTIAL"),EXACT(G185,"NOT COMPARABLE"),EXACT(G185,"UNKNOWN"),EXACT(G185,"NOT APPLICABLE"))),"INVALID - SHIPPING TOKEN",IF(NOT(OR(EXACT(H185,"COMPARABLE"),EXACT(H185,"PARTIAL"),EXACT(H185,"NOT COMPARABLE"),EXACT(H185,"UNKNOWN"),EXACT(H185,"NOT APPLICABLE"))),"INVALID - RETURNS TOKEN",IF(NOT(OR(EXACT(I185,"COMPARABLE"),EXACT(I185,"PARTIAL"),EXACT(I185,"NOT COMPARABLE"),EXACT(I185,"UNKNOWN"),EXACT(I185,"NOT APPLICABLE"))),"INVALID - WARRANTY TOKEN",IF(NOT(OR(EXACT(J185,"COMPARABLE"),EXACT(J185,"PARTIAL"),EXACT(J185,"NOT COMPARABLE"),EXACT(J185,"UNKNOWN"),EXACT(J185,"NOT APPLICABLE"))),"INVALID - ASSORTMENT TOKEN",IF(NOT(OR(EXACT(K185,"COMPARABLE"),EXACT(K185,"PARTIAL"),EXACT(K185,"NOT COMPARABLE"),EXACT(K185,"UNKNOWN"),EXACT(K185,"NOT APPLICABLE"))),"INVALID - TRANSACTION OWNER TOKEN",IF(NOT(OR(EXACT(L185,"CURRENT"),EXACT(L185,"STALE"),EXACT(L185,"NOT CHECKED"))),"INVALID - FRESHNESS TOKEN",IF(COUNTIF($A$6:$A$205,A185)&gt;1,"INVALID - DUPLICATE ID","VALID"))))))))))))</x:f>
      </x:c>
      <x:c r="Q185" s="45" t="str">
        <x:f>IF(A185="","",IF(OR(B185="",C185="",D185="",E185="",F185="",G185="",H185="",I185="",J185="",K185="",L185="",M185="",N185=""),"EVIDENCE INSUFFICIENT - REQUIRED FIELD",IF(L185="STALE","EVIDENCE STALE - REFRESH",IF(L185="NOT CHECKED","EVIDENCE INSUFFICIENT - FRESHNESS",IF(OR(C185="UNKNOWN",D185="UNKNOWN",E185="UNKNOWN",F185="UNKNOWN",G185="UNKNOWN",H185="UNKNOWN",I185="UNKNOWN",J185="UNKNOWN",K185="UNKNOWN"),"EVIDENCE INSUFFICIENT - COMPARABILITY","COMPLETE")))))</x:f>
      </x:c>
      <x:c r="R185" s="45" t="str">
        <x:f>IF(A185="","",IF(OR(P185&lt;&gt;"VALID",Q185&lt;&gt;"COMPLETE",T185&lt;&gt;"LINKED - READY"),"EVIDENCE INSUFFICIENT",IF(OR(C185="DIFFERENT",E185="NOT COMPARABLE",G185="NOT COMPARABLE",K185="NOT COMPARABLE"),"NOT COMPARABLE",IF(AND(C185="SAME",D185="COMPARABLE",E185="COMPARABLE",OR(F185="IN STOCK",F185="MIXED"),G185="COMPARABLE",H185="COMPARABLE",I185="COMPARABLE",J185="COMPARABLE",K185="COMPARABLE"),"COMPARABLE","PARTIAL"))))</x:f>
      </x:c>
      <x:c r="S185" s="45" t="str">
        <x:f>IF(A185="","",IF(P185&lt;&gt;"VALID","NOT READY",IF(Q185&lt;&gt;"COMPLETE","NOT READY",IF(T185&lt;&gt;"LINKED - READY","NOT READY",IF(R185="EVIDENCE INSUFFICIENT","NOT READY","READY")))))</x:f>
      </x:c>
      <x:c r="T185" s="69" t="str">
        <x:f>IF(A185="","",IF(COUNTIF(CANDIDATES!$A$6:$A$205,B185)&lt;&gt;1,"INVALID - CANDIDATE ID",IF(COUNTIFS(CANDIDATES!$A$6:$A$205,B185,CANDIDATES!$R$6:$R$205,"READY")&lt;&gt;1,"CANDIDATE NOT READY","LINKED - READY")))</x:f>
      </x:c>
      <x:c r="U185" s="69" t="str">
        <x:f>IF(T185="LINKED - READY",INDEX(CANDIDATES!$Q$6:$Q$205,MATCH(B185,CANDIDATES!$A$6:$A$205,0)),"")</x:f>
      </x:c>
    </x:row>
    <x:row r="186">
      <x:c r="A186" s="53"/>
      <x:c r="B186" s="53"/>
      <x:c r="C186" s="53"/>
      <x:c r="D186" s="53"/>
      <x:c r="E186" s="53"/>
      <x:c r="F186" s="53"/>
      <x:c r="G186" s="53"/>
      <x:c r="H186" s="53"/>
      <x:c r="I186" s="53"/>
      <x:c r="J186" s="53"/>
      <x:c r="K186" s="53"/>
      <x:c r="L186" s="53"/>
      <x:c r="M186" s="53"/>
      <x:c r="N186" s="58"/>
      <x:c r="O186" s="53"/>
      <x:c r="P186" s="45" t="str">
        <x:f>IF(A186="","",IF(NOT(OR(EXACT(C186,"SAME"),EXACT(C186,"DIFFERENT"),EXACT(C186,"UNKNOWN"),EXACT(C186,"NOT APPLICABLE"))),"INVALID - PARITY TOKEN",IF(NOT(OR(EXACT(D186,"COMPARABLE"),EXACT(D186,"PARTIAL"),EXACT(D186,"NOT COMPARABLE"),EXACT(D186,"UNKNOWN"),EXACT(D186,"NOT APPLICABLE"))),"INVALID - PACK TOKEN",IF(NOT(OR(EXACT(E186,"COMPARABLE"),EXACT(E186,"PARTIAL"),EXACT(E186,"NOT COMPARABLE"),EXACT(E186,"UNKNOWN"),EXACT(E186,"NOT APPLICABLE"))),"INVALID - PRICE TOKEN",IF(NOT(OR(EXACT(F186,"IN STOCK"),EXACT(F186,"OUT OF STOCK"),EXACT(F186,"MIXED"),EXACT(F186,"UNKNOWN"),EXACT(F186,"NOT APPLICABLE"))),"INVALID - STOCK TOKEN",IF(NOT(OR(EXACT(G186,"COMPARABLE"),EXACT(G186,"PARTIAL"),EXACT(G186,"NOT COMPARABLE"),EXACT(G186,"UNKNOWN"),EXACT(G186,"NOT APPLICABLE"))),"INVALID - SHIPPING TOKEN",IF(NOT(OR(EXACT(H186,"COMPARABLE"),EXACT(H186,"PARTIAL"),EXACT(H186,"NOT COMPARABLE"),EXACT(H186,"UNKNOWN"),EXACT(H186,"NOT APPLICABLE"))),"INVALID - RETURNS TOKEN",IF(NOT(OR(EXACT(I186,"COMPARABLE"),EXACT(I186,"PARTIAL"),EXACT(I186,"NOT COMPARABLE"),EXACT(I186,"UNKNOWN"),EXACT(I186,"NOT APPLICABLE"))),"INVALID - WARRANTY TOKEN",IF(NOT(OR(EXACT(J186,"COMPARABLE"),EXACT(J186,"PARTIAL"),EXACT(J186,"NOT COMPARABLE"),EXACT(J186,"UNKNOWN"),EXACT(J186,"NOT APPLICABLE"))),"INVALID - ASSORTMENT TOKEN",IF(NOT(OR(EXACT(K186,"COMPARABLE"),EXACT(K186,"PARTIAL"),EXACT(K186,"NOT COMPARABLE"),EXACT(K186,"UNKNOWN"),EXACT(K186,"NOT APPLICABLE"))),"INVALID - TRANSACTION OWNER TOKEN",IF(NOT(OR(EXACT(L186,"CURRENT"),EXACT(L186,"STALE"),EXACT(L186,"NOT CHECKED"))),"INVALID - FRESHNESS TOKEN",IF(COUNTIF($A$6:$A$205,A186)&gt;1,"INVALID - DUPLICATE ID","VALID"))))))))))))</x:f>
      </x:c>
      <x:c r="Q186" s="45" t="str">
        <x:f>IF(A186="","",IF(OR(B186="",C186="",D186="",E186="",F186="",G186="",H186="",I186="",J186="",K186="",L186="",M186="",N186=""),"EVIDENCE INSUFFICIENT - REQUIRED FIELD",IF(L186="STALE","EVIDENCE STALE - REFRESH",IF(L186="NOT CHECKED","EVIDENCE INSUFFICIENT - FRESHNESS",IF(OR(C186="UNKNOWN",D186="UNKNOWN",E186="UNKNOWN",F186="UNKNOWN",G186="UNKNOWN",H186="UNKNOWN",I186="UNKNOWN",J186="UNKNOWN",K186="UNKNOWN"),"EVIDENCE INSUFFICIENT - COMPARABILITY","COMPLETE")))))</x:f>
      </x:c>
      <x:c r="R186" s="45" t="str">
        <x:f>IF(A186="","",IF(OR(P186&lt;&gt;"VALID",Q186&lt;&gt;"COMPLETE",T186&lt;&gt;"LINKED - READY"),"EVIDENCE INSUFFICIENT",IF(OR(C186="DIFFERENT",E186="NOT COMPARABLE",G186="NOT COMPARABLE",K186="NOT COMPARABLE"),"NOT COMPARABLE",IF(AND(C186="SAME",D186="COMPARABLE",E186="COMPARABLE",OR(F186="IN STOCK",F186="MIXED"),G186="COMPARABLE",H186="COMPARABLE",I186="COMPARABLE",J186="COMPARABLE",K186="COMPARABLE"),"COMPARABLE","PARTIAL"))))</x:f>
      </x:c>
      <x:c r="S186" s="45" t="str">
        <x:f>IF(A186="","",IF(P186&lt;&gt;"VALID","NOT READY",IF(Q186&lt;&gt;"COMPLETE","NOT READY",IF(T186&lt;&gt;"LINKED - READY","NOT READY",IF(R186="EVIDENCE INSUFFICIENT","NOT READY","READY")))))</x:f>
      </x:c>
      <x:c r="T186" s="69" t="str">
        <x:f>IF(A186="","",IF(COUNTIF(CANDIDATES!$A$6:$A$205,B186)&lt;&gt;1,"INVALID - CANDIDATE ID",IF(COUNTIFS(CANDIDATES!$A$6:$A$205,B186,CANDIDATES!$R$6:$R$205,"READY")&lt;&gt;1,"CANDIDATE NOT READY","LINKED - READY")))</x:f>
      </x:c>
      <x:c r="U186" s="69" t="str">
        <x:f>IF(T186="LINKED - READY",INDEX(CANDIDATES!$Q$6:$Q$205,MATCH(B186,CANDIDATES!$A$6:$A$205,0)),"")</x:f>
      </x:c>
    </x:row>
    <x:row r="187">
      <x:c r="A187" s="53"/>
      <x:c r="B187" s="53"/>
      <x:c r="C187" s="53"/>
      <x:c r="D187" s="53"/>
      <x:c r="E187" s="53"/>
      <x:c r="F187" s="53"/>
      <x:c r="G187" s="53"/>
      <x:c r="H187" s="53"/>
      <x:c r="I187" s="53"/>
      <x:c r="J187" s="53"/>
      <x:c r="K187" s="53"/>
      <x:c r="L187" s="53"/>
      <x:c r="M187" s="53"/>
      <x:c r="N187" s="58"/>
      <x:c r="O187" s="53"/>
      <x:c r="P187" s="45" t="str">
        <x:f>IF(A187="","",IF(NOT(OR(EXACT(C187,"SAME"),EXACT(C187,"DIFFERENT"),EXACT(C187,"UNKNOWN"),EXACT(C187,"NOT APPLICABLE"))),"INVALID - PARITY TOKEN",IF(NOT(OR(EXACT(D187,"COMPARABLE"),EXACT(D187,"PARTIAL"),EXACT(D187,"NOT COMPARABLE"),EXACT(D187,"UNKNOWN"),EXACT(D187,"NOT APPLICABLE"))),"INVALID - PACK TOKEN",IF(NOT(OR(EXACT(E187,"COMPARABLE"),EXACT(E187,"PARTIAL"),EXACT(E187,"NOT COMPARABLE"),EXACT(E187,"UNKNOWN"),EXACT(E187,"NOT APPLICABLE"))),"INVALID - PRICE TOKEN",IF(NOT(OR(EXACT(F187,"IN STOCK"),EXACT(F187,"OUT OF STOCK"),EXACT(F187,"MIXED"),EXACT(F187,"UNKNOWN"),EXACT(F187,"NOT APPLICABLE"))),"INVALID - STOCK TOKEN",IF(NOT(OR(EXACT(G187,"COMPARABLE"),EXACT(G187,"PARTIAL"),EXACT(G187,"NOT COMPARABLE"),EXACT(G187,"UNKNOWN"),EXACT(G187,"NOT APPLICABLE"))),"INVALID - SHIPPING TOKEN",IF(NOT(OR(EXACT(H187,"COMPARABLE"),EXACT(H187,"PARTIAL"),EXACT(H187,"NOT COMPARABLE"),EXACT(H187,"UNKNOWN"),EXACT(H187,"NOT APPLICABLE"))),"INVALID - RETURNS TOKEN",IF(NOT(OR(EXACT(I187,"COMPARABLE"),EXACT(I187,"PARTIAL"),EXACT(I187,"NOT COMPARABLE"),EXACT(I187,"UNKNOWN"),EXACT(I187,"NOT APPLICABLE"))),"INVALID - WARRANTY TOKEN",IF(NOT(OR(EXACT(J187,"COMPARABLE"),EXACT(J187,"PARTIAL"),EXACT(J187,"NOT COMPARABLE"),EXACT(J187,"UNKNOWN"),EXACT(J187,"NOT APPLICABLE"))),"INVALID - ASSORTMENT TOKEN",IF(NOT(OR(EXACT(K187,"COMPARABLE"),EXACT(K187,"PARTIAL"),EXACT(K187,"NOT COMPARABLE"),EXACT(K187,"UNKNOWN"),EXACT(K187,"NOT APPLICABLE"))),"INVALID - TRANSACTION OWNER TOKEN",IF(NOT(OR(EXACT(L187,"CURRENT"),EXACT(L187,"STALE"),EXACT(L187,"NOT CHECKED"))),"INVALID - FRESHNESS TOKEN",IF(COUNTIF($A$6:$A$205,A187)&gt;1,"INVALID - DUPLICATE ID","VALID"))))))))))))</x:f>
      </x:c>
      <x:c r="Q187" s="45" t="str">
        <x:f>IF(A187="","",IF(OR(B187="",C187="",D187="",E187="",F187="",G187="",H187="",I187="",J187="",K187="",L187="",M187="",N187=""),"EVIDENCE INSUFFICIENT - REQUIRED FIELD",IF(L187="STALE","EVIDENCE STALE - REFRESH",IF(L187="NOT CHECKED","EVIDENCE INSUFFICIENT - FRESHNESS",IF(OR(C187="UNKNOWN",D187="UNKNOWN",E187="UNKNOWN",F187="UNKNOWN",G187="UNKNOWN",H187="UNKNOWN",I187="UNKNOWN",J187="UNKNOWN",K187="UNKNOWN"),"EVIDENCE INSUFFICIENT - COMPARABILITY","COMPLETE")))))</x:f>
      </x:c>
      <x:c r="R187" s="45" t="str">
        <x:f>IF(A187="","",IF(OR(P187&lt;&gt;"VALID",Q187&lt;&gt;"COMPLETE",T187&lt;&gt;"LINKED - READY"),"EVIDENCE INSUFFICIENT",IF(OR(C187="DIFFERENT",E187="NOT COMPARABLE",G187="NOT COMPARABLE",K187="NOT COMPARABLE"),"NOT COMPARABLE",IF(AND(C187="SAME",D187="COMPARABLE",E187="COMPARABLE",OR(F187="IN STOCK",F187="MIXED"),G187="COMPARABLE",H187="COMPARABLE",I187="COMPARABLE",J187="COMPARABLE",K187="COMPARABLE"),"COMPARABLE","PARTIAL"))))</x:f>
      </x:c>
      <x:c r="S187" s="45" t="str">
        <x:f>IF(A187="","",IF(P187&lt;&gt;"VALID","NOT READY",IF(Q187&lt;&gt;"COMPLETE","NOT READY",IF(T187&lt;&gt;"LINKED - READY","NOT READY",IF(R187="EVIDENCE INSUFFICIENT","NOT READY","READY")))))</x:f>
      </x:c>
      <x:c r="T187" s="69" t="str">
        <x:f>IF(A187="","",IF(COUNTIF(CANDIDATES!$A$6:$A$205,B187)&lt;&gt;1,"INVALID - CANDIDATE ID",IF(COUNTIFS(CANDIDATES!$A$6:$A$205,B187,CANDIDATES!$R$6:$R$205,"READY")&lt;&gt;1,"CANDIDATE NOT READY","LINKED - READY")))</x:f>
      </x:c>
      <x:c r="U187" s="69" t="str">
        <x:f>IF(T187="LINKED - READY",INDEX(CANDIDATES!$Q$6:$Q$205,MATCH(B187,CANDIDATES!$A$6:$A$205,0)),"")</x:f>
      </x:c>
    </x:row>
    <x:row r="188">
      <x:c r="A188" s="53"/>
      <x:c r="B188" s="53"/>
      <x:c r="C188" s="53"/>
      <x:c r="D188" s="53"/>
      <x:c r="E188" s="53"/>
      <x:c r="F188" s="53"/>
      <x:c r="G188" s="53"/>
      <x:c r="H188" s="53"/>
      <x:c r="I188" s="53"/>
      <x:c r="J188" s="53"/>
      <x:c r="K188" s="53"/>
      <x:c r="L188" s="53"/>
      <x:c r="M188" s="53"/>
      <x:c r="N188" s="58"/>
      <x:c r="O188" s="53"/>
      <x:c r="P188" s="45" t="str">
        <x:f>IF(A188="","",IF(NOT(OR(EXACT(C188,"SAME"),EXACT(C188,"DIFFERENT"),EXACT(C188,"UNKNOWN"),EXACT(C188,"NOT APPLICABLE"))),"INVALID - PARITY TOKEN",IF(NOT(OR(EXACT(D188,"COMPARABLE"),EXACT(D188,"PARTIAL"),EXACT(D188,"NOT COMPARABLE"),EXACT(D188,"UNKNOWN"),EXACT(D188,"NOT APPLICABLE"))),"INVALID - PACK TOKEN",IF(NOT(OR(EXACT(E188,"COMPARABLE"),EXACT(E188,"PARTIAL"),EXACT(E188,"NOT COMPARABLE"),EXACT(E188,"UNKNOWN"),EXACT(E188,"NOT APPLICABLE"))),"INVALID - PRICE TOKEN",IF(NOT(OR(EXACT(F188,"IN STOCK"),EXACT(F188,"OUT OF STOCK"),EXACT(F188,"MIXED"),EXACT(F188,"UNKNOWN"),EXACT(F188,"NOT APPLICABLE"))),"INVALID - STOCK TOKEN",IF(NOT(OR(EXACT(G188,"COMPARABLE"),EXACT(G188,"PARTIAL"),EXACT(G188,"NOT COMPARABLE"),EXACT(G188,"UNKNOWN"),EXACT(G188,"NOT APPLICABLE"))),"INVALID - SHIPPING TOKEN",IF(NOT(OR(EXACT(H188,"COMPARABLE"),EXACT(H188,"PARTIAL"),EXACT(H188,"NOT COMPARABLE"),EXACT(H188,"UNKNOWN"),EXACT(H188,"NOT APPLICABLE"))),"INVALID - RETURNS TOKEN",IF(NOT(OR(EXACT(I188,"COMPARABLE"),EXACT(I188,"PARTIAL"),EXACT(I188,"NOT COMPARABLE"),EXACT(I188,"UNKNOWN"),EXACT(I188,"NOT APPLICABLE"))),"INVALID - WARRANTY TOKEN",IF(NOT(OR(EXACT(J188,"COMPARABLE"),EXACT(J188,"PARTIAL"),EXACT(J188,"NOT COMPARABLE"),EXACT(J188,"UNKNOWN"),EXACT(J188,"NOT APPLICABLE"))),"INVALID - ASSORTMENT TOKEN",IF(NOT(OR(EXACT(K188,"COMPARABLE"),EXACT(K188,"PARTIAL"),EXACT(K188,"NOT COMPARABLE"),EXACT(K188,"UNKNOWN"),EXACT(K188,"NOT APPLICABLE"))),"INVALID - TRANSACTION OWNER TOKEN",IF(NOT(OR(EXACT(L188,"CURRENT"),EXACT(L188,"STALE"),EXACT(L188,"NOT CHECKED"))),"INVALID - FRESHNESS TOKEN",IF(COUNTIF($A$6:$A$205,A188)&gt;1,"INVALID - DUPLICATE ID","VALID"))))))))))))</x:f>
      </x:c>
      <x:c r="Q188" s="45" t="str">
        <x:f>IF(A188="","",IF(OR(B188="",C188="",D188="",E188="",F188="",G188="",H188="",I188="",J188="",K188="",L188="",M188="",N188=""),"EVIDENCE INSUFFICIENT - REQUIRED FIELD",IF(L188="STALE","EVIDENCE STALE - REFRESH",IF(L188="NOT CHECKED","EVIDENCE INSUFFICIENT - FRESHNESS",IF(OR(C188="UNKNOWN",D188="UNKNOWN",E188="UNKNOWN",F188="UNKNOWN",G188="UNKNOWN",H188="UNKNOWN",I188="UNKNOWN",J188="UNKNOWN",K188="UNKNOWN"),"EVIDENCE INSUFFICIENT - COMPARABILITY","COMPLETE")))))</x:f>
      </x:c>
      <x:c r="R188" s="45" t="str">
        <x:f>IF(A188="","",IF(OR(P188&lt;&gt;"VALID",Q188&lt;&gt;"COMPLETE",T188&lt;&gt;"LINKED - READY"),"EVIDENCE INSUFFICIENT",IF(OR(C188="DIFFERENT",E188="NOT COMPARABLE",G188="NOT COMPARABLE",K188="NOT COMPARABLE"),"NOT COMPARABLE",IF(AND(C188="SAME",D188="COMPARABLE",E188="COMPARABLE",OR(F188="IN STOCK",F188="MIXED"),G188="COMPARABLE",H188="COMPARABLE",I188="COMPARABLE",J188="COMPARABLE",K188="COMPARABLE"),"COMPARABLE","PARTIAL"))))</x:f>
      </x:c>
      <x:c r="S188" s="45" t="str">
        <x:f>IF(A188="","",IF(P188&lt;&gt;"VALID","NOT READY",IF(Q188&lt;&gt;"COMPLETE","NOT READY",IF(T188&lt;&gt;"LINKED - READY","NOT READY",IF(R188="EVIDENCE INSUFFICIENT","NOT READY","READY")))))</x:f>
      </x:c>
      <x:c r="T188" s="69" t="str">
        <x:f>IF(A188="","",IF(COUNTIF(CANDIDATES!$A$6:$A$205,B188)&lt;&gt;1,"INVALID - CANDIDATE ID",IF(COUNTIFS(CANDIDATES!$A$6:$A$205,B188,CANDIDATES!$R$6:$R$205,"READY")&lt;&gt;1,"CANDIDATE NOT READY","LINKED - READY")))</x:f>
      </x:c>
      <x:c r="U188" s="69" t="str">
        <x:f>IF(T188="LINKED - READY",INDEX(CANDIDATES!$Q$6:$Q$205,MATCH(B188,CANDIDATES!$A$6:$A$205,0)),"")</x:f>
      </x:c>
    </x:row>
    <x:row r="189">
      <x:c r="A189" s="53"/>
      <x:c r="B189" s="53"/>
      <x:c r="C189" s="53"/>
      <x:c r="D189" s="53"/>
      <x:c r="E189" s="53"/>
      <x:c r="F189" s="53"/>
      <x:c r="G189" s="53"/>
      <x:c r="H189" s="53"/>
      <x:c r="I189" s="53"/>
      <x:c r="J189" s="53"/>
      <x:c r="K189" s="53"/>
      <x:c r="L189" s="53"/>
      <x:c r="M189" s="53"/>
      <x:c r="N189" s="58"/>
      <x:c r="O189" s="53"/>
      <x:c r="P189" s="45" t="str">
        <x:f>IF(A189="","",IF(NOT(OR(EXACT(C189,"SAME"),EXACT(C189,"DIFFERENT"),EXACT(C189,"UNKNOWN"),EXACT(C189,"NOT APPLICABLE"))),"INVALID - PARITY TOKEN",IF(NOT(OR(EXACT(D189,"COMPARABLE"),EXACT(D189,"PARTIAL"),EXACT(D189,"NOT COMPARABLE"),EXACT(D189,"UNKNOWN"),EXACT(D189,"NOT APPLICABLE"))),"INVALID - PACK TOKEN",IF(NOT(OR(EXACT(E189,"COMPARABLE"),EXACT(E189,"PARTIAL"),EXACT(E189,"NOT COMPARABLE"),EXACT(E189,"UNKNOWN"),EXACT(E189,"NOT APPLICABLE"))),"INVALID - PRICE TOKEN",IF(NOT(OR(EXACT(F189,"IN STOCK"),EXACT(F189,"OUT OF STOCK"),EXACT(F189,"MIXED"),EXACT(F189,"UNKNOWN"),EXACT(F189,"NOT APPLICABLE"))),"INVALID - STOCK TOKEN",IF(NOT(OR(EXACT(G189,"COMPARABLE"),EXACT(G189,"PARTIAL"),EXACT(G189,"NOT COMPARABLE"),EXACT(G189,"UNKNOWN"),EXACT(G189,"NOT APPLICABLE"))),"INVALID - SHIPPING TOKEN",IF(NOT(OR(EXACT(H189,"COMPARABLE"),EXACT(H189,"PARTIAL"),EXACT(H189,"NOT COMPARABLE"),EXACT(H189,"UNKNOWN"),EXACT(H189,"NOT APPLICABLE"))),"INVALID - RETURNS TOKEN",IF(NOT(OR(EXACT(I189,"COMPARABLE"),EXACT(I189,"PARTIAL"),EXACT(I189,"NOT COMPARABLE"),EXACT(I189,"UNKNOWN"),EXACT(I189,"NOT APPLICABLE"))),"INVALID - WARRANTY TOKEN",IF(NOT(OR(EXACT(J189,"COMPARABLE"),EXACT(J189,"PARTIAL"),EXACT(J189,"NOT COMPARABLE"),EXACT(J189,"UNKNOWN"),EXACT(J189,"NOT APPLICABLE"))),"INVALID - ASSORTMENT TOKEN",IF(NOT(OR(EXACT(K189,"COMPARABLE"),EXACT(K189,"PARTIAL"),EXACT(K189,"NOT COMPARABLE"),EXACT(K189,"UNKNOWN"),EXACT(K189,"NOT APPLICABLE"))),"INVALID - TRANSACTION OWNER TOKEN",IF(NOT(OR(EXACT(L189,"CURRENT"),EXACT(L189,"STALE"),EXACT(L189,"NOT CHECKED"))),"INVALID - FRESHNESS TOKEN",IF(COUNTIF($A$6:$A$205,A189)&gt;1,"INVALID - DUPLICATE ID","VALID"))))))))))))</x:f>
      </x:c>
      <x:c r="Q189" s="45" t="str">
        <x:f>IF(A189="","",IF(OR(B189="",C189="",D189="",E189="",F189="",G189="",H189="",I189="",J189="",K189="",L189="",M189="",N189=""),"EVIDENCE INSUFFICIENT - REQUIRED FIELD",IF(L189="STALE","EVIDENCE STALE - REFRESH",IF(L189="NOT CHECKED","EVIDENCE INSUFFICIENT - FRESHNESS",IF(OR(C189="UNKNOWN",D189="UNKNOWN",E189="UNKNOWN",F189="UNKNOWN",G189="UNKNOWN",H189="UNKNOWN",I189="UNKNOWN",J189="UNKNOWN",K189="UNKNOWN"),"EVIDENCE INSUFFICIENT - COMPARABILITY","COMPLETE")))))</x:f>
      </x:c>
      <x:c r="R189" s="45" t="str">
        <x:f>IF(A189="","",IF(OR(P189&lt;&gt;"VALID",Q189&lt;&gt;"COMPLETE",T189&lt;&gt;"LINKED - READY"),"EVIDENCE INSUFFICIENT",IF(OR(C189="DIFFERENT",E189="NOT COMPARABLE",G189="NOT COMPARABLE",K189="NOT COMPARABLE"),"NOT COMPARABLE",IF(AND(C189="SAME",D189="COMPARABLE",E189="COMPARABLE",OR(F189="IN STOCK",F189="MIXED"),G189="COMPARABLE",H189="COMPARABLE",I189="COMPARABLE",J189="COMPARABLE",K189="COMPARABLE"),"COMPARABLE","PARTIAL"))))</x:f>
      </x:c>
      <x:c r="S189" s="45" t="str">
        <x:f>IF(A189="","",IF(P189&lt;&gt;"VALID","NOT READY",IF(Q189&lt;&gt;"COMPLETE","NOT READY",IF(T189&lt;&gt;"LINKED - READY","NOT READY",IF(R189="EVIDENCE INSUFFICIENT","NOT READY","READY")))))</x:f>
      </x:c>
      <x:c r="T189" s="69" t="str">
        <x:f>IF(A189="","",IF(COUNTIF(CANDIDATES!$A$6:$A$205,B189)&lt;&gt;1,"INVALID - CANDIDATE ID",IF(COUNTIFS(CANDIDATES!$A$6:$A$205,B189,CANDIDATES!$R$6:$R$205,"READY")&lt;&gt;1,"CANDIDATE NOT READY","LINKED - READY")))</x:f>
      </x:c>
      <x:c r="U189" s="69" t="str">
        <x:f>IF(T189="LINKED - READY",INDEX(CANDIDATES!$Q$6:$Q$205,MATCH(B189,CANDIDATES!$A$6:$A$205,0)),"")</x:f>
      </x:c>
    </x:row>
    <x:row r="190">
      <x:c r="A190" s="53"/>
      <x:c r="B190" s="53"/>
      <x:c r="C190" s="53"/>
      <x:c r="D190" s="53"/>
      <x:c r="E190" s="53"/>
      <x:c r="F190" s="53"/>
      <x:c r="G190" s="53"/>
      <x:c r="H190" s="53"/>
      <x:c r="I190" s="53"/>
      <x:c r="J190" s="53"/>
      <x:c r="K190" s="53"/>
      <x:c r="L190" s="53"/>
      <x:c r="M190" s="53"/>
      <x:c r="N190" s="58"/>
      <x:c r="O190" s="53"/>
      <x:c r="P190" s="45" t="str">
        <x:f>IF(A190="","",IF(NOT(OR(EXACT(C190,"SAME"),EXACT(C190,"DIFFERENT"),EXACT(C190,"UNKNOWN"),EXACT(C190,"NOT APPLICABLE"))),"INVALID - PARITY TOKEN",IF(NOT(OR(EXACT(D190,"COMPARABLE"),EXACT(D190,"PARTIAL"),EXACT(D190,"NOT COMPARABLE"),EXACT(D190,"UNKNOWN"),EXACT(D190,"NOT APPLICABLE"))),"INVALID - PACK TOKEN",IF(NOT(OR(EXACT(E190,"COMPARABLE"),EXACT(E190,"PARTIAL"),EXACT(E190,"NOT COMPARABLE"),EXACT(E190,"UNKNOWN"),EXACT(E190,"NOT APPLICABLE"))),"INVALID - PRICE TOKEN",IF(NOT(OR(EXACT(F190,"IN STOCK"),EXACT(F190,"OUT OF STOCK"),EXACT(F190,"MIXED"),EXACT(F190,"UNKNOWN"),EXACT(F190,"NOT APPLICABLE"))),"INVALID - STOCK TOKEN",IF(NOT(OR(EXACT(G190,"COMPARABLE"),EXACT(G190,"PARTIAL"),EXACT(G190,"NOT COMPARABLE"),EXACT(G190,"UNKNOWN"),EXACT(G190,"NOT APPLICABLE"))),"INVALID - SHIPPING TOKEN",IF(NOT(OR(EXACT(H190,"COMPARABLE"),EXACT(H190,"PARTIAL"),EXACT(H190,"NOT COMPARABLE"),EXACT(H190,"UNKNOWN"),EXACT(H190,"NOT APPLICABLE"))),"INVALID - RETURNS TOKEN",IF(NOT(OR(EXACT(I190,"COMPARABLE"),EXACT(I190,"PARTIAL"),EXACT(I190,"NOT COMPARABLE"),EXACT(I190,"UNKNOWN"),EXACT(I190,"NOT APPLICABLE"))),"INVALID - WARRANTY TOKEN",IF(NOT(OR(EXACT(J190,"COMPARABLE"),EXACT(J190,"PARTIAL"),EXACT(J190,"NOT COMPARABLE"),EXACT(J190,"UNKNOWN"),EXACT(J190,"NOT APPLICABLE"))),"INVALID - ASSORTMENT TOKEN",IF(NOT(OR(EXACT(K190,"COMPARABLE"),EXACT(K190,"PARTIAL"),EXACT(K190,"NOT COMPARABLE"),EXACT(K190,"UNKNOWN"),EXACT(K190,"NOT APPLICABLE"))),"INVALID - TRANSACTION OWNER TOKEN",IF(NOT(OR(EXACT(L190,"CURRENT"),EXACT(L190,"STALE"),EXACT(L190,"NOT CHECKED"))),"INVALID - FRESHNESS TOKEN",IF(COUNTIF($A$6:$A$205,A190)&gt;1,"INVALID - DUPLICATE ID","VALID"))))))))))))</x:f>
      </x:c>
      <x:c r="Q190" s="45" t="str">
        <x:f>IF(A190="","",IF(OR(B190="",C190="",D190="",E190="",F190="",G190="",H190="",I190="",J190="",K190="",L190="",M190="",N190=""),"EVIDENCE INSUFFICIENT - REQUIRED FIELD",IF(L190="STALE","EVIDENCE STALE - REFRESH",IF(L190="NOT CHECKED","EVIDENCE INSUFFICIENT - FRESHNESS",IF(OR(C190="UNKNOWN",D190="UNKNOWN",E190="UNKNOWN",F190="UNKNOWN",G190="UNKNOWN",H190="UNKNOWN",I190="UNKNOWN",J190="UNKNOWN",K190="UNKNOWN"),"EVIDENCE INSUFFICIENT - COMPARABILITY","COMPLETE")))))</x:f>
      </x:c>
      <x:c r="R190" s="45" t="str">
        <x:f>IF(A190="","",IF(OR(P190&lt;&gt;"VALID",Q190&lt;&gt;"COMPLETE",T190&lt;&gt;"LINKED - READY"),"EVIDENCE INSUFFICIENT",IF(OR(C190="DIFFERENT",E190="NOT COMPARABLE",G190="NOT COMPARABLE",K190="NOT COMPARABLE"),"NOT COMPARABLE",IF(AND(C190="SAME",D190="COMPARABLE",E190="COMPARABLE",OR(F190="IN STOCK",F190="MIXED"),G190="COMPARABLE",H190="COMPARABLE",I190="COMPARABLE",J190="COMPARABLE",K190="COMPARABLE"),"COMPARABLE","PARTIAL"))))</x:f>
      </x:c>
      <x:c r="S190" s="45" t="str">
        <x:f>IF(A190="","",IF(P190&lt;&gt;"VALID","NOT READY",IF(Q190&lt;&gt;"COMPLETE","NOT READY",IF(T190&lt;&gt;"LINKED - READY","NOT READY",IF(R190="EVIDENCE INSUFFICIENT","NOT READY","READY")))))</x:f>
      </x:c>
      <x:c r="T190" s="69" t="str">
        <x:f>IF(A190="","",IF(COUNTIF(CANDIDATES!$A$6:$A$205,B190)&lt;&gt;1,"INVALID - CANDIDATE ID",IF(COUNTIFS(CANDIDATES!$A$6:$A$205,B190,CANDIDATES!$R$6:$R$205,"READY")&lt;&gt;1,"CANDIDATE NOT READY","LINKED - READY")))</x:f>
      </x:c>
      <x:c r="U190" s="69" t="str">
        <x:f>IF(T190="LINKED - READY",INDEX(CANDIDATES!$Q$6:$Q$205,MATCH(B190,CANDIDATES!$A$6:$A$205,0)),"")</x:f>
      </x:c>
    </x:row>
    <x:row r="191">
      <x:c r="A191" s="53"/>
      <x:c r="B191" s="53"/>
      <x:c r="C191" s="53"/>
      <x:c r="D191" s="53"/>
      <x:c r="E191" s="53"/>
      <x:c r="F191" s="53"/>
      <x:c r="G191" s="53"/>
      <x:c r="H191" s="53"/>
      <x:c r="I191" s="53"/>
      <x:c r="J191" s="53"/>
      <x:c r="K191" s="53"/>
      <x:c r="L191" s="53"/>
      <x:c r="M191" s="53"/>
      <x:c r="N191" s="58"/>
      <x:c r="O191" s="53"/>
      <x:c r="P191" s="45" t="str">
        <x:f>IF(A191="","",IF(NOT(OR(EXACT(C191,"SAME"),EXACT(C191,"DIFFERENT"),EXACT(C191,"UNKNOWN"),EXACT(C191,"NOT APPLICABLE"))),"INVALID - PARITY TOKEN",IF(NOT(OR(EXACT(D191,"COMPARABLE"),EXACT(D191,"PARTIAL"),EXACT(D191,"NOT COMPARABLE"),EXACT(D191,"UNKNOWN"),EXACT(D191,"NOT APPLICABLE"))),"INVALID - PACK TOKEN",IF(NOT(OR(EXACT(E191,"COMPARABLE"),EXACT(E191,"PARTIAL"),EXACT(E191,"NOT COMPARABLE"),EXACT(E191,"UNKNOWN"),EXACT(E191,"NOT APPLICABLE"))),"INVALID - PRICE TOKEN",IF(NOT(OR(EXACT(F191,"IN STOCK"),EXACT(F191,"OUT OF STOCK"),EXACT(F191,"MIXED"),EXACT(F191,"UNKNOWN"),EXACT(F191,"NOT APPLICABLE"))),"INVALID - STOCK TOKEN",IF(NOT(OR(EXACT(G191,"COMPARABLE"),EXACT(G191,"PARTIAL"),EXACT(G191,"NOT COMPARABLE"),EXACT(G191,"UNKNOWN"),EXACT(G191,"NOT APPLICABLE"))),"INVALID - SHIPPING TOKEN",IF(NOT(OR(EXACT(H191,"COMPARABLE"),EXACT(H191,"PARTIAL"),EXACT(H191,"NOT COMPARABLE"),EXACT(H191,"UNKNOWN"),EXACT(H191,"NOT APPLICABLE"))),"INVALID - RETURNS TOKEN",IF(NOT(OR(EXACT(I191,"COMPARABLE"),EXACT(I191,"PARTIAL"),EXACT(I191,"NOT COMPARABLE"),EXACT(I191,"UNKNOWN"),EXACT(I191,"NOT APPLICABLE"))),"INVALID - WARRANTY TOKEN",IF(NOT(OR(EXACT(J191,"COMPARABLE"),EXACT(J191,"PARTIAL"),EXACT(J191,"NOT COMPARABLE"),EXACT(J191,"UNKNOWN"),EXACT(J191,"NOT APPLICABLE"))),"INVALID - ASSORTMENT TOKEN",IF(NOT(OR(EXACT(K191,"COMPARABLE"),EXACT(K191,"PARTIAL"),EXACT(K191,"NOT COMPARABLE"),EXACT(K191,"UNKNOWN"),EXACT(K191,"NOT APPLICABLE"))),"INVALID - TRANSACTION OWNER TOKEN",IF(NOT(OR(EXACT(L191,"CURRENT"),EXACT(L191,"STALE"),EXACT(L191,"NOT CHECKED"))),"INVALID - FRESHNESS TOKEN",IF(COUNTIF($A$6:$A$205,A191)&gt;1,"INVALID - DUPLICATE ID","VALID"))))))))))))</x:f>
      </x:c>
      <x:c r="Q191" s="45" t="str">
        <x:f>IF(A191="","",IF(OR(B191="",C191="",D191="",E191="",F191="",G191="",H191="",I191="",J191="",K191="",L191="",M191="",N191=""),"EVIDENCE INSUFFICIENT - REQUIRED FIELD",IF(L191="STALE","EVIDENCE STALE - REFRESH",IF(L191="NOT CHECKED","EVIDENCE INSUFFICIENT - FRESHNESS",IF(OR(C191="UNKNOWN",D191="UNKNOWN",E191="UNKNOWN",F191="UNKNOWN",G191="UNKNOWN",H191="UNKNOWN",I191="UNKNOWN",J191="UNKNOWN",K191="UNKNOWN"),"EVIDENCE INSUFFICIENT - COMPARABILITY","COMPLETE")))))</x:f>
      </x:c>
      <x:c r="R191" s="45" t="str">
        <x:f>IF(A191="","",IF(OR(P191&lt;&gt;"VALID",Q191&lt;&gt;"COMPLETE",T191&lt;&gt;"LINKED - READY"),"EVIDENCE INSUFFICIENT",IF(OR(C191="DIFFERENT",E191="NOT COMPARABLE",G191="NOT COMPARABLE",K191="NOT COMPARABLE"),"NOT COMPARABLE",IF(AND(C191="SAME",D191="COMPARABLE",E191="COMPARABLE",OR(F191="IN STOCK",F191="MIXED"),G191="COMPARABLE",H191="COMPARABLE",I191="COMPARABLE",J191="COMPARABLE",K191="COMPARABLE"),"COMPARABLE","PARTIAL"))))</x:f>
      </x:c>
      <x:c r="S191" s="45" t="str">
        <x:f>IF(A191="","",IF(P191&lt;&gt;"VALID","NOT READY",IF(Q191&lt;&gt;"COMPLETE","NOT READY",IF(T191&lt;&gt;"LINKED - READY","NOT READY",IF(R191="EVIDENCE INSUFFICIENT","NOT READY","READY")))))</x:f>
      </x:c>
      <x:c r="T191" s="69" t="str">
        <x:f>IF(A191="","",IF(COUNTIF(CANDIDATES!$A$6:$A$205,B191)&lt;&gt;1,"INVALID - CANDIDATE ID",IF(COUNTIFS(CANDIDATES!$A$6:$A$205,B191,CANDIDATES!$R$6:$R$205,"READY")&lt;&gt;1,"CANDIDATE NOT READY","LINKED - READY")))</x:f>
      </x:c>
      <x:c r="U191" s="69" t="str">
        <x:f>IF(T191="LINKED - READY",INDEX(CANDIDATES!$Q$6:$Q$205,MATCH(B191,CANDIDATES!$A$6:$A$205,0)),"")</x:f>
      </x:c>
    </x:row>
    <x:row r="192">
      <x:c r="A192" s="53"/>
      <x:c r="B192" s="53"/>
      <x:c r="C192" s="53"/>
      <x:c r="D192" s="53"/>
      <x:c r="E192" s="53"/>
      <x:c r="F192" s="53"/>
      <x:c r="G192" s="53"/>
      <x:c r="H192" s="53"/>
      <x:c r="I192" s="53"/>
      <x:c r="J192" s="53"/>
      <x:c r="K192" s="53"/>
      <x:c r="L192" s="53"/>
      <x:c r="M192" s="53"/>
      <x:c r="N192" s="58"/>
      <x:c r="O192" s="53"/>
      <x:c r="P192" s="45" t="str">
        <x:f>IF(A192="","",IF(NOT(OR(EXACT(C192,"SAME"),EXACT(C192,"DIFFERENT"),EXACT(C192,"UNKNOWN"),EXACT(C192,"NOT APPLICABLE"))),"INVALID - PARITY TOKEN",IF(NOT(OR(EXACT(D192,"COMPARABLE"),EXACT(D192,"PARTIAL"),EXACT(D192,"NOT COMPARABLE"),EXACT(D192,"UNKNOWN"),EXACT(D192,"NOT APPLICABLE"))),"INVALID - PACK TOKEN",IF(NOT(OR(EXACT(E192,"COMPARABLE"),EXACT(E192,"PARTIAL"),EXACT(E192,"NOT COMPARABLE"),EXACT(E192,"UNKNOWN"),EXACT(E192,"NOT APPLICABLE"))),"INVALID - PRICE TOKEN",IF(NOT(OR(EXACT(F192,"IN STOCK"),EXACT(F192,"OUT OF STOCK"),EXACT(F192,"MIXED"),EXACT(F192,"UNKNOWN"),EXACT(F192,"NOT APPLICABLE"))),"INVALID - STOCK TOKEN",IF(NOT(OR(EXACT(G192,"COMPARABLE"),EXACT(G192,"PARTIAL"),EXACT(G192,"NOT COMPARABLE"),EXACT(G192,"UNKNOWN"),EXACT(G192,"NOT APPLICABLE"))),"INVALID - SHIPPING TOKEN",IF(NOT(OR(EXACT(H192,"COMPARABLE"),EXACT(H192,"PARTIAL"),EXACT(H192,"NOT COMPARABLE"),EXACT(H192,"UNKNOWN"),EXACT(H192,"NOT APPLICABLE"))),"INVALID - RETURNS TOKEN",IF(NOT(OR(EXACT(I192,"COMPARABLE"),EXACT(I192,"PARTIAL"),EXACT(I192,"NOT COMPARABLE"),EXACT(I192,"UNKNOWN"),EXACT(I192,"NOT APPLICABLE"))),"INVALID - WARRANTY TOKEN",IF(NOT(OR(EXACT(J192,"COMPARABLE"),EXACT(J192,"PARTIAL"),EXACT(J192,"NOT COMPARABLE"),EXACT(J192,"UNKNOWN"),EXACT(J192,"NOT APPLICABLE"))),"INVALID - ASSORTMENT TOKEN",IF(NOT(OR(EXACT(K192,"COMPARABLE"),EXACT(K192,"PARTIAL"),EXACT(K192,"NOT COMPARABLE"),EXACT(K192,"UNKNOWN"),EXACT(K192,"NOT APPLICABLE"))),"INVALID - TRANSACTION OWNER TOKEN",IF(NOT(OR(EXACT(L192,"CURRENT"),EXACT(L192,"STALE"),EXACT(L192,"NOT CHECKED"))),"INVALID - FRESHNESS TOKEN",IF(COUNTIF($A$6:$A$205,A192)&gt;1,"INVALID - DUPLICATE ID","VALID"))))))))))))</x:f>
      </x:c>
      <x:c r="Q192" s="45" t="str">
        <x:f>IF(A192="","",IF(OR(B192="",C192="",D192="",E192="",F192="",G192="",H192="",I192="",J192="",K192="",L192="",M192="",N192=""),"EVIDENCE INSUFFICIENT - REQUIRED FIELD",IF(L192="STALE","EVIDENCE STALE - REFRESH",IF(L192="NOT CHECKED","EVIDENCE INSUFFICIENT - FRESHNESS",IF(OR(C192="UNKNOWN",D192="UNKNOWN",E192="UNKNOWN",F192="UNKNOWN",G192="UNKNOWN",H192="UNKNOWN",I192="UNKNOWN",J192="UNKNOWN",K192="UNKNOWN"),"EVIDENCE INSUFFICIENT - COMPARABILITY","COMPLETE")))))</x:f>
      </x:c>
      <x:c r="R192" s="45" t="str">
        <x:f>IF(A192="","",IF(OR(P192&lt;&gt;"VALID",Q192&lt;&gt;"COMPLETE",T192&lt;&gt;"LINKED - READY"),"EVIDENCE INSUFFICIENT",IF(OR(C192="DIFFERENT",E192="NOT COMPARABLE",G192="NOT COMPARABLE",K192="NOT COMPARABLE"),"NOT COMPARABLE",IF(AND(C192="SAME",D192="COMPARABLE",E192="COMPARABLE",OR(F192="IN STOCK",F192="MIXED"),G192="COMPARABLE",H192="COMPARABLE",I192="COMPARABLE",J192="COMPARABLE",K192="COMPARABLE"),"COMPARABLE","PARTIAL"))))</x:f>
      </x:c>
      <x:c r="S192" s="45" t="str">
        <x:f>IF(A192="","",IF(P192&lt;&gt;"VALID","NOT READY",IF(Q192&lt;&gt;"COMPLETE","NOT READY",IF(T192&lt;&gt;"LINKED - READY","NOT READY",IF(R192="EVIDENCE INSUFFICIENT","NOT READY","READY")))))</x:f>
      </x:c>
      <x:c r="T192" s="69" t="str">
        <x:f>IF(A192="","",IF(COUNTIF(CANDIDATES!$A$6:$A$205,B192)&lt;&gt;1,"INVALID - CANDIDATE ID",IF(COUNTIFS(CANDIDATES!$A$6:$A$205,B192,CANDIDATES!$R$6:$R$205,"READY")&lt;&gt;1,"CANDIDATE NOT READY","LINKED - READY")))</x:f>
      </x:c>
      <x:c r="U192" s="69" t="str">
        <x:f>IF(T192="LINKED - READY",INDEX(CANDIDATES!$Q$6:$Q$205,MATCH(B192,CANDIDATES!$A$6:$A$205,0)),"")</x:f>
      </x:c>
    </x:row>
    <x:row r="193">
      <x:c r="A193" s="53"/>
      <x:c r="B193" s="53"/>
      <x:c r="C193" s="53"/>
      <x:c r="D193" s="53"/>
      <x:c r="E193" s="53"/>
      <x:c r="F193" s="53"/>
      <x:c r="G193" s="53"/>
      <x:c r="H193" s="53"/>
      <x:c r="I193" s="53"/>
      <x:c r="J193" s="53"/>
      <x:c r="K193" s="53"/>
      <x:c r="L193" s="53"/>
      <x:c r="M193" s="53"/>
      <x:c r="N193" s="58"/>
      <x:c r="O193" s="53"/>
      <x:c r="P193" s="45" t="str">
        <x:f>IF(A193="","",IF(NOT(OR(EXACT(C193,"SAME"),EXACT(C193,"DIFFERENT"),EXACT(C193,"UNKNOWN"),EXACT(C193,"NOT APPLICABLE"))),"INVALID - PARITY TOKEN",IF(NOT(OR(EXACT(D193,"COMPARABLE"),EXACT(D193,"PARTIAL"),EXACT(D193,"NOT COMPARABLE"),EXACT(D193,"UNKNOWN"),EXACT(D193,"NOT APPLICABLE"))),"INVALID - PACK TOKEN",IF(NOT(OR(EXACT(E193,"COMPARABLE"),EXACT(E193,"PARTIAL"),EXACT(E193,"NOT COMPARABLE"),EXACT(E193,"UNKNOWN"),EXACT(E193,"NOT APPLICABLE"))),"INVALID - PRICE TOKEN",IF(NOT(OR(EXACT(F193,"IN STOCK"),EXACT(F193,"OUT OF STOCK"),EXACT(F193,"MIXED"),EXACT(F193,"UNKNOWN"),EXACT(F193,"NOT APPLICABLE"))),"INVALID - STOCK TOKEN",IF(NOT(OR(EXACT(G193,"COMPARABLE"),EXACT(G193,"PARTIAL"),EXACT(G193,"NOT COMPARABLE"),EXACT(G193,"UNKNOWN"),EXACT(G193,"NOT APPLICABLE"))),"INVALID - SHIPPING TOKEN",IF(NOT(OR(EXACT(H193,"COMPARABLE"),EXACT(H193,"PARTIAL"),EXACT(H193,"NOT COMPARABLE"),EXACT(H193,"UNKNOWN"),EXACT(H193,"NOT APPLICABLE"))),"INVALID - RETURNS TOKEN",IF(NOT(OR(EXACT(I193,"COMPARABLE"),EXACT(I193,"PARTIAL"),EXACT(I193,"NOT COMPARABLE"),EXACT(I193,"UNKNOWN"),EXACT(I193,"NOT APPLICABLE"))),"INVALID - WARRANTY TOKEN",IF(NOT(OR(EXACT(J193,"COMPARABLE"),EXACT(J193,"PARTIAL"),EXACT(J193,"NOT COMPARABLE"),EXACT(J193,"UNKNOWN"),EXACT(J193,"NOT APPLICABLE"))),"INVALID - ASSORTMENT TOKEN",IF(NOT(OR(EXACT(K193,"COMPARABLE"),EXACT(K193,"PARTIAL"),EXACT(K193,"NOT COMPARABLE"),EXACT(K193,"UNKNOWN"),EXACT(K193,"NOT APPLICABLE"))),"INVALID - TRANSACTION OWNER TOKEN",IF(NOT(OR(EXACT(L193,"CURRENT"),EXACT(L193,"STALE"),EXACT(L193,"NOT CHECKED"))),"INVALID - FRESHNESS TOKEN",IF(COUNTIF($A$6:$A$205,A193)&gt;1,"INVALID - DUPLICATE ID","VALID"))))))))))))</x:f>
      </x:c>
      <x:c r="Q193" s="45" t="str">
        <x:f>IF(A193="","",IF(OR(B193="",C193="",D193="",E193="",F193="",G193="",H193="",I193="",J193="",K193="",L193="",M193="",N193=""),"EVIDENCE INSUFFICIENT - REQUIRED FIELD",IF(L193="STALE","EVIDENCE STALE - REFRESH",IF(L193="NOT CHECKED","EVIDENCE INSUFFICIENT - FRESHNESS",IF(OR(C193="UNKNOWN",D193="UNKNOWN",E193="UNKNOWN",F193="UNKNOWN",G193="UNKNOWN",H193="UNKNOWN",I193="UNKNOWN",J193="UNKNOWN",K193="UNKNOWN"),"EVIDENCE INSUFFICIENT - COMPARABILITY","COMPLETE")))))</x:f>
      </x:c>
      <x:c r="R193" s="45" t="str">
        <x:f>IF(A193="","",IF(OR(P193&lt;&gt;"VALID",Q193&lt;&gt;"COMPLETE",T193&lt;&gt;"LINKED - READY"),"EVIDENCE INSUFFICIENT",IF(OR(C193="DIFFERENT",E193="NOT COMPARABLE",G193="NOT COMPARABLE",K193="NOT COMPARABLE"),"NOT COMPARABLE",IF(AND(C193="SAME",D193="COMPARABLE",E193="COMPARABLE",OR(F193="IN STOCK",F193="MIXED"),G193="COMPARABLE",H193="COMPARABLE",I193="COMPARABLE",J193="COMPARABLE",K193="COMPARABLE"),"COMPARABLE","PARTIAL"))))</x:f>
      </x:c>
      <x:c r="S193" s="45" t="str">
        <x:f>IF(A193="","",IF(P193&lt;&gt;"VALID","NOT READY",IF(Q193&lt;&gt;"COMPLETE","NOT READY",IF(T193&lt;&gt;"LINKED - READY","NOT READY",IF(R193="EVIDENCE INSUFFICIENT","NOT READY","READY")))))</x:f>
      </x:c>
      <x:c r="T193" s="69" t="str">
        <x:f>IF(A193="","",IF(COUNTIF(CANDIDATES!$A$6:$A$205,B193)&lt;&gt;1,"INVALID - CANDIDATE ID",IF(COUNTIFS(CANDIDATES!$A$6:$A$205,B193,CANDIDATES!$R$6:$R$205,"READY")&lt;&gt;1,"CANDIDATE NOT READY","LINKED - READY")))</x:f>
      </x:c>
      <x:c r="U193" s="69" t="str">
        <x:f>IF(T193="LINKED - READY",INDEX(CANDIDATES!$Q$6:$Q$205,MATCH(B193,CANDIDATES!$A$6:$A$205,0)),"")</x:f>
      </x:c>
    </x:row>
    <x:row r="194">
      <x:c r="A194" s="53"/>
      <x:c r="B194" s="53"/>
      <x:c r="C194" s="53"/>
      <x:c r="D194" s="53"/>
      <x:c r="E194" s="53"/>
      <x:c r="F194" s="53"/>
      <x:c r="G194" s="53"/>
      <x:c r="H194" s="53"/>
      <x:c r="I194" s="53"/>
      <x:c r="J194" s="53"/>
      <x:c r="K194" s="53"/>
      <x:c r="L194" s="53"/>
      <x:c r="M194" s="53"/>
      <x:c r="N194" s="58"/>
      <x:c r="O194" s="53"/>
      <x:c r="P194" s="45" t="str">
        <x:f>IF(A194="","",IF(NOT(OR(EXACT(C194,"SAME"),EXACT(C194,"DIFFERENT"),EXACT(C194,"UNKNOWN"),EXACT(C194,"NOT APPLICABLE"))),"INVALID - PARITY TOKEN",IF(NOT(OR(EXACT(D194,"COMPARABLE"),EXACT(D194,"PARTIAL"),EXACT(D194,"NOT COMPARABLE"),EXACT(D194,"UNKNOWN"),EXACT(D194,"NOT APPLICABLE"))),"INVALID - PACK TOKEN",IF(NOT(OR(EXACT(E194,"COMPARABLE"),EXACT(E194,"PARTIAL"),EXACT(E194,"NOT COMPARABLE"),EXACT(E194,"UNKNOWN"),EXACT(E194,"NOT APPLICABLE"))),"INVALID - PRICE TOKEN",IF(NOT(OR(EXACT(F194,"IN STOCK"),EXACT(F194,"OUT OF STOCK"),EXACT(F194,"MIXED"),EXACT(F194,"UNKNOWN"),EXACT(F194,"NOT APPLICABLE"))),"INVALID - STOCK TOKEN",IF(NOT(OR(EXACT(G194,"COMPARABLE"),EXACT(G194,"PARTIAL"),EXACT(G194,"NOT COMPARABLE"),EXACT(G194,"UNKNOWN"),EXACT(G194,"NOT APPLICABLE"))),"INVALID - SHIPPING TOKEN",IF(NOT(OR(EXACT(H194,"COMPARABLE"),EXACT(H194,"PARTIAL"),EXACT(H194,"NOT COMPARABLE"),EXACT(H194,"UNKNOWN"),EXACT(H194,"NOT APPLICABLE"))),"INVALID - RETURNS TOKEN",IF(NOT(OR(EXACT(I194,"COMPARABLE"),EXACT(I194,"PARTIAL"),EXACT(I194,"NOT COMPARABLE"),EXACT(I194,"UNKNOWN"),EXACT(I194,"NOT APPLICABLE"))),"INVALID - WARRANTY TOKEN",IF(NOT(OR(EXACT(J194,"COMPARABLE"),EXACT(J194,"PARTIAL"),EXACT(J194,"NOT COMPARABLE"),EXACT(J194,"UNKNOWN"),EXACT(J194,"NOT APPLICABLE"))),"INVALID - ASSORTMENT TOKEN",IF(NOT(OR(EXACT(K194,"COMPARABLE"),EXACT(K194,"PARTIAL"),EXACT(K194,"NOT COMPARABLE"),EXACT(K194,"UNKNOWN"),EXACT(K194,"NOT APPLICABLE"))),"INVALID - TRANSACTION OWNER TOKEN",IF(NOT(OR(EXACT(L194,"CURRENT"),EXACT(L194,"STALE"),EXACT(L194,"NOT CHECKED"))),"INVALID - FRESHNESS TOKEN",IF(COUNTIF($A$6:$A$205,A194)&gt;1,"INVALID - DUPLICATE ID","VALID"))))))))))))</x:f>
      </x:c>
      <x:c r="Q194" s="45" t="str">
        <x:f>IF(A194="","",IF(OR(B194="",C194="",D194="",E194="",F194="",G194="",H194="",I194="",J194="",K194="",L194="",M194="",N194=""),"EVIDENCE INSUFFICIENT - REQUIRED FIELD",IF(L194="STALE","EVIDENCE STALE - REFRESH",IF(L194="NOT CHECKED","EVIDENCE INSUFFICIENT - FRESHNESS",IF(OR(C194="UNKNOWN",D194="UNKNOWN",E194="UNKNOWN",F194="UNKNOWN",G194="UNKNOWN",H194="UNKNOWN",I194="UNKNOWN",J194="UNKNOWN",K194="UNKNOWN"),"EVIDENCE INSUFFICIENT - COMPARABILITY","COMPLETE")))))</x:f>
      </x:c>
      <x:c r="R194" s="45" t="str">
        <x:f>IF(A194="","",IF(OR(P194&lt;&gt;"VALID",Q194&lt;&gt;"COMPLETE",T194&lt;&gt;"LINKED - READY"),"EVIDENCE INSUFFICIENT",IF(OR(C194="DIFFERENT",E194="NOT COMPARABLE",G194="NOT COMPARABLE",K194="NOT COMPARABLE"),"NOT COMPARABLE",IF(AND(C194="SAME",D194="COMPARABLE",E194="COMPARABLE",OR(F194="IN STOCK",F194="MIXED"),G194="COMPARABLE",H194="COMPARABLE",I194="COMPARABLE",J194="COMPARABLE",K194="COMPARABLE"),"COMPARABLE","PARTIAL"))))</x:f>
      </x:c>
      <x:c r="S194" s="45" t="str">
        <x:f>IF(A194="","",IF(P194&lt;&gt;"VALID","NOT READY",IF(Q194&lt;&gt;"COMPLETE","NOT READY",IF(T194&lt;&gt;"LINKED - READY","NOT READY",IF(R194="EVIDENCE INSUFFICIENT","NOT READY","READY")))))</x:f>
      </x:c>
      <x:c r="T194" s="69" t="str">
        <x:f>IF(A194="","",IF(COUNTIF(CANDIDATES!$A$6:$A$205,B194)&lt;&gt;1,"INVALID - CANDIDATE ID",IF(COUNTIFS(CANDIDATES!$A$6:$A$205,B194,CANDIDATES!$R$6:$R$205,"READY")&lt;&gt;1,"CANDIDATE NOT READY","LINKED - READY")))</x:f>
      </x:c>
      <x:c r="U194" s="69" t="str">
        <x:f>IF(T194="LINKED - READY",INDEX(CANDIDATES!$Q$6:$Q$205,MATCH(B194,CANDIDATES!$A$6:$A$205,0)),"")</x:f>
      </x:c>
    </x:row>
    <x:row r="195">
      <x:c r="A195" s="53"/>
      <x:c r="B195" s="53"/>
      <x:c r="C195" s="53"/>
      <x:c r="D195" s="53"/>
      <x:c r="E195" s="53"/>
      <x:c r="F195" s="53"/>
      <x:c r="G195" s="53"/>
      <x:c r="H195" s="53"/>
      <x:c r="I195" s="53"/>
      <x:c r="J195" s="53"/>
      <x:c r="K195" s="53"/>
      <x:c r="L195" s="53"/>
      <x:c r="M195" s="53"/>
      <x:c r="N195" s="58"/>
      <x:c r="O195" s="53"/>
      <x:c r="P195" s="45" t="str">
        <x:f>IF(A195="","",IF(NOT(OR(EXACT(C195,"SAME"),EXACT(C195,"DIFFERENT"),EXACT(C195,"UNKNOWN"),EXACT(C195,"NOT APPLICABLE"))),"INVALID - PARITY TOKEN",IF(NOT(OR(EXACT(D195,"COMPARABLE"),EXACT(D195,"PARTIAL"),EXACT(D195,"NOT COMPARABLE"),EXACT(D195,"UNKNOWN"),EXACT(D195,"NOT APPLICABLE"))),"INVALID - PACK TOKEN",IF(NOT(OR(EXACT(E195,"COMPARABLE"),EXACT(E195,"PARTIAL"),EXACT(E195,"NOT COMPARABLE"),EXACT(E195,"UNKNOWN"),EXACT(E195,"NOT APPLICABLE"))),"INVALID - PRICE TOKEN",IF(NOT(OR(EXACT(F195,"IN STOCK"),EXACT(F195,"OUT OF STOCK"),EXACT(F195,"MIXED"),EXACT(F195,"UNKNOWN"),EXACT(F195,"NOT APPLICABLE"))),"INVALID - STOCK TOKEN",IF(NOT(OR(EXACT(G195,"COMPARABLE"),EXACT(G195,"PARTIAL"),EXACT(G195,"NOT COMPARABLE"),EXACT(G195,"UNKNOWN"),EXACT(G195,"NOT APPLICABLE"))),"INVALID - SHIPPING TOKEN",IF(NOT(OR(EXACT(H195,"COMPARABLE"),EXACT(H195,"PARTIAL"),EXACT(H195,"NOT COMPARABLE"),EXACT(H195,"UNKNOWN"),EXACT(H195,"NOT APPLICABLE"))),"INVALID - RETURNS TOKEN",IF(NOT(OR(EXACT(I195,"COMPARABLE"),EXACT(I195,"PARTIAL"),EXACT(I195,"NOT COMPARABLE"),EXACT(I195,"UNKNOWN"),EXACT(I195,"NOT APPLICABLE"))),"INVALID - WARRANTY TOKEN",IF(NOT(OR(EXACT(J195,"COMPARABLE"),EXACT(J195,"PARTIAL"),EXACT(J195,"NOT COMPARABLE"),EXACT(J195,"UNKNOWN"),EXACT(J195,"NOT APPLICABLE"))),"INVALID - ASSORTMENT TOKEN",IF(NOT(OR(EXACT(K195,"COMPARABLE"),EXACT(K195,"PARTIAL"),EXACT(K195,"NOT COMPARABLE"),EXACT(K195,"UNKNOWN"),EXACT(K195,"NOT APPLICABLE"))),"INVALID - TRANSACTION OWNER TOKEN",IF(NOT(OR(EXACT(L195,"CURRENT"),EXACT(L195,"STALE"),EXACT(L195,"NOT CHECKED"))),"INVALID - FRESHNESS TOKEN",IF(COUNTIF($A$6:$A$205,A195)&gt;1,"INVALID - DUPLICATE ID","VALID"))))))))))))</x:f>
      </x:c>
      <x:c r="Q195" s="45" t="str">
        <x:f>IF(A195="","",IF(OR(B195="",C195="",D195="",E195="",F195="",G195="",H195="",I195="",J195="",K195="",L195="",M195="",N195=""),"EVIDENCE INSUFFICIENT - REQUIRED FIELD",IF(L195="STALE","EVIDENCE STALE - REFRESH",IF(L195="NOT CHECKED","EVIDENCE INSUFFICIENT - FRESHNESS",IF(OR(C195="UNKNOWN",D195="UNKNOWN",E195="UNKNOWN",F195="UNKNOWN",G195="UNKNOWN",H195="UNKNOWN",I195="UNKNOWN",J195="UNKNOWN",K195="UNKNOWN"),"EVIDENCE INSUFFICIENT - COMPARABILITY","COMPLETE")))))</x:f>
      </x:c>
      <x:c r="R195" s="45" t="str">
        <x:f>IF(A195="","",IF(OR(P195&lt;&gt;"VALID",Q195&lt;&gt;"COMPLETE",T195&lt;&gt;"LINKED - READY"),"EVIDENCE INSUFFICIENT",IF(OR(C195="DIFFERENT",E195="NOT COMPARABLE",G195="NOT COMPARABLE",K195="NOT COMPARABLE"),"NOT COMPARABLE",IF(AND(C195="SAME",D195="COMPARABLE",E195="COMPARABLE",OR(F195="IN STOCK",F195="MIXED"),G195="COMPARABLE",H195="COMPARABLE",I195="COMPARABLE",J195="COMPARABLE",K195="COMPARABLE"),"COMPARABLE","PARTIAL"))))</x:f>
      </x:c>
      <x:c r="S195" s="45" t="str">
        <x:f>IF(A195="","",IF(P195&lt;&gt;"VALID","NOT READY",IF(Q195&lt;&gt;"COMPLETE","NOT READY",IF(T195&lt;&gt;"LINKED - READY","NOT READY",IF(R195="EVIDENCE INSUFFICIENT","NOT READY","READY")))))</x:f>
      </x:c>
      <x:c r="T195" s="69" t="str">
        <x:f>IF(A195="","",IF(COUNTIF(CANDIDATES!$A$6:$A$205,B195)&lt;&gt;1,"INVALID - CANDIDATE ID",IF(COUNTIFS(CANDIDATES!$A$6:$A$205,B195,CANDIDATES!$R$6:$R$205,"READY")&lt;&gt;1,"CANDIDATE NOT READY","LINKED - READY")))</x:f>
      </x:c>
      <x:c r="U195" s="69" t="str">
        <x:f>IF(T195="LINKED - READY",INDEX(CANDIDATES!$Q$6:$Q$205,MATCH(B195,CANDIDATES!$A$6:$A$205,0)),"")</x:f>
      </x:c>
    </x:row>
    <x:row r="196">
      <x:c r="A196" s="53"/>
      <x:c r="B196" s="53"/>
      <x:c r="C196" s="53"/>
      <x:c r="D196" s="53"/>
      <x:c r="E196" s="53"/>
      <x:c r="F196" s="53"/>
      <x:c r="G196" s="53"/>
      <x:c r="H196" s="53"/>
      <x:c r="I196" s="53"/>
      <x:c r="J196" s="53"/>
      <x:c r="K196" s="53"/>
      <x:c r="L196" s="53"/>
      <x:c r="M196" s="53"/>
      <x:c r="N196" s="58"/>
      <x:c r="O196" s="53"/>
      <x:c r="P196" s="45" t="str">
        <x:f>IF(A196="","",IF(NOT(OR(EXACT(C196,"SAME"),EXACT(C196,"DIFFERENT"),EXACT(C196,"UNKNOWN"),EXACT(C196,"NOT APPLICABLE"))),"INVALID - PARITY TOKEN",IF(NOT(OR(EXACT(D196,"COMPARABLE"),EXACT(D196,"PARTIAL"),EXACT(D196,"NOT COMPARABLE"),EXACT(D196,"UNKNOWN"),EXACT(D196,"NOT APPLICABLE"))),"INVALID - PACK TOKEN",IF(NOT(OR(EXACT(E196,"COMPARABLE"),EXACT(E196,"PARTIAL"),EXACT(E196,"NOT COMPARABLE"),EXACT(E196,"UNKNOWN"),EXACT(E196,"NOT APPLICABLE"))),"INVALID - PRICE TOKEN",IF(NOT(OR(EXACT(F196,"IN STOCK"),EXACT(F196,"OUT OF STOCK"),EXACT(F196,"MIXED"),EXACT(F196,"UNKNOWN"),EXACT(F196,"NOT APPLICABLE"))),"INVALID - STOCK TOKEN",IF(NOT(OR(EXACT(G196,"COMPARABLE"),EXACT(G196,"PARTIAL"),EXACT(G196,"NOT COMPARABLE"),EXACT(G196,"UNKNOWN"),EXACT(G196,"NOT APPLICABLE"))),"INVALID - SHIPPING TOKEN",IF(NOT(OR(EXACT(H196,"COMPARABLE"),EXACT(H196,"PARTIAL"),EXACT(H196,"NOT COMPARABLE"),EXACT(H196,"UNKNOWN"),EXACT(H196,"NOT APPLICABLE"))),"INVALID - RETURNS TOKEN",IF(NOT(OR(EXACT(I196,"COMPARABLE"),EXACT(I196,"PARTIAL"),EXACT(I196,"NOT COMPARABLE"),EXACT(I196,"UNKNOWN"),EXACT(I196,"NOT APPLICABLE"))),"INVALID - WARRANTY TOKEN",IF(NOT(OR(EXACT(J196,"COMPARABLE"),EXACT(J196,"PARTIAL"),EXACT(J196,"NOT COMPARABLE"),EXACT(J196,"UNKNOWN"),EXACT(J196,"NOT APPLICABLE"))),"INVALID - ASSORTMENT TOKEN",IF(NOT(OR(EXACT(K196,"COMPARABLE"),EXACT(K196,"PARTIAL"),EXACT(K196,"NOT COMPARABLE"),EXACT(K196,"UNKNOWN"),EXACT(K196,"NOT APPLICABLE"))),"INVALID - TRANSACTION OWNER TOKEN",IF(NOT(OR(EXACT(L196,"CURRENT"),EXACT(L196,"STALE"),EXACT(L196,"NOT CHECKED"))),"INVALID - FRESHNESS TOKEN",IF(COUNTIF($A$6:$A$205,A196)&gt;1,"INVALID - DUPLICATE ID","VALID"))))))))))))</x:f>
      </x:c>
      <x:c r="Q196" s="45" t="str">
        <x:f>IF(A196="","",IF(OR(B196="",C196="",D196="",E196="",F196="",G196="",H196="",I196="",J196="",K196="",L196="",M196="",N196=""),"EVIDENCE INSUFFICIENT - REQUIRED FIELD",IF(L196="STALE","EVIDENCE STALE - REFRESH",IF(L196="NOT CHECKED","EVIDENCE INSUFFICIENT - FRESHNESS",IF(OR(C196="UNKNOWN",D196="UNKNOWN",E196="UNKNOWN",F196="UNKNOWN",G196="UNKNOWN",H196="UNKNOWN",I196="UNKNOWN",J196="UNKNOWN",K196="UNKNOWN"),"EVIDENCE INSUFFICIENT - COMPARABILITY","COMPLETE")))))</x:f>
      </x:c>
      <x:c r="R196" s="45" t="str">
        <x:f>IF(A196="","",IF(OR(P196&lt;&gt;"VALID",Q196&lt;&gt;"COMPLETE",T196&lt;&gt;"LINKED - READY"),"EVIDENCE INSUFFICIENT",IF(OR(C196="DIFFERENT",E196="NOT COMPARABLE",G196="NOT COMPARABLE",K196="NOT COMPARABLE"),"NOT COMPARABLE",IF(AND(C196="SAME",D196="COMPARABLE",E196="COMPARABLE",OR(F196="IN STOCK",F196="MIXED"),G196="COMPARABLE",H196="COMPARABLE",I196="COMPARABLE",J196="COMPARABLE",K196="COMPARABLE"),"COMPARABLE","PARTIAL"))))</x:f>
      </x:c>
      <x:c r="S196" s="45" t="str">
        <x:f>IF(A196="","",IF(P196&lt;&gt;"VALID","NOT READY",IF(Q196&lt;&gt;"COMPLETE","NOT READY",IF(T196&lt;&gt;"LINKED - READY","NOT READY",IF(R196="EVIDENCE INSUFFICIENT","NOT READY","READY")))))</x:f>
      </x:c>
      <x:c r="T196" s="69" t="str">
        <x:f>IF(A196="","",IF(COUNTIF(CANDIDATES!$A$6:$A$205,B196)&lt;&gt;1,"INVALID - CANDIDATE ID",IF(COUNTIFS(CANDIDATES!$A$6:$A$205,B196,CANDIDATES!$R$6:$R$205,"READY")&lt;&gt;1,"CANDIDATE NOT READY","LINKED - READY")))</x:f>
      </x:c>
      <x:c r="U196" s="69" t="str">
        <x:f>IF(T196="LINKED - READY",INDEX(CANDIDATES!$Q$6:$Q$205,MATCH(B196,CANDIDATES!$A$6:$A$205,0)),"")</x:f>
      </x:c>
    </x:row>
    <x:row r="197">
      <x:c r="A197" s="53"/>
      <x:c r="B197" s="53"/>
      <x:c r="C197" s="53"/>
      <x:c r="D197" s="53"/>
      <x:c r="E197" s="53"/>
      <x:c r="F197" s="53"/>
      <x:c r="G197" s="53"/>
      <x:c r="H197" s="53"/>
      <x:c r="I197" s="53"/>
      <x:c r="J197" s="53"/>
      <x:c r="K197" s="53"/>
      <x:c r="L197" s="53"/>
      <x:c r="M197" s="53"/>
      <x:c r="N197" s="58"/>
      <x:c r="O197" s="53"/>
      <x:c r="P197" s="45" t="str">
        <x:f>IF(A197="","",IF(NOT(OR(EXACT(C197,"SAME"),EXACT(C197,"DIFFERENT"),EXACT(C197,"UNKNOWN"),EXACT(C197,"NOT APPLICABLE"))),"INVALID - PARITY TOKEN",IF(NOT(OR(EXACT(D197,"COMPARABLE"),EXACT(D197,"PARTIAL"),EXACT(D197,"NOT COMPARABLE"),EXACT(D197,"UNKNOWN"),EXACT(D197,"NOT APPLICABLE"))),"INVALID - PACK TOKEN",IF(NOT(OR(EXACT(E197,"COMPARABLE"),EXACT(E197,"PARTIAL"),EXACT(E197,"NOT COMPARABLE"),EXACT(E197,"UNKNOWN"),EXACT(E197,"NOT APPLICABLE"))),"INVALID - PRICE TOKEN",IF(NOT(OR(EXACT(F197,"IN STOCK"),EXACT(F197,"OUT OF STOCK"),EXACT(F197,"MIXED"),EXACT(F197,"UNKNOWN"),EXACT(F197,"NOT APPLICABLE"))),"INVALID - STOCK TOKEN",IF(NOT(OR(EXACT(G197,"COMPARABLE"),EXACT(G197,"PARTIAL"),EXACT(G197,"NOT COMPARABLE"),EXACT(G197,"UNKNOWN"),EXACT(G197,"NOT APPLICABLE"))),"INVALID - SHIPPING TOKEN",IF(NOT(OR(EXACT(H197,"COMPARABLE"),EXACT(H197,"PARTIAL"),EXACT(H197,"NOT COMPARABLE"),EXACT(H197,"UNKNOWN"),EXACT(H197,"NOT APPLICABLE"))),"INVALID - RETURNS TOKEN",IF(NOT(OR(EXACT(I197,"COMPARABLE"),EXACT(I197,"PARTIAL"),EXACT(I197,"NOT COMPARABLE"),EXACT(I197,"UNKNOWN"),EXACT(I197,"NOT APPLICABLE"))),"INVALID - WARRANTY TOKEN",IF(NOT(OR(EXACT(J197,"COMPARABLE"),EXACT(J197,"PARTIAL"),EXACT(J197,"NOT COMPARABLE"),EXACT(J197,"UNKNOWN"),EXACT(J197,"NOT APPLICABLE"))),"INVALID - ASSORTMENT TOKEN",IF(NOT(OR(EXACT(K197,"COMPARABLE"),EXACT(K197,"PARTIAL"),EXACT(K197,"NOT COMPARABLE"),EXACT(K197,"UNKNOWN"),EXACT(K197,"NOT APPLICABLE"))),"INVALID - TRANSACTION OWNER TOKEN",IF(NOT(OR(EXACT(L197,"CURRENT"),EXACT(L197,"STALE"),EXACT(L197,"NOT CHECKED"))),"INVALID - FRESHNESS TOKEN",IF(COUNTIF($A$6:$A$205,A197)&gt;1,"INVALID - DUPLICATE ID","VALID"))))))))))))</x:f>
      </x:c>
      <x:c r="Q197" s="45" t="str">
        <x:f>IF(A197="","",IF(OR(B197="",C197="",D197="",E197="",F197="",G197="",H197="",I197="",J197="",K197="",L197="",M197="",N197=""),"EVIDENCE INSUFFICIENT - REQUIRED FIELD",IF(L197="STALE","EVIDENCE STALE - REFRESH",IF(L197="NOT CHECKED","EVIDENCE INSUFFICIENT - FRESHNESS",IF(OR(C197="UNKNOWN",D197="UNKNOWN",E197="UNKNOWN",F197="UNKNOWN",G197="UNKNOWN",H197="UNKNOWN",I197="UNKNOWN",J197="UNKNOWN",K197="UNKNOWN"),"EVIDENCE INSUFFICIENT - COMPARABILITY","COMPLETE")))))</x:f>
      </x:c>
      <x:c r="R197" s="45" t="str">
        <x:f>IF(A197="","",IF(OR(P197&lt;&gt;"VALID",Q197&lt;&gt;"COMPLETE",T197&lt;&gt;"LINKED - READY"),"EVIDENCE INSUFFICIENT",IF(OR(C197="DIFFERENT",E197="NOT COMPARABLE",G197="NOT COMPARABLE",K197="NOT COMPARABLE"),"NOT COMPARABLE",IF(AND(C197="SAME",D197="COMPARABLE",E197="COMPARABLE",OR(F197="IN STOCK",F197="MIXED"),G197="COMPARABLE",H197="COMPARABLE",I197="COMPARABLE",J197="COMPARABLE",K197="COMPARABLE"),"COMPARABLE","PARTIAL"))))</x:f>
      </x:c>
      <x:c r="S197" s="45" t="str">
        <x:f>IF(A197="","",IF(P197&lt;&gt;"VALID","NOT READY",IF(Q197&lt;&gt;"COMPLETE","NOT READY",IF(T197&lt;&gt;"LINKED - READY","NOT READY",IF(R197="EVIDENCE INSUFFICIENT","NOT READY","READY")))))</x:f>
      </x:c>
      <x:c r="T197" s="69" t="str">
        <x:f>IF(A197="","",IF(COUNTIF(CANDIDATES!$A$6:$A$205,B197)&lt;&gt;1,"INVALID - CANDIDATE ID",IF(COUNTIFS(CANDIDATES!$A$6:$A$205,B197,CANDIDATES!$R$6:$R$205,"READY")&lt;&gt;1,"CANDIDATE NOT READY","LINKED - READY")))</x:f>
      </x:c>
      <x:c r="U197" s="69" t="str">
        <x:f>IF(T197="LINKED - READY",INDEX(CANDIDATES!$Q$6:$Q$205,MATCH(B197,CANDIDATES!$A$6:$A$205,0)),"")</x:f>
      </x:c>
    </x:row>
    <x:row r="198">
      <x:c r="A198" s="53"/>
      <x:c r="B198" s="53"/>
      <x:c r="C198" s="53"/>
      <x:c r="D198" s="53"/>
      <x:c r="E198" s="53"/>
      <x:c r="F198" s="53"/>
      <x:c r="G198" s="53"/>
      <x:c r="H198" s="53"/>
      <x:c r="I198" s="53"/>
      <x:c r="J198" s="53"/>
      <x:c r="K198" s="53"/>
      <x:c r="L198" s="53"/>
      <x:c r="M198" s="53"/>
      <x:c r="N198" s="58"/>
      <x:c r="O198" s="53"/>
      <x:c r="P198" s="45" t="str">
        <x:f>IF(A198="","",IF(NOT(OR(EXACT(C198,"SAME"),EXACT(C198,"DIFFERENT"),EXACT(C198,"UNKNOWN"),EXACT(C198,"NOT APPLICABLE"))),"INVALID - PARITY TOKEN",IF(NOT(OR(EXACT(D198,"COMPARABLE"),EXACT(D198,"PARTIAL"),EXACT(D198,"NOT COMPARABLE"),EXACT(D198,"UNKNOWN"),EXACT(D198,"NOT APPLICABLE"))),"INVALID - PACK TOKEN",IF(NOT(OR(EXACT(E198,"COMPARABLE"),EXACT(E198,"PARTIAL"),EXACT(E198,"NOT COMPARABLE"),EXACT(E198,"UNKNOWN"),EXACT(E198,"NOT APPLICABLE"))),"INVALID - PRICE TOKEN",IF(NOT(OR(EXACT(F198,"IN STOCK"),EXACT(F198,"OUT OF STOCK"),EXACT(F198,"MIXED"),EXACT(F198,"UNKNOWN"),EXACT(F198,"NOT APPLICABLE"))),"INVALID - STOCK TOKEN",IF(NOT(OR(EXACT(G198,"COMPARABLE"),EXACT(G198,"PARTIAL"),EXACT(G198,"NOT COMPARABLE"),EXACT(G198,"UNKNOWN"),EXACT(G198,"NOT APPLICABLE"))),"INVALID - SHIPPING TOKEN",IF(NOT(OR(EXACT(H198,"COMPARABLE"),EXACT(H198,"PARTIAL"),EXACT(H198,"NOT COMPARABLE"),EXACT(H198,"UNKNOWN"),EXACT(H198,"NOT APPLICABLE"))),"INVALID - RETURNS TOKEN",IF(NOT(OR(EXACT(I198,"COMPARABLE"),EXACT(I198,"PARTIAL"),EXACT(I198,"NOT COMPARABLE"),EXACT(I198,"UNKNOWN"),EXACT(I198,"NOT APPLICABLE"))),"INVALID - WARRANTY TOKEN",IF(NOT(OR(EXACT(J198,"COMPARABLE"),EXACT(J198,"PARTIAL"),EXACT(J198,"NOT COMPARABLE"),EXACT(J198,"UNKNOWN"),EXACT(J198,"NOT APPLICABLE"))),"INVALID - ASSORTMENT TOKEN",IF(NOT(OR(EXACT(K198,"COMPARABLE"),EXACT(K198,"PARTIAL"),EXACT(K198,"NOT COMPARABLE"),EXACT(K198,"UNKNOWN"),EXACT(K198,"NOT APPLICABLE"))),"INVALID - TRANSACTION OWNER TOKEN",IF(NOT(OR(EXACT(L198,"CURRENT"),EXACT(L198,"STALE"),EXACT(L198,"NOT CHECKED"))),"INVALID - FRESHNESS TOKEN",IF(COUNTIF($A$6:$A$205,A198)&gt;1,"INVALID - DUPLICATE ID","VALID"))))))))))))</x:f>
      </x:c>
      <x:c r="Q198" s="45" t="str">
        <x:f>IF(A198="","",IF(OR(B198="",C198="",D198="",E198="",F198="",G198="",H198="",I198="",J198="",K198="",L198="",M198="",N198=""),"EVIDENCE INSUFFICIENT - REQUIRED FIELD",IF(L198="STALE","EVIDENCE STALE - REFRESH",IF(L198="NOT CHECKED","EVIDENCE INSUFFICIENT - FRESHNESS",IF(OR(C198="UNKNOWN",D198="UNKNOWN",E198="UNKNOWN",F198="UNKNOWN",G198="UNKNOWN",H198="UNKNOWN",I198="UNKNOWN",J198="UNKNOWN",K198="UNKNOWN"),"EVIDENCE INSUFFICIENT - COMPARABILITY","COMPLETE")))))</x:f>
      </x:c>
      <x:c r="R198" s="45" t="str">
        <x:f>IF(A198="","",IF(OR(P198&lt;&gt;"VALID",Q198&lt;&gt;"COMPLETE",T198&lt;&gt;"LINKED - READY"),"EVIDENCE INSUFFICIENT",IF(OR(C198="DIFFERENT",E198="NOT COMPARABLE",G198="NOT COMPARABLE",K198="NOT COMPARABLE"),"NOT COMPARABLE",IF(AND(C198="SAME",D198="COMPARABLE",E198="COMPARABLE",OR(F198="IN STOCK",F198="MIXED"),G198="COMPARABLE",H198="COMPARABLE",I198="COMPARABLE",J198="COMPARABLE",K198="COMPARABLE"),"COMPARABLE","PARTIAL"))))</x:f>
      </x:c>
      <x:c r="S198" s="45" t="str">
        <x:f>IF(A198="","",IF(P198&lt;&gt;"VALID","NOT READY",IF(Q198&lt;&gt;"COMPLETE","NOT READY",IF(T198&lt;&gt;"LINKED - READY","NOT READY",IF(R198="EVIDENCE INSUFFICIENT","NOT READY","READY")))))</x:f>
      </x:c>
      <x:c r="T198" s="69" t="str">
        <x:f>IF(A198="","",IF(COUNTIF(CANDIDATES!$A$6:$A$205,B198)&lt;&gt;1,"INVALID - CANDIDATE ID",IF(COUNTIFS(CANDIDATES!$A$6:$A$205,B198,CANDIDATES!$R$6:$R$205,"READY")&lt;&gt;1,"CANDIDATE NOT READY","LINKED - READY")))</x:f>
      </x:c>
      <x:c r="U198" s="69" t="str">
        <x:f>IF(T198="LINKED - READY",INDEX(CANDIDATES!$Q$6:$Q$205,MATCH(B198,CANDIDATES!$A$6:$A$205,0)),"")</x:f>
      </x:c>
    </x:row>
    <x:row r="199">
      <x:c r="A199" s="53"/>
      <x:c r="B199" s="53"/>
      <x:c r="C199" s="53"/>
      <x:c r="D199" s="53"/>
      <x:c r="E199" s="53"/>
      <x:c r="F199" s="53"/>
      <x:c r="G199" s="53"/>
      <x:c r="H199" s="53"/>
      <x:c r="I199" s="53"/>
      <x:c r="J199" s="53"/>
      <x:c r="K199" s="53"/>
      <x:c r="L199" s="53"/>
      <x:c r="M199" s="53"/>
      <x:c r="N199" s="58"/>
      <x:c r="O199" s="53"/>
      <x:c r="P199" s="45" t="str">
        <x:f>IF(A199="","",IF(NOT(OR(EXACT(C199,"SAME"),EXACT(C199,"DIFFERENT"),EXACT(C199,"UNKNOWN"),EXACT(C199,"NOT APPLICABLE"))),"INVALID - PARITY TOKEN",IF(NOT(OR(EXACT(D199,"COMPARABLE"),EXACT(D199,"PARTIAL"),EXACT(D199,"NOT COMPARABLE"),EXACT(D199,"UNKNOWN"),EXACT(D199,"NOT APPLICABLE"))),"INVALID - PACK TOKEN",IF(NOT(OR(EXACT(E199,"COMPARABLE"),EXACT(E199,"PARTIAL"),EXACT(E199,"NOT COMPARABLE"),EXACT(E199,"UNKNOWN"),EXACT(E199,"NOT APPLICABLE"))),"INVALID - PRICE TOKEN",IF(NOT(OR(EXACT(F199,"IN STOCK"),EXACT(F199,"OUT OF STOCK"),EXACT(F199,"MIXED"),EXACT(F199,"UNKNOWN"),EXACT(F199,"NOT APPLICABLE"))),"INVALID - STOCK TOKEN",IF(NOT(OR(EXACT(G199,"COMPARABLE"),EXACT(G199,"PARTIAL"),EXACT(G199,"NOT COMPARABLE"),EXACT(G199,"UNKNOWN"),EXACT(G199,"NOT APPLICABLE"))),"INVALID - SHIPPING TOKEN",IF(NOT(OR(EXACT(H199,"COMPARABLE"),EXACT(H199,"PARTIAL"),EXACT(H199,"NOT COMPARABLE"),EXACT(H199,"UNKNOWN"),EXACT(H199,"NOT APPLICABLE"))),"INVALID - RETURNS TOKEN",IF(NOT(OR(EXACT(I199,"COMPARABLE"),EXACT(I199,"PARTIAL"),EXACT(I199,"NOT COMPARABLE"),EXACT(I199,"UNKNOWN"),EXACT(I199,"NOT APPLICABLE"))),"INVALID - WARRANTY TOKEN",IF(NOT(OR(EXACT(J199,"COMPARABLE"),EXACT(J199,"PARTIAL"),EXACT(J199,"NOT COMPARABLE"),EXACT(J199,"UNKNOWN"),EXACT(J199,"NOT APPLICABLE"))),"INVALID - ASSORTMENT TOKEN",IF(NOT(OR(EXACT(K199,"COMPARABLE"),EXACT(K199,"PARTIAL"),EXACT(K199,"NOT COMPARABLE"),EXACT(K199,"UNKNOWN"),EXACT(K199,"NOT APPLICABLE"))),"INVALID - TRANSACTION OWNER TOKEN",IF(NOT(OR(EXACT(L199,"CURRENT"),EXACT(L199,"STALE"),EXACT(L199,"NOT CHECKED"))),"INVALID - FRESHNESS TOKEN",IF(COUNTIF($A$6:$A$205,A199)&gt;1,"INVALID - DUPLICATE ID","VALID"))))))))))))</x:f>
      </x:c>
      <x:c r="Q199" s="45" t="str">
        <x:f>IF(A199="","",IF(OR(B199="",C199="",D199="",E199="",F199="",G199="",H199="",I199="",J199="",K199="",L199="",M199="",N199=""),"EVIDENCE INSUFFICIENT - REQUIRED FIELD",IF(L199="STALE","EVIDENCE STALE - REFRESH",IF(L199="NOT CHECKED","EVIDENCE INSUFFICIENT - FRESHNESS",IF(OR(C199="UNKNOWN",D199="UNKNOWN",E199="UNKNOWN",F199="UNKNOWN",G199="UNKNOWN",H199="UNKNOWN",I199="UNKNOWN",J199="UNKNOWN",K199="UNKNOWN"),"EVIDENCE INSUFFICIENT - COMPARABILITY","COMPLETE")))))</x:f>
      </x:c>
      <x:c r="R199" s="45" t="str">
        <x:f>IF(A199="","",IF(OR(P199&lt;&gt;"VALID",Q199&lt;&gt;"COMPLETE",T199&lt;&gt;"LINKED - READY"),"EVIDENCE INSUFFICIENT",IF(OR(C199="DIFFERENT",E199="NOT COMPARABLE",G199="NOT COMPARABLE",K199="NOT COMPARABLE"),"NOT COMPARABLE",IF(AND(C199="SAME",D199="COMPARABLE",E199="COMPARABLE",OR(F199="IN STOCK",F199="MIXED"),G199="COMPARABLE",H199="COMPARABLE",I199="COMPARABLE",J199="COMPARABLE",K199="COMPARABLE"),"COMPARABLE","PARTIAL"))))</x:f>
      </x:c>
      <x:c r="S199" s="45" t="str">
        <x:f>IF(A199="","",IF(P199&lt;&gt;"VALID","NOT READY",IF(Q199&lt;&gt;"COMPLETE","NOT READY",IF(T199&lt;&gt;"LINKED - READY","NOT READY",IF(R199="EVIDENCE INSUFFICIENT","NOT READY","READY")))))</x:f>
      </x:c>
      <x:c r="T199" s="69" t="str">
        <x:f>IF(A199="","",IF(COUNTIF(CANDIDATES!$A$6:$A$205,B199)&lt;&gt;1,"INVALID - CANDIDATE ID",IF(COUNTIFS(CANDIDATES!$A$6:$A$205,B199,CANDIDATES!$R$6:$R$205,"READY")&lt;&gt;1,"CANDIDATE NOT READY","LINKED - READY")))</x:f>
      </x:c>
      <x:c r="U199" s="69" t="str">
        <x:f>IF(T199="LINKED - READY",INDEX(CANDIDATES!$Q$6:$Q$205,MATCH(B199,CANDIDATES!$A$6:$A$205,0)),"")</x:f>
      </x:c>
    </x:row>
    <x:row r="200">
      <x:c r="A200" s="53"/>
      <x:c r="B200" s="53"/>
      <x:c r="C200" s="53"/>
      <x:c r="D200" s="53"/>
      <x:c r="E200" s="53"/>
      <x:c r="F200" s="53"/>
      <x:c r="G200" s="53"/>
      <x:c r="H200" s="53"/>
      <x:c r="I200" s="53"/>
      <x:c r="J200" s="53"/>
      <x:c r="K200" s="53"/>
      <x:c r="L200" s="53"/>
      <x:c r="M200" s="53"/>
      <x:c r="N200" s="58"/>
      <x:c r="O200" s="53"/>
      <x:c r="P200" s="45" t="str">
        <x:f>IF(A200="","",IF(NOT(OR(EXACT(C200,"SAME"),EXACT(C200,"DIFFERENT"),EXACT(C200,"UNKNOWN"),EXACT(C200,"NOT APPLICABLE"))),"INVALID - PARITY TOKEN",IF(NOT(OR(EXACT(D200,"COMPARABLE"),EXACT(D200,"PARTIAL"),EXACT(D200,"NOT COMPARABLE"),EXACT(D200,"UNKNOWN"),EXACT(D200,"NOT APPLICABLE"))),"INVALID - PACK TOKEN",IF(NOT(OR(EXACT(E200,"COMPARABLE"),EXACT(E200,"PARTIAL"),EXACT(E200,"NOT COMPARABLE"),EXACT(E200,"UNKNOWN"),EXACT(E200,"NOT APPLICABLE"))),"INVALID - PRICE TOKEN",IF(NOT(OR(EXACT(F200,"IN STOCK"),EXACT(F200,"OUT OF STOCK"),EXACT(F200,"MIXED"),EXACT(F200,"UNKNOWN"),EXACT(F200,"NOT APPLICABLE"))),"INVALID - STOCK TOKEN",IF(NOT(OR(EXACT(G200,"COMPARABLE"),EXACT(G200,"PARTIAL"),EXACT(G200,"NOT COMPARABLE"),EXACT(G200,"UNKNOWN"),EXACT(G200,"NOT APPLICABLE"))),"INVALID - SHIPPING TOKEN",IF(NOT(OR(EXACT(H200,"COMPARABLE"),EXACT(H200,"PARTIAL"),EXACT(H200,"NOT COMPARABLE"),EXACT(H200,"UNKNOWN"),EXACT(H200,"NOT APPLICABLE"))),"INVALID - RETURNS TOKEN",IF(NOT(OR(EXACT(I200,"COMPARABLE"),EXACT(I200,"PARTIAL"),EXACT(I200,"NOT COMPARABLE"),EXACT(I200,"UNKNOWN"),EXACT(I200,"NOT APPLICABLE"))),"INVALID - WARRANTY TOKEN",IF(NOT(OR(EXACT(J200,"COMPARABLE"),EXACT(J200,"PARTIAL"),EXACT(J200,"NOT COMPARABLE"),EXACT(J200,"UNKNOWN"),EXACT(J200,"NOT APPLICABLE"))),"INVALID - ASSORTMENT TOKEN",IF(NOT(OR(EXACT(K200,"COMPARABLE"),EXACT(K200,"PARTIAL"),EXACT(K200,"NOT COMPARABLE"),EXACT(K200,"UNKNOWN"),EXACT(K200,"NOT APPLICABLE"))),"INVALID - TRANSACTION OWNER TOKEN",IF(NOT(OR(EXACT(L200,"CURRENT"),EXACT(L200,"STALE"),EXACT(L200,"NOT CHECKED"))),"INVALID - FRESHNESS TOKEN",IF(COUNTIF($A$6:$A$205,A200)&gt;1,"INVALID - DUPLICATE ID","VALID"))))))))))))</x:f>
      </x:c>
      <x:c r="Q200" s="45" t="str">
        <x:f>IF(A200="","",IF(OR(B200="",C200="",D200="",E200="",F200="",G200="",H200="",I200="",J200="",K200="",L200="",M200="",N200=""),"EVIDENCE INSUFFICIENT - REQUIRED FIELD",IF(L200="STALE","EVIDENCE STALE - REFRESH",IF(L200="NOT CHECKED","EVIDENCE INSUFFICIENT - FRESHNESS",IF(OR(C200="UNKNOWN",D200="UNKNOWN",E200="UNKNOWN",F200="UNKNOWN",G200="UNKNOWN",H200="UNKNOWN",I200="UNKNOWN",J200="UNKNOWN",K200="UNKNOWN"),"EVIDENCE INSUFFICIENT - COMPARABILITY","COMPLETE")))))</x:f>
      </x:c>
      <x:c r="R200" s="45" t="str">
        <x:f>IF(A200="","",IF(OR(P200&lt;&gt;"VALID",Q200&lt;&gt;"COMPLETE",T200&lt;&gt;"LINKED - READY"),"EVIDENCE INSUFFICIENT",IF(OR(C200="DIFFERENT",E200="NOT COMPARABLE",G200="NOT COMPARABLE",K200="NOT COMPARABLE"),"NOT COMPARABLE",IF(AND(C200="SAME",D200="COMPARABLE",E200="COMPARABLE",OR(F200="IN STOCK",F200="MIXED"),G200="COMPARABLE",H200="COMPARABLE",I200="COMPARABLE",J200="COMPARABLE",K200="COMPARABLE"),"COMPARABLE","PARTIAL"))))</x:f>
      </x:c>
      <x:c r="S200" s="45" t="str">
        <x:f>IF(A200="","",IF(P200&lt;&gt;"VALID","NOT READY",IF(Q200&lt;&gt;"COMPLETE","NOT READY",IF(T200&lt;&gt;"LINKED - READY","NOT READY",IF(R200="EVIDENCE INSUFFICIENT","NOT READY","READY")))))</x:f>
      </x:c>
      <x:c r="T200" s="69" t="str">
        <x:f>IF(A200="","",IF(COUNTIF(CANDIDATES!$A$6:$A$205,B200)&lt;&gt;1,"INVALID - CANDIDATE ID",IF(COUNTIFS(CANDIDATES!$A$6:$A$205,B200,CANDIDATES!$R$6:$R$205,"READY")&lt;&gt;1,"CANDIDATE NOT READY","LINKED - READY")))</x:f>
      </x:c>
      <x:c r="U200" s="69" t="str">
        <x:f>IF(T200="LINKED - READY",INDEX(CANDIDATES!$Q$6:$Q$205,MATCH(B200,CANDIDATES!$A$6:$A$205,0)),"")</x:f>
      </x:c>
    </x:row>
    <x:row r="201">
      <x:c r="A201" s="53"/>
      <x:c r="B201" s="53"/>
      <x:c r="C201" s="53"/>
      <x:c r="D201" s="53"/>
      <x:c r="E201" s="53"/>
      <x:c r="F201" s="53"/>
      <x:c r="G201" s="53"/>
      <x:c r="H201" s="53"/>
      <x:c r="I201" s="53"/>
      <x:c r="J201" s="53"/>
      <x:c r="K201" s="53"/>
      <x:c r="L201" s="53"/>
      <x:c r="M201" s="53"/>
      <x:c r="N201" s="58"/>
      <x:c r="O201" s="53"/>
      <x:c r="P201" s="45" t="str">
        <x:f>IF(A201="","",IF(NOT(OR(EXACT(C201,"SAME"),EXACT(C201,"DIFFERENT"),EXACT(C201,"UNKNOWN"),EXACT(C201,"NOT APPLICABLE"))),"INVALID - PARITY TOKEN",IF(NOT(OR(EXACT(D201,"COMPARABLE"),EXACT(D201,"PARTIAL"),EXACT(D201,"NOT COMPARABLE"),EXACT(D201,"UNKNOWN"),EXACT(D201,"NOT APPLICABLE"))),"INVALID - PACK TOKEN",IF(NOT(OR(EXACT(E201,"COMPARABLE"),EXACT(E201,"PARTIAL"),EXACT(E201,"NOT COMPARABLE"),EXACT(E201,"UNKNOWN"),EXACT(E201,"NOT APPLICABLE"))),"INVALID - PRICE TOKEN",IF(NOT(OR(EXACT(F201,"IN STOCK"),EXACT(F201,"OUT OF STOCK"),EXACT(F201,"MIXED"),EXACT(F201,"UNKNOWN"),EXACT(F201,"NOT APPLICABLE"))),"INVALID - STOCK TOKEN",IF(NOT(OR(EXACT(G201,"COMPARABLE"),EXACT(G201,"PARTIAL"),EXACT(G201,"NOT COMPARABLE"),EXACT(G201,"UNKNOWN"),EXACT(G201,"NOT APPLICABLE"))),"INVALID - SHIPPING TOKEN",IF(NOT(OR(EXACT(H201,"COMPARABLE"),EXACT(H201,"PARTIAL"),EXACT(H201,"NOT COMPARABLE"),EXACT(H201,"UNKNOWN"),EXACT(H201,"NOT APPLICABLE"))),"INVALID - RETURNS TOKEN",IF(NOT(OR(EXACT(I201,"COMPARABLE"),EXACT(I201,"PARTIAL"),EXACT(I201,"NOT COMPARABLE"),EXACT(I201,"UNKNOWN"),EXACT(I201,"NOT APPLICABLE"))),"INVALID - WARRANTY TOKEN",IF(NOT(OR(EXACT(J201,"COMPARABLE"),EXACT(J201,"PARTIAL"),EXACT(J201,"NOT COMPARABLE"),EXACT(J201,"UNKNOWN"),EXACT(J201,"NOT APPLICABLE"))),"INVALID - ASSORTMENT TOKEN",IF(NOT(OR(EXACT(K201,"COMPARABLE"),EXACT(K201,"PARTIAL"),EXACT(K201,"NOT COMPARABLE"),EXACT(K201,"UNKNOWN"),EXACT(K201,"NOT APPLICABLE"))),"INVALID - TRANSACTION OWNER TOKEN",IF(NOT(OR(EXACT(L201,"CURRENT"),EXACT(L201,"STALE"),EXACT(L201,"NOT CHECKED"))),"INVALID - FRESHNESS TOKEN",IF(COUNTIF($A$6:$A$205,A201)&gt;1,"INVALID - DUPLICATE ID","VALID"))))))))))))</x:f>
      </x:c>
      <x:c r="Q201" s="45" t="str">
        <x:f>IF(A201="","",IF(OR(B201="",C201="",D201="",E201="",F201="",G201="",H201="",I201="",J201="",K201="",L201="",M201="",N201=""),"EVIDENCE INSUFFICIENT - REQUIRED FIELD",IF(L201="STALE","EVIDENCE STALE - REFRESH",IF(L201="NOT CHECKED","EVIDENCE INSUFFICIENT - FRESHNESS",IF(OR(C201="UNKNOWN",D201="UNKNOWN",E201="UNKNOWN",F201="UNKNOWN",G201="UNKNOWN",H201="UNKNOWN",I201="UNKNOWN",J201="UNKNOWN",K201="UNKNOWN"),"EVIDENCE INSUFFICIENT - COMPARABILITY","COMPLETE")))))</x:f>
      </x:c>
      <x:c r="R201" s="45" t="str">
        <x:f>IF(A201="","",IF(OR(P201&lt;&gt;"VALID",Q201&lt;&gt;"COMPLETE",T201&lt;&gt;"LINKED - READY"),"EVIDENCE INSUFFICIENT",IF(OR(C201="DIFFERENT",E201="NOT COMPARABLE",G201="NOT COMPARABLE",K201="NOT COMPARABLE"),"NOT COMPARABLE",IF(AND(C201="SAME",D201="COMPARABLE",E201="COMPARABLE",OR(F201="IN STOCK",F201="MIXED"),G201="COMPARABLE",H201="COMPARABLE",I201="COMPARABLE",J201="COMPARABLE",K201="COMPARABLE"),"COMPARABLE","PARTIAL"))))</x:f>
      </x:c>
      <x:c r="S201" s="45" t="str">
        <x:f>IF(A201="","",IF(P201&lt;&gt;"VALID","NOT READY",IF(Q201&lt;&gt;"COMPLETE","NOT READY",IF(T201&lt;&gt;"LINKED - READY","NOT READY",IF(R201="EVIDENCE INSUFFICIENT","NOT READY","READY")))))</x:f>
      </x:c>
      <x:c r="T201" s="69" t="str">
        <x:f>IF(A201="","",IF(COUNTIF(CANDIDATES!$A$6:$A$205,B201)&lt;&gt;1,"INVALID - CANDIDATE ID",IF(COUNTIFS(CANDIDATES!$A$6:$A$205,B201,CANDIDATES!$R$6:$R$205,"READY")&lt;&gt;1,"CANDIDATE NOT READY","LINKED - READY")))</x:f>
      </x:c>
      <x:c r="U201" s="69" t="str">
        <x:f>IF(T201="LINKED - READY",INDEX(CANDIDATES!$Q$6:$Q$205,MATCH(B201,CANDIDATES!$A$6:$A$205,0)),"")</x:f>
      </x:c>
    </x:row>
    <x:row r="202">
      <x:c r="A202" s="53"/>
      <x:c r="B202" s="53"/>
      <x:c r="C202" s="53"/>
      <x:c r="D202" s="53"/>
      <x:c r="E202" s="53"/>
      <x:c r="F202" s="53"/>
      <x:c r="G202" s="53"/>
      <x:c r="H202" s="53"/>
      <x:c r="I202" s="53"/>
      <x:c r="J202" s="53"/>
      <x:c r="K202" s="53"/>
      <x:c r="L202" s="53"/>
      <x:c r="M202" s="53"/>
      <x:c r="N202" s="58"/>
      <x:c r="O202" s="53"/>
      <x:c r="P202" s="45" t="str">
        <x:f>IF(A202="","",IF(NOT(OR(EXACT(C202,"SAME"),EXACT(C202,"DIFFERENT"),EXACT(C202,"UNKNOWN"),EXACT(C202,"NOT APPLICABLE"))),"INVALID - PARITY TOKEN",IF(NOT(OR(EXACT(D202,"COMPARABLE"),EXACT(D202,"PARTIAL"),EXACT(D202,"NOT COMPARABLE"),EXACT(D202,"UNKNOWN"),EXACT(D202,"NOT APPLICABLE"))),"INVALID - PACK TOKEN",IF(NOT(OR(EXACT(E202,"COMPARABLE"),EXACT(E202,"PARTIAL"),EXACT(E202,"NOT COMPARABLE"),EXACT(E202,"UNKNOWN"),EXACT(E202,"NOT APPLICABLE"))),"INVALID - PRICE TOKEN",IF(NOT(OR(EXACT(F202,"IN STOCK"),EXACT(F202,"OUT OF STOCK"),EXACT(F202,"MIXED"),EXACT(F202,"UNKNOWN"),EXACT(F202,"NOT APPLICABLE"))),"INVALID - STOCK TOKEN",IF(NOT(OR(EXACT(G202,"COMPARABLE"),EXACT(G202,"PARTIAL"),EXACT(G202,"NOT COMPARABLE"),EXACT(G202,"UNKNOWN"),EXACT(G202,"NOT APPLICABLE"))),"INVALID - SHIPPING TOKEN",IF(NOT(OR(EXACT(H202,"COMPARABLE"),EXACT(H202,"PARTIAL"),EXACT(H202,"NOT COMPARABLE"),EXACT(H202,"UNKNOWN"),EXACT(H202,"NOT APPLICABLE"))),"INVALID - RETURNS TOKEN",IF(NOT(OR(EXACT(I202,"COMPARABLE"),EXACT(I202,"PARTIAL"),EXACT(I202,"NOT COMPARABLE"),EXACT(I202,"UNKNOWN"),EXACT(I202,"NOT APPLICABLE"))),"INVALID - WARRANTY TOKEN",IF(NOT(OR(EXACT(J202,"COMPARABLE"),EXACT(J202,"PARTIAL"),EXACT(J202,"NOT COMPARABLE"),EXACT(J202,"UNKNOWN"),EXACT(J202,"NOT APPLICABLE"))),"INVALID - ASSORTMENT TOKEN",IF(NOT(OR(EXACT(K202,"COMPARABLE"),EXACT(K202,"PARTIAL"),EXACT(K202,"NOT COMPARABLE"),EXACT(K202,"UNKNOWN"),EXACT(K202,"NOT APPLICABLE"))),"INVALID - TRANSACTION OWNER TOKEN",IF(NOT(OR(EXACT(L202,"CURRENT"),EXACT(L202,"STALE"),EXACT(L202,"NOT CHECKED"))),"INVALID - FRESHNESS TOKEN",IF(COUNTIF($A$6:$A$205,A202)&gt;1,"INVALID - DUPLICATE ID","VALID"))))))))))))</x:f>
      </x:c>
      <x:c r="Q202" s="45" t="str">
        <x:f>IF(A202="","",IF(OR(B202="",C202="",D202="",E202="",F202="",G202="",H202="",I202="",J202="",K202="",L202="",M202="",N202=""),"EVIDENCE INSUFFICIENT - REQUIRED FIELD",IF(L202="STALE","EVIDENCE STALE - REFRESH",IF(L202="NOT CHECKED","EVIDENCE INSUFFICIENT - FRESHNESS",IF(OR(C202="UNKNOWN",D202="UNKNOWN",E202="UNKNOWN",F202="UNKNOWN",G202="UNKNOWN",H202="UNKNOWN",I202="UNKNOWN",J202="UNKNOWN",K202="UNKNOWN"),"EVIDENCE INSUFFICIENT - COMPARABILITY","COMPLETE")))))</x:f>
      </x:c>
      <x:c r="R202" s="45" t="str">
        <x:f>IF(A202="","",IF(OR(P202&lt;&gt;"VALID",Q202&lt;&gt;"COMPLETE",T202&lt;&gt;"LINKED - READY"),"EVIDENCE INSUFFICIENT",IF(OR(C202="DIFFERENT",E202="NOT COMPARABLE",G202="NOT COMPARABLE",K202="NOT COMPARABLE"),"NOT COMPARABLE",IF(AND(C202="SAME",D202="COMPARABLE",E202="COMPARABLE",OR(F202="IN STOCK",F202="MIXED"),G202="COMPARABLE",H202="COMPARABLE",I202="COMPARABLE",J202="COMPARABLE",K202="COMPARABLE"),"COMPARABLE","PARTIAL"))))</x:f>
      </x:c>
      <x:c r="S202" s="45" t="str">
        <x:f>IF(A202="","",IF(P202&lt;&gt;"VALID","NOT READY",IF(Q202&lt;&gt;"COMPLETE","NOT READY",IF(T202&lt;&gt;"LINKED - READY","NOT READY",IF(R202="EVIDENCE INSUFFICIENT","NOT READY","READY")))))</x:f>
      </x:c>
      <x:c r="T202" s="69" t="str">
        <x:f>IF(A202="","",IF(COUNTIF(CANDIDATES!$A$6:$A$205,B202)&lt;&gt;1,"INVALID - CANDIDATE ID",IF(COUNTIFS(CANDIDATES!$A$6:$A$205,B202,CANDIDATES!$R$6:$R$205,"READY")&lt;&gt;1,"CANDIDATE NOT READY","LINKED - READY")))</x:f>
      </x:c>
      <x:c r="U202" s="69" t="str">
        <x:f>IF(T202="LINKED - READY",INDEX(CANDIDATES!$Q$6:$Q$205,MATCH(B202,CANDIDATES!$A$6:$A$205,0)),"")</x:f>
      </x:c>
    </x:row>
    <x:row r="203">
      <x:c r="A203" s="53"/>
      <x:c r="B203" s="53"/>
      <x:c r="C203" s="53"/>
      <x:c r="D203" s="53"/>
      <x:c r="E203" s="53"/>
      <x:c r="F203" s="53"/>
      <x:c r="G203" s="53"/>
      <x:c r="H203" s="53"/>
      <x:c r="I203" s="53"/>
      <x:c r="J203" s="53"/>
      <x:c r="K203" s="53"/>
      <x:c r="L203" s="53"/>
      <x:c r="M203" s="53"/>
      <x:c r="N203" s="58"/>
      <x:c r="O203" s="53"/>
      <x:c r="P203" s="45" t="str">
        <x:f>IF(A203="","",IF(NOT(OR(EXACT(C203,"SAME"),EXACT(C203,"DIFFERENT"),EXACT(C203,"UNKNOWN"),EXACT(C203,"NOT APPLICABLE"))),"INVALID - PARITY TOKEN",IF(NOT(OR(EXACT(D203,"COMPARABLE"),EXACT(D203,"PARTIAL"),EXACT(D203,"NOT COMPARABLE"),EXACT(D203,"UNKNOWN"),EXACT(D203,"NOT APPLICABLE"))),"INVALID - PACK TOKEN",IF(NOT(OR(EXACT(E203,"COMPARABLE"),EXACT(E203,"PARTIAL"),EXACT(E203,"NOT COMPARABLE"),EXACT(E203,"UNKNOWN"),EXACT(E203,"NOT APPLICABLE"))),"INVALID - PRICE TOKEN",IF(NOT(OR(EXACT(F203,"IN STOCK"),EXACT(F203,"OUT OF STOCK"),EXACT(F203,"MIXED"),EXACT(F203,"UNKNOWN"),EXACT(F203,"NOT APPLICABLE"))),"INVALID - STOCK TOKEN",IF(NOT(OR(EXACT(G203,"COMPARABLE"),EXACT(G203,"PARTIAL"),EXACT(G203,"NOT COMPARABLE"),EXACT(G203,"UNKNOWN"),EXACT(G203,"NOT APPLICABLE"))),"INVALID - SHIPPING TOKEN",IF(NOT(OR(EXACT(H203,"COMPARABLE"),EXACT(H203,"PARTIAL"),EXACT(H203,"NOT COMPARABLE"),EXACT(H203,"UNKNOWN"),EXACT(H203,"NOT APPLICABLE"))),"INVALID - RETURNS TOKEN",IF(NOT(OR(EXACT(I203,"COMPARABLE"),EXACT(I203,"PARTIAL"),EXACT(I203,"NOT COMPARABLE"),EXACT(I203,"UNKNOWN"),EXACT(I203,"NOT APPLICABLE"))),"INVALID - WARRANTY TOKEN",IF(NOT(OR(EXACT(J203,"COMPARABLE"),EXACT(J203,"PARTIAL"),EXACT(J203,"NOT COMPARABLE"),EXACT(J203,"UNKNOWN"),EXACT(J203,"NOT APPLICABLE"))),"INVALID - ASSORTMENT TOKEN",IF(NOT(OR(EXACT(K203,"COMPARABLE"),EXACT(K203,"PARTIAL"),EXACT(K203,"NOT COMPARABLE"),EXACT(K203,"UNKNOWN"),EXACT(K203,"NOT APPLICABLE"))),"INVALID - TRANSACTION OWNER TOKEN",IF(NOT(OR(EXACT(L203,"CURRENT"),EXACT(L203,"STALE"),EXACT(L203,"NOT CHECKED"))),"INVALID - FRESHNESS TOKEN",IF(COUNTIF($A$6:$A$205,A203)&gt;1,"INVALID - DUPLICATE ID","VALID"))))))))))))</x:f>
      </x:c>
      <x:c r="Q203" s="45" t="str">
        <x:f>IF(A203="","",IF(OR(B203="",C203="",D203="",E203="",F203="",G203="",H203="",I203="",J203="",K203="",L203="",M203="",N203=""),"EVIDENCE INSUFFICIENT - REQUIRED FIELD",IF(L203="STALE","EVIDENCE STALE - REFRESH",IF(L203="NOT CHECKED","EVIDENCE INSUFFICIENT - FRESHNESS",IF(OR(C203="UNKNOWN",D203="UNKNOWN",E203="UNKNOWN",F203="UNKNOWN",G203="UNKNOWN",H203="UNKNOWN",I203="UNKNOWN",J203="UNKNOWN",K203="UNKNOWN"),"EVIDENCE INSUFFICIENT - COMPARABILITY","COMPLETE")))))</x:f>
      </x:c>
      <x:c r="R203" s="45" t="str">
        <x:f>IF(A203="","",IF(OR(P203&lt;&gt;"VALID",Q203&lt;&gt;"COMPLETE",T203&lt;&gt;"LINKED - READY"),"EVIDENCE INSUFFICIENT",IF(OR(C203="DIFFERENT",E203="NOT COMPARABLE",G203="NOT COMPARABLE",K203="NOT COMPARABLE"),"NOT COMPARABLE",IF(AND(C203="SAME",D203="COMPARABLE",E203="COMPARABLE",OR(F203="IN STOCK",F203="MIXED"),G203="COMPARABLE",H203="COMPARABLE",I203="COMPARABLE",J203="COMPARABLE",K203="COMPARABLE"),"COMPARABLE","PARTIAL"))))</x:f>
      </x:c>
      <x:c r="S203" s="45" t="str">
        <x:f>IF(A203="","",IF(P203&lt;&gt;"VALID","NOT READY",IF(Q203&lt;&gt;"COMPLETE","NOT READY",IF(T203&lt;&gt;"LINKED - READY","NOT READY",IF(R203="EVIDENCE INSUFFICIENT","NOT READY","READY")))))</x:f>
      </x:c>
      <x:c r="T203" s="69" t="str">
        <x:f>IF(A203="","",IF(COUNTIF(CANDIDATES!$A$6:$A$205,B203)&lt;&gt;1,"INVALID - CANDIDATE ID",IF(COUNTIFS(CANDIDATES!$A$6:$A$205,B203,CANDIDATES!$R$6:$R$205,"READY")&lt;&gt;1,"CANDIDATE NOT READY","LINKED - READY")))</x:f>
      </x:c>
      <x:c r="U203" s="69" t="str">
        <x:f>IF(T203="LINKED - READY",INDEX(CANDIDATES!$Q$6:$Q$205,MATCH(B203,CANDIDATES!$A$6:$A$205,0)),"")</x:f>
      </x:c>
    </x:row>
    <x:row r="204">
      <x:c r="A204" s="53"/>
      <x:c r="B204" s="53"/>
      <x:c r="C204" s="53"/>
      <x:c r="D204" s="53"/>
      <x:c r="E204" s="53"/>
      <x:c r="F204" s="53"/>
      <x:c r="G204" s="53"/>
      <x:c r="H204" s="53"/>
      <x:c r="I204" s="53"/>
      <x:c r="J204" s="53"/>
      <x:c r="K204" s="53"/>
      <x:c r="L204" s="53"/>
      <x:c r="M204" s="53"/>
      <x:c r="N204" s="58"/>
      <x:c r="O204" s="53"/>
      <x:c r="P204" s="45" t="str">
        <x:f>IF(A204="","",IF(NOT(OR(EXACT(C204,"SAME"),EXACT(C204,"DIFFERENT"),EXACT(C204,"UNKNOWN"),EXACT(C204,"NOT APPLICABLE"))),"INVALID - PARITY TOKEN",IF(NOT(OR(EXACT(D204,"COMPARABLE"),EXACT(D204,"PARTIAL"),EXACT(D204,"NOT COMPARABLE"),EXACT(D204,"UNKNOWN"),EXACT(D204,"NOT APPLICABLE"))),"INVALID - PACK TOKEN",IF(NOT(OR(EXACT(E204,"COMPARABLE"),EXACT(E204,"PARTIAL"),EXACT(E204,"NOT COMPARABLE"),EXACT(E204,"UNKNOWN"),EXACT(E204,"NOT APPLICABLE"))),"INVALID - PRICE TOKEN",IF(NOT(OR(EXACT(F204,"IN STOCK"),EXACT(F204,"OUT OF STOCK"),EXACT(F204,"MIXED"),EXACT(F204,"UNKNOWN"),EXACT(F204,"NOT APPLICABLE"))),"INVALID - STOCK TOKEN",IF(NOT(OR(EXACT(G204,"COMPARABLE"),EXACT(G204,"PARTIAL"),EXACT(G204,"NOT COMPARABLE"),EXACT(G204,"UNKNOWN"),EXACT(G204,"NOT APPLICABLE"))),"INVALID - SHIPPING TOKEN",IF(NOT(OR(EXACT(H204,"COMPARABLE"),EXACT(H204,"PARTIAL"),EXACT(H204,"NOT COMPARABLE"),EXACT(H204,"UNKNOWN"),EXACT(H204,"NOT APPLICABLE"))),"INVALID - RETURNS TOKEN",IF(NOT(OR(EXACT(I204,"COMPARABLE"),EXACT(I204,"PARTIAL"),EXACT(I204,"NOT COMPARABLE"),EXACT(I204,"UNKNOWN"),EXACT(I204,"NOT APPLICABLE"))),"INVALID - WARRANTY TOKEN",IF(NOT(OR(EXACT(J204,"COMPARABLE"),EXACT(J204,"PARTIAL"),EXACT(J204,"NOT COMPARABLE"),EXACT(J204,"UNKNOWN"),EXACT(J204,"NOT APPLICABLE"))),"INVALID - ASSORTMENT TOKEN",IF(NOT(OR(EXACT(K204,"COMPARABLE"),EXACT(K204,"PARTIAL"),EXACT(K204,"NOT COMPARABLE"),EXACT(K204,"UNKNOWN"),EXACT(K204,"NOT APPLICABLE"))),"INVALID - TRANSACTION OWNER TOKEN",IF(NOT(OR(EXACT(L204,"CURRENT"),EXACT(L204,"STALE"),EXACT(L204,"NOT CHECKED"))),"INVALID - FRESHNESS TOKEN",IF(COUNTIF($A$6:$A$205,A204)&gt;1,"INVALID - DUPLICATE ID","VALID"))))))))))))</x:f>
      </x:c>
      <x:c r="Q204" s="45" t="str">
        <x:f>IF(A204="","",IF(OR(B204="",C204="",D204="",E204="",F204="",G204="",H204="",I204="",J204="",K204="",L204="",M204="",N204=""),"EVIDENCE INSUFFICIENT - REQUIRED FIELD",IF(L204="STALE","EVIDENCE STALE - REFRESH",IF(L204="NOT CHECKED","EVIDENCE INSUFFICIENT - FRESHNESS",IF(OR(C204="UNKNOWN",D204="UNKNOWN",E204="UNKNOWN",F204="UNKNOWN",G204="UNKNOWN",H204="UNKNOWN",I204="UNKNOWN",J204="UNKNOWN",K204="UNKNOWN"),"EVIDENCE INSUFFICIENT - COMPARABILITY","COMPLETE")))))</x:f>
      </x:c>
      <x:c r="R204" s="45" t="str">
        <x:f>IF(A204="","",IF(OR(P204&lt;&gt;"VALID",Q204&lt;&gt;"COMPLETE",T204&lt;&gt;"LINKED - READY"),"EVIDENCE INSUFFICIENT",IF(OR(C204="DIFFERENT",E204="NOT COMPARABLE",G204="NOT COMPARABLE",K204="NOT COMPARABLE"),"NOT COMPARABLE",IF(AND(C204="SAME",D204="COMPARABLE",E204="COMPARABLE",OR(F204="IN STOCK",F204="MIXED"),G204="COMPARABLE",H204="COMPARABLE",I204="COMPARABLE",J204="COMPARABLE",K204="COMPARABLE"),"COMPARABLE","PARTIAL"))))</x:f>
      </x:c>
      <x:c r="S204" s="45" t="str">
        <x:f>IF(A204="","",IF(P204&lt;&gt;"VALID","NOT READY",IF(Q204&lt;&gt;"COMPLETE","NOT READY",IF(T204&lt;&gt;"LINKED - READY","NOT READY",IF(R204="EVIDENCE INSUFFICIENT","NOT READY","READY")))))</x:f>
      </x:c>
      <x:c r="T204" s="69" t="str">
        <x:f>IF(A204="","",IF(COUNTIF(CANDIDATES!$A$6:$A$205,B204)&lt;&gt;1,"INVALID - CANDIDATE ID",IF(COUNTIFS(CANDIDATES!$A$6:$A$205,B204,CANDIDATES!$R$6:$R$205,"READY")&lt;&gt;1,"CANDIDATE NOT READY","LINKED - READY")))</x:f>
      </x:c>
      <x:c r="U204" s="69" t="str">
        <x:f>IF(T204="LINKED - READY",INDEX(CANDIDATES!$Q$6:$Q$205,MATCH(B204,CANDIDATES!$A$6:$A$205,0)),"")</x:f>
      </x:c>
    </x:row>
    <x:row r="205">
      <x:c r="A205" s="53"/>
      <x:c r="B205" s="53"/>
      <x:c r="C205" s="53"/>
      <x:c r="D205" s="53"/>
      <x:c r="E205" s="53"/>
      <x:c r="F205" s="53"/>
      <x:c r="G205" s="53"/>
      <x:c r="H205" s="53"/>
      <x:c r="I205" s="53"/>
      <x:c r="J205" s="53"/>
      <x:c r="K205" s="53"/>
      <x:c r="L205" s="53"/>
      <x:c r="M205" s="53"/>
      <x:c r="N205" s="58"/>
      <x:c r="O205" s="53"/>
      <x:c r="P205" s="45" t="str">
        <x:f>IF(A205="","",IF(NOT(OR(EXACT(C205,"SAME"),EXACT(C205,"DIFFERENT"),EXACT(C205,"UNKNOWN"),EXACT(C205,"NOT APPLICABLE"))),"INVALID - PARITY TOKEN",IF(NOT(OR(EXACT(D205,"COMPARABLE"),EXACT(D205,"PARTIAL"),EXACT(D205,"NOT COMPARABLE"),EXACT(D205,"UNKNOWN"),EXACT(D205,"NOT APPLICABLE"))),"INVALID - PACK TOKEN",IF(NOT(OR(EXACT(E205,"COMPARABLE"),EXACT(E205,"PARTIAL"),EXACT(E205,"NOT COMPARABLE"),EXACT(E205,"UNKNOWN"),EXACT(E205,"NOT APPLICABLE"))),"INVALID - PRICE TOKEN",IF(NOT(OR(EXACT(F205,"IN STOCK"),EXACT(F205,"OUT OF STOCK"),EXACT(F205,"MIXED"),EXACT(F205,"UNKNOWN"),EXACT(F205,"NOT APPLICABLE"))),"INVALID - STOCK TOKEN",IF(NOT(OR(EXACT(G205,"COMPARABLE"),EXACT(G205,"PARTIAL"),EXACT(G205,"NOT COMPARABLE"),EXACT(G205,"UNKNOWN"),EXACT(G205,"NOT APPLICABLE"))),"INVALID - SHIPPING TOKEN",IF(NOT(OR(EXACT(H205,"COMPARABLE"),EXACT(H205,"PARTIAL"),EXACT(H205,"NOT COMPARABLE"),EXACT(H205,"UNKNOWN"),EXACT(H205,"NOT APPLICABLE"))),"INVALID - RETURNS TOKEN",IF(NOT(OR(EXACT(I205,"COMPARABLE"),EXACT(I205,"PARTIAL"),EXACT(I205,"NOT COMPARABLE"),EXACT(I205,"UNKNOWN"),EXACT(I205,"NOT APPLICABLE"))),"INVALID - WARRANTY TOKEN",IF(NOT(OR(EXACT(J205,"COMPARABLE"),EXACT(J205,"PARTIAL"),EXACT(J205,"NOT COMPARABLE"),EXACT(J205,"UNKNOWN"),EXACT(J205,"NOT APPLICABLE"))),"INVALID - ASSORTMENT TOKEN",IF(NOT(OR(EXACT(K205,"COMPARABLE"),EXACT(K205,"PARTIAL"),EXACT(K205,"NOT COMPARABLE"),EXACT(K205,"UNKNOWN"),EXACT(K205,"NOT APPLICABLE"))),"INVALID - TRANSACTION OWNER TOKEN",IF(NOT(OR(EXACT(L205,"CURRENT"),EXACT(L205,"STALE"),EXACT(L205,"NOT CHECKED"))),"INVALID - FRESHNESS TOKEN",IF(COUNTIF($A$6:$A$205,A205)&gt;1,"INVALID - DUPLICATE ID","VALID"))))))))))))</x:f>
      </x:c>
      <x:c r="Q205" s="45" t="str">
        <x:f>IF(A205="","",IF(OR(B205="",C205="",D205="",E205="",F205="",G205="",H205="",I205="",J205="",K205="",L205="",M205="",N205=""),"EVIDENCE INSUFFICIENT - REQUIRED FIELD",IF(L205="STALE","EVIDENCE STALE - REFRESH",IF(L205="NOT CHECKED","EVIDENCE INSUFFICIENT - FRESHNESS",IF(OR(C205="UNKNOWN",D205="UNKNOWN",E205="UNKNOWN",F205="UNKNOWN",G205="UNKNOWN",H205="UNKNOWN",I205="UNKNOWN",J205="UNKNOWN",K205="UNKNOWN"),"EVIDENCE INSUFFICIENT - COMPARABILITY","COMPLETE")))))</x:f>
      </x:c>
      <x:c r="R205" s="45" t="str">
        <x:f>IF(A205="","",IF(OR(P205&lt;&gt;"VALID",Q205&lt;&gt;"COMPLETE",T205&lt;&gt;"LINKED - READY"),"EVIDENCE INSUFFICIENT",IF(OR(C205="DIFFERENT",E205="NOT COMPARABLE",G205="NOT COMPARABLE",K205="NOT COMPARABLE"),"NOT COMPARABLE",IF(AND(C205="SAME",D205="COMPARABLE",E205="COMPARABLE",OR(F205="IN STOCK",F205="MIXED"),G205="COMPARABLE",H205="COMPARABLE",I205="COMPARABLE",J205="COMPARABLE",K205="COMPARABLE"),"COMPARABLE","PARTIAL"))))</x:f>
      </x:c>
      <x:c r="S205" s="45" t="str">
        <x:f>IF(A205="","",IF(P205&lt;&gt;"VALID","NOT READY",IF(Q205&lt;&gt;"COMPLETE","NOT READY",IF(T205&lt;&gt;"LINKED - READY","NOT READY",IF(R205="EVIDENCE INSUFFICIENT","NOT READY","READY")))))</x:f>
      </x:c>
      <x:c r="T205" s="69" t="str">
        <x:f>IF(A205="","",IF(COUNTIF(CANDIDATES!$A$6:$A$205,B205)&lt;&gt;1,"INVALID - CANDIDATE ID",IF(COUNTIFS(CANDIDATES!$A$6:$A$205,B205,CANDIDATES!$R$6:$R$205,"READY")&lt;&gt;1,"CANDIDATE NOT READY","LINKED - READY")))</x:f>
      </x:c>
      <x:c r="U205" s="69" t="str">
        <x:f>IF(T205="LINKED - READY",INDEX(CANDIDATES!$Q$6:$Q$205,MATCH(B205,CANDIDATES!$A$6:$A$205,0)),"")</x:f>
      </x:c>
    </x:row>
  </x:sheetData>
  <x:mergeCells>
    <x:mergeCell ref="A1:S1"/>
    <x:mergeCell ref="A2:S2"/>
  </x:mergeCells>
  <x:conditionalFormatting sqref="S6:S205">
    <x:cfRule type="expression" dxfId="2" priority="1">
      <x:formula>S6="READY"</x:formula>
    </x:cfRule>
    <x:cfRule type="expression" dxfId="3" priority="2">
      <x:formula>S6="NOT READY"</x:formula>
    </x:cfRule>
  </x:conditionalFormatting>
  <x:dataValidations count="5">
    <x:dataValidation type="list" sqref="C6:C205">
      <x:formula1>"SAME,DIFFERENT,UNKNOWN,NOT APPLICABLE"</x:formula1>
    </x:dataValidation>
    <x:dataValidation type="list" sqref="D6:E205">
      <x:formula1>"COMPARABLE,PARTIAL,NOT COMPARABLE,UNKNOWN,NOT APPLICABLE"</x:formula1>
    </x:dataValidation>
    <x:dataValidation type="list" sqref="F6:F205">
      <x:formula1>"IN STOCK,OUT OF STOCK,MIXED,UNKNOWN,NOT APPLICABLE"</x:formula1>
    </x:dataValidation>
    <x:dataValidation type="list" sqref="G6:K205">
      <x:formula1>"COMPARABLE,PARTIAL,NOT COMPARABLE,UNKNOWN,NOT APPLICABLE"</x:formula1>
    </x:dataValidation>
    <x:dataValidation type="list" sqref="L6:L205">
      <x:formula1>"CURRENT,STALE,NOT CHECKED"</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38" hidden="0" customWidth="1"/>
    <x:col min="3" max="3" width="18" hidden="0" customWidth="1"/>
    <x:col min="4" max="4" width="15" hidden="0" customWidth="1"/>
    <x:col min="5" max="5" width="20" hidden="0" customWidth="1"/>
    <x:col min="6" max="6" width="18" hidden="0" customWidth="1"/>
    <x:col min="7" max="7" width="18" hidden="0" customWidth="1"/>
    <x:col min="8" max="8" width="24" hidden="0" customWidth="1"/>
    <x:col min="9" max="9" width="36" hidden="0" customWidth="1"/>
    <x:col min="10" max="10" width="14" hidden="0" customWidth="1"/>
    <x:col min="11" max="11" width="28" hidden="0" customWidth="1"/>
    <x:col min="12" max="12" width="30" hidden="0" customWidth="1"/>
    <x:col min="13" max="13" width="22" hidden="0" customWidth="1"/>
    <x:col min="14" max="14" width="16" hidden="0" customWidth="1"/>
    <x:col min="15" max="15" width="24" hidden="0" customWidth="1"/>
    <x:col min="16" max="16" width="34" hidden="0" customWidth="1"/>
  </x:cols>
  <x:sheetData>
    <x:row r="1">
      <x:c r="A1" s="17" t="str">
        <x:v>QUERY_MAP - visibility is a surface, not automatically a commercial role</x:v>
      </x:c>
      <x:c r="B1" s="17"/>
      <x:c r="C1" s="17"/>
      <x:c r="D1" s="17"/>
      <x:c r="E1" s="17"/>
      <x:c r="F1" s="17"/>
      <x:c r="G1" s="17"/>
      <x:c r="H1" s="17"/>
      <x:c r="I1" s="17"/>
      <x:c r="J1" s="17"/>
      <x:c r="K1" s="17"/>
      <x:c r="L1" s="17"/>
      <x:c r="M1" s="17"/>
      <x:c r="N1" s="17"/>
    </x:row>
    <x:row r="2">
      <x:c r="A2" s="25" t="str">
        <x:v>Map where a candidate appears, for which shopper intent and with which landing unit. A publisher or marketplace can be a powerful visibility competitor while remaining a reference rather than a direct commercial benchmark.</x:v>
      </x:c>
      <x:c r="B2" s="25"/>
      <x:c r="C2" s="25"/>
      <x:c r="D2" s="25"/>
      <x:c r="E2" s="25"/>
      <x:c r="F2" s="25"/>
      <x:c r="G2" s="25"/>
      <x:c r="H2" s="25"/>
      <x:c r="I2" s="25"/>
      <x:c r="J2" s="25"/>
      <x:c r="K2" s="25"/>
      <x:c r="L2" s="25"/>
      <x:c r="M2" s="25"/>
      <x:c r="N2" s="25"/>
    </x:row>
    <x:row r="5">
      <x:c r="A5" s="6" t="str">
        <x:v>Query ID</x:v>
      </x:c>
      <x:c r="B5" s="6" t="str">
        <x:v>Query / prompt</x:v>
      </x:c>
      <x:c r="C5" s="6" t="str">
        <x:v>Intent</x:v>
      </x:c>
      <x:c r="D5" s="6" t="str">
        <x:v>Candidate ID</x:v>
      </x:c>
      <x:c r="E5" s="6" t="str">
        <x:v>Surface</x:v>
      </x:c>
      <x:c r="F5" s="6" t="str">
        <x:v>Visibility</x:v>
      </x:c>
      <x:c r="G5" s="6" t="str">
        <x:v>Role alignment</x:v>
      </x:c>
      <x:c r="H5" s="6" t="str">
        <x:v>Landing unit</x:v>
      </x:c>
      <x:c r="I5" s="6" t="str">
        <x:v>Evidence locator</x:v>
      </x:c>
      <x:c r="J5" s="6" t="str">
        <x:v>Observed date</x:v>
      </x:c>
      <x:c r="K5" s="6" t="str">
        <x:v>Notes</x:v>
      </x:c>
      <x:c r="L5" s="6" t="str">
        <x:v>Token validity</x:v>
      </x:c>
      <x:c r="M5" s="6" t="str">
        <x:v>Decision use</x:v>
      </x:c>
      <x:c r="N5" s="6" t="str">
        <x:v>Record readiness</x:v>
      </x:c>
      <x:c r="O5" s="65" t="str">
        <x:v>Candidate reference</x:v>
      </x:c>
      <x:c r="P5" s="65" t="str">
        <x:v>Linked candidate role</x:v>
      </x:c>
    </x:row>
    <x:row r="6">
      <x:c r="A6" s="53"/>
      <x:c r="B6" s="53"/>
      <x:c r="C6" s="53"/>
      <x:c r="D6" s="53"/>
      <x:c r="E6" s="53"/>
      <x:c r="F6" s="53"/>
      <x:c r="G6" s="53"/>
      <x:c r="H6" s="53"/>
      <x:c r="I6" s="53"/>
      <x:c r="J6" s="58"/>
      <x:c r="K6" s="53"/>
      <x:c r="L6" s="45" t="str">
        <x:f>IF(A6="","",IF(NOT(OR(EXACT(C6,"CATEGORY"),EXACT(C6,"DISCOVERY"),EXACT(C6,"COMPARISON"),EXACT(C6,"PRODUCT"),EXACT(C6,"BRAND"),EXACT(C6,"TRANSACTION"),EXACT(C6,"POST-PURCHASE"))),"INVALID - INTENT TOKEN",IF(NOT(OR(EXACT(E6,"ORGANIC SEARCH"),EXACT(E6,"SHOPPING"),EXACT(E6,"AI ANSWER"),EXACT(E6,"MARKETPLACE"),EXACT(E6,"OTHER"))),"INVALID - SURFACE TOKEN",IF(NOT(OR(EXACT(F6,"PRESENT"),EXACT(F6,"ABSENT"),EXACT(F6,"UNCLEAR"))),"INVALID - VISIBILITY TOKEN",IF(NOT(OR(EXACT(G6,"EXPECTED"),EXACT(G6,"ROLE MISMATCH"),EXACT(G6,"UNCLEAR"))),"INVALID - ROLE ALIGNMENT TOKEN",IF(NOT(OR(EXACT(H6,"CATEGORY"),EXACT(H6,"PRODUCT"),EXACT(H6,"GUIDE"),EXACT(H6,"MARKETPLACE LISTING"),EXACT(H6,"MANUFACTURER"),EXACT(H6,"PUBLISHER"),EXACT(H6,"OTHER"))),"INVALID - LANDING TOKEN",IF(COUNTIF($A$6:$A$205,A6)&gt;1,"INVALID - DUPLICATE ID","VALID")))))))</x:f>
      </x:c>
      <x:c r="M6" s="45" t="str">
        <x:f>IF(A6="","",IF(OR(B6="",C6="",D6="",E6="",F6="",G6="",H6="",I6="",J6=""),"EVIDENCE INSUFFICIENT",IF(OR(F6="UNCLEAR",G6="UNCLEAR"),"EVIDENCE INSUFFICIENT",IF(F6="ABSENT","REFERENCE ONLY",IF(G6="ROLE MISMATCH","DO NOT COMPARE",IF(OR(C6="TRANSACTION",C6="PRODUCT",C6="COMPARISON"),"BENCHMARK","REFERENCE ONLY"))))))</x:f>
      </x:c>
      <x:c r="N6" s="45" t="str">
        <x:f>IF(A6="","",IF(L6&lt;&gt;"VALID","NOT READY",IF(M6="EVIDENCE INSUFFICIENT","NOT READY",IF(O6&lt;&gt;"LINKED - READY","NOT READY","READY"))))</x:f>
      </x:c>
      <x:c r="O6" s="69" t="str">
        <x:f>IF(A6="","",IF(COUNTIF(CANDIDATES!$A$6:$A$205,D6)&lt;&gt;1,"INVALID - CANDIDATE ID",IF(COUNTIFS(CANDIDATES!$A$6:$A$205,D6,CANDIDATES!$R$6:$R$205,"READY")&lt;&gt;1,"CANDIDATE NOT READY","LINKED - READY")))</x:f>
      </x:c>
      <x:c r="P6" s="69" t="str">
        <x:f>IF(O6="LINKED - READY",INDEX(CANDIDATES!$Q$6:$Q$205,MATCH(D6,CANDIDATES!$A$6:$A$205,0)),"")</x:f>
      </x:c>
    </x:row>
    <x:row r="7">
      <x:c r="A7" s="53"/>
      <x:c r="B7" s="53"/>
      <x:c r="C7" s="53"/>
      <x:c r="D7" s="53"/>
      <x:c r="E7" s="53"/>
      <x:c r="F7" s="53"/>
      <x:c r="G7" s="53"/>
      <x:c r="H7" s="53"/>
      <x:c r="I7" s="53"/>
      <x:c r="J7" s="58"/>
      <x:c r="K7" s="53"/>
      <x:c r="L7" s="45" t="str">
        <x:f>IF(A7="","",IF(NOT(OR(EXACT(C7,"CATEGORY"),EXACT(C7,"DISCOVERY"),EXACT(C7,"COMPARISON"),EXACT(C7,"PRODUCT"),EXACT(C7,"BRAND"),EXACT(C7,"TRANSACTION"),EXACT(C7,"POST-PURCHASE"))),"INVALID - INTENT TOKEN",IF(NOT(OR(EXACT(E7,"ORGANIC SEARCH"),EXACT(E7,"SHOPPING"),EXACT(E7,"AI ANSWER"),EXACT(E7,"MARKETPLACE"),EXACT(E7,"OTHER"))),"INVALID - SURFACE TOKEN",IF(NOT(OR(EXACT(F7,"PRESENT"),EXACT(F7,"ABSENT"),EXACT(F7,"UNCLEAR"))),"INVALID - VISIBILITY TOKEN",IF(NOT(OR(EXACT(G7,"EXPECTED"),EXACT(G7,"ROLE MISMATCH"),EXACT(G7,"UNCLEAR"))),"INVALID - ROLE ALIGNMENT TOKEN",IF(NOT(OR(EXACT(H7,"CATEGORY"),EXACT(H7,"PRODUCT"),EXACT(H7,"GUIDE"),EXACT(H7,"MARKETPLACE LISTING"),EXACT(H7,"MANUFACTURER"),EXACT(H7,"PUBLISHER"),EXACT(H7,"OTHER"))),"INVALID - LANDING TOKEN",IF(COUNTIF($A$6:$A$205,A7)&gt;1,"INVALID - DUPLICATE ID","VALID")))))))</x:f>
      </x:c>
      <x:c r="M7" s="45" t="str">
        <x:f>IF(A7="","",IF(OR(B7="",C7="",D7="",E7="",F7="",G7="",H7="",I7="",J7=""),"EVIDENCE INSUFFICIENT",IF(OR(F7="UNCLEAR",G7="UNCLEAR"),"EVIDENCE INSUFFICIENT",IF(F7="ABSENT","REFERENCE ONLY",IF(G7="ROLE MISMATCH","DO NOT COMPARE",IF(OR(C7="TRANSACTION",C7="PRODUCT",C7="COMPARISON"),"BENCHMARK","REFERENCE ONLY"))))))</x:f>
      </x:c>
      <x:c r="N7" s="45" t="str">
        <x:f>IF(A7="","",IF(L7&lt;&gt;"VALID","NOT READY",IF(M7="EVIDENCE INSUFFICIENT","NOT READY",IF(O7&lt;&gt;"LINKED - READY","NOT READY","READY"))))</x:f>
      </x:c>
      <x:c r="O7" s="69" t="str">
        <x:f>IF(A7="","",IF(COUNTIF(CANDIDATES!$A$6:$A$205,D7)&lt;&gt;1,"INVALID - CANDIDATE ID",IF(COUNTIFS(CANDIDATES!$A$6:$A$205,D7,CANDIDATES!$R$6:$R$205,"READY")&lt;&gt;1,"CANDIDATE NOT READY","LINKED - READY")))</x:f>
      </x:c>
      <x:c r="P7" s="69" t="str">
        <x:f>IF(O7="LINKED - READY",INDEX(CANDIDATES!$Q$6:$Q$205,MATCH(D7,CANDIDATES!$A$6:$A$205,0)),"")</x:f>
      </x:c>
    </x:row>
    <x:row r="8">
      <x:c r="A8" s="53"/>
      <x:c r="B8" s="53"/>
      <x:c r="C8" s="53"/>
      <x:c r="D8" s="53"/>
      <x:c r="E8" s="53"/>
      <x:c r="F8" s="53"/>
      <x:c r="G8" s="53"/>
      <x:c r="H8" s="53"/>
      <x:c r="I8" s="53"/>
      <x:c r="J8" s="58"/>
      <x:c r="K8" s="53"/>
      <x:c r="L8" s="45" t="str">
        <x:f>IF(A8="","",IF(NOT(OR(EXACT(C8,"CATEGORY"),EXACT(C8,"DISCOVERY"),EXACT(C8,"COMPARISON"),EXACT(C8,"PRODUCT"),EXACT(C8,"BRAND"),EXACT(C8,"TRANSACTION"),EXACT(C8,"POST-PURCHASE"))),"INVALID - INTENT TOKEN",IF(NOT(OR(EXACT(E8,"ORGANIC SEARCH"),EXACT(E8,"SHOPPING"),EXACT(E8,"AI ANSWER"),EXACT(E8,"MARKETPLACE"),EXACT(E8,"OTHER"))),"INVALID - SURFACE TOKEN",IF(NOT(OR(EXACT(F8,"PRESENT"),EXACT(F8,"ABSENT"),EXACT(F8,"UNCLEAR"))),"INVALID - VISIBILITY TOKEN",IF(NOT(OR(EXACT(G8,"EXPECTED"),EXACT(G8,"ROLE MISMATCH"),EXACT(G8,"UNCLEAR"))),"INVALID - ROLE ALIGNMENT TOKEN",IF(NOT(OR(EXACT(H8,"CATEGORY"),EXACT(H8,"PRODUCT"),EXACT(H8,"GUIDE"),EXACT(H8,"MARKETPLACE LISTING"),EXACT(H8,"MANUFACTURER"),EXACT(H8,"PUBLISHER"),EXACT(H8,"OTHER"))),"INVALID - LANDING TOKEN",IF(COUNTIF($A$6:$A$205,A8)&gt;1,"INVALID - DUPLICATE ID","VALID")))))))</x:f>
      </x:c>
      <x:c r="M8" s="45" t="str">
        <x:f>IF(A8="","",IF(OR(B8="",C8="",D8="",E8="",F8="",G8="",H8="",I8="",J8=""),"EVIDENCE INSUFFICIENT",IF(OR(F8="UNCLEAR",G8="UNCLEAR"),"EVIDENCE INSUFFICIENT",IF(F8="ABSENT","REFERENCE ONLY",IF(G8="ROLE MISMATCH","DO NOT COMPARE",IF(OR(C8="TRANSACTION",C8="PRODUCT",C8="COMPARISON"),"BENCHMARK","REFERENCE ONLY"))))))</x:f>
      </x:c>
      <x:c r="N8" s="45" t="str">
        <x:f>IF(A8="","",IF(L8&lt;&gt;"VALID","NOT READY",IF(M8="EVIDENCE INSUFFICIENT","NOT READY",IF(O8&lt;&gt;"LINKED - READY","NOT READY","READY"))))</x:f>
      </x:c>
      <x:c r="O8" s="69" t="str">
        <x:f>IF(A8="","",IF(COUNTIF(CANDIDATES!$A$6:$A$205,D8)&lt;&gt;1,"INVALID - CANDIDATE ID",IF(COUNTIFS(CANDIDATES!$A$6:$A$205,D8,CANDIDATES!$R$6:$R$205,"READY")&lt;&gt;1,"CANDIDATE NOT READY","LINKED - READY")))</x:f>
      </x:c>
      <x:c r="P8" s="69" t="str">
        <x:f>IF(O8="LINKED - READY",INDEX(CANDIDATES!$Q$6:$Q$205,MATCH(D8,CANDIDATES!$A$6:$A$205,0)),"")</x:f>
      </x:c>
    </x:row>
    <x:row r="9">
      <x:c r="A9" s="53"/>
      <x:c r="B9" s="53"/>
      <x:c r="C9" s="53"/>
      <x:c r="D9" s="53"/>
      <x:c r="E9" s="53"/>
      <x:c r="F9" s="53"/>
      <x:c r="G9" s="53"/>
      <x:c r="H9" s="53"/>
      <x:c r="I9" s="53"/>
      <x:c r="J9" s="58"/>
      <x:c r="K9" s="53"/>
      <x:c r="L9" s="45" t="str">
        <x:f>IF(A9="","",IF(NOT(OR(EXACT(C9,"CATEGORY"),EXACT(C9,"DISCOVERY"),EXACT(C9,"COMPARISON"),EXACT(C9,"PRODUCT"),EXACT(C9,"BRAND"),EXACT(C9,"TRANSACTION"),EXACT(C9,"POST-PURCHASE"))),"INVALID - INTENT TOKEN",IF(NOT(OR(EXACT(E9,"ORGANIC SEARCH"),EXACT(E9,"SHOPPING"),EXACT(E9,"AI ANSWER"),EXACT(E9,"MARKETPLACE"),EXACT(E9,"OTHER"))),"INVALID - SURFACE TOKEN",IF(NOT(OR(EXACT(F9,"PRESENT"),EXACT(F9,"ABSENT"),EXACT(F9,"UNCLEAR"))),"INVALID - VISIBILITY TOKEN",IF(NOT(OR(EXACT(G9,"EXPECTED"),EXACT(G9,"ROLE MISMATCH"),EXACT(G9,"UNCLEAR"))),"INVALID - ROLE ALIGNMENT TOKEN",IF(NOT(OR(EXACT(H9,"CATEGORY"),EXACT(H9,"PRODUCT"),EXACT(H9,"GUIDE"),EXACT(H9,"MARKETPLACE LISTING"),EXACT(H9,"MANUFACTURER"),EXACT(H9,"PUBLISHER"),EXACT(H9,"OTHER"))),"INVALID - LANDING TOKEN",IF(COUNTIF($A$6:$A$205,A9)&gt;1,"INVALID - DUPLICATE ID","VALID")))))))</x:f>
      </x:c>
      <x:c r="M9" s="45" t="str">
        <x:f>IF(A9="","",IF(OR(B9="",C9="",D9="",E9="",F9="",G9="",H9="",I9="",J9=""),"EVIDENCE INSUFFICIENT",IF(OR(F9="UNCLEAR",G9="UNCLEAR"),"EVIDENCE INSUFFICIENT",IF(F9="ABSENT","REFERENCE ONLY",IF(G9="ROLE MISMATCH","DO NOT COMPARE",IF(OR(C9="TRANSACTION",C9="PRODUCT",C9="COMPARISON"),"BENCHMARK","REFERENCE ONLY"))))))</x:f>
      </x:c>
      <x:c r="N9" s="45" t="str">
        <x:f>IF(A9="","",IF(L9&lt;&gt;"VALID","NOT READY",IF(M9="EVIDENCE INSUFFICIENT","NOT READY",IF(O9&lt;&gt;"LINKED - READY","NOT READY","READY"))))</x:f>
      </x:c>
      <x:c r="O9" s="69" t="str">
        <x:f>IF(A9="","",IF(COUNTIF(CANDIDATES!$A$6:$A$205,D9)&lt;&gt;1,"INVALID - CANDIDATE ID",IF(COUNTIFS(CANDIDATES!$A$6:$A$205,D9,CANDIDATES!$R$6:$R$205,"READY")&lt;&gt;1,"CANDIDATE NOT READY","LINKED - READY")))</x:f>
      </x:c>
      <x:c r="P9" s="69" t="str">
        <x:f>IF(O9="LINKED - READY",INDEX(CANDIDATES!$Q$6:$Q$205,MATCH(D9,CANDIDATES!$A$6:$A$205,0)),"")</x:f>
      </x:c>
    </x:row>
    <x:row r="10">
      <x:c r="A10" s="53"/>
      <x:c r="B10" s="53"/>
      <x:c r="C10" s="53"/>
      <x:c r="D10" s="53"/>
      <x:c r="E10" s="53"/>
      <x:c r="F10" s="53"/>
      <x:c r="G10" s="53"/>
      <x:c r="H10" s="53"/>
      <x:c r="I10" s="53"/>
      <x:c r="J10" s="58"/>
      <x:c r="K10" s="53"/>
      <x:c r="L10" s="45" t="str">
        <x:f>IF(A10="","",IF(NOT(OR(EXACT(C10,"CATEGORY"),EXACT(C10,"DISCOVERY"),EXACT(C10,"COMPARISON"),EXACT(C10,"PRODUCT"),EXACT(C10,"BRAND"),EXACT(C10,"TRANSACTION"),EXACT(C10,"POST-PURCHASE"))),"INVALID - INTENT TOKEN",IF(NOT(OR(EXACT(E10,"ORGANIC SEARCH"),EXACT(E10,"SHOPPING"),EXACT(E10,"AI ANSWER"),EXACT(E10,"MARKETPLACE"),EXACT(E10,"OTHER"))),"INVALID - SURFACE TOKEN",IF(NOT(OR(EXACT(F10,"PRESENT"),EXACT(F10,"ABSENT"),EXACT(F10,"UNCLEAR"))),"INVALID - VISIBILITY TOKEN",IF(NOT(OR(EXACT(G10,"EXPECTED"),EXACT(G10,"ROLE MISMATCH"),EXACT(G10,"UNCLEAR"))),"INVALID - ROLE ALIGNMENT TOKEN",IF(NOT(OR(EXACT(H10,"CATEGORY"),EXACT(H10,"PRODUCT"),EXACT(H10,"GUIDE"),EXACT(H10,"MARKETPLACE LISTING"),EXACT(H10,"MANUFACTURER"),EXACT(H10,"PUBLISHER"),EXACT(H10,"OTHER"))),"INVALID - LANDING TOKEN",IF(COUNTIF($A$6:$A$205,A10)&gt;1,"INVALID - DUPLICATE ID","VALID")))))))</x:f>
      </x:c>
      <x:c r="M10" s="45" t="str">
        <x:f>IF(A10="","",IF(OR(B10="",C10="",D10="",E10="",F10="",G10="",H10="",I10="",J10=""),"EVIDENCE INSUFFICIENT",IF(OR(F10="UNCLEAR",G10="UNCLEAR"),"EVIDENCE INSUFFICIENT",IF(F10="ABSENT","REFERENCE ONLY",IF(G10="ROLE MISMATCH","DO NOT COMPARE",IF(OR(C10="TRANSACTION",C10="PRODUCT",C10="COMPARISON"),"BENCHMARK","REFERENCE ONLY"))))))</x:f>
      </x:c>
      <x:c r="N10" s="45" t="str">
        <x:f>IF(A10="","",IF(L10&lt;&gt;"VALID","NOT READY",IF(M10="EVIDENCE INSUFFICIENT","NOT READY",IF(O10&lt;&gt;"LINKED - READY","NOT READY","READY"))))</x:f>
      </x:c>
      <x:c r="O10" s="69" t="str">
        <x:f>IF(A10="","",IF(COUNTIF(CANDIDATES!$A$6:$A$205,D10)&lt;&gt;1,"INVALID - CANDIDATE ID",IF(COUNTIFS(CANDIDATES!$A$6:$A$205,D10,CANDIDATES!$R$6:$R$205,"READY")&lt;&gt;1,"CANDIDATE NOT READY","LINKED - READY")))</x:f>
      </x:c>
      <x:c r="P10" s="69" t="str">
        <x:f>IF(O10="LINKED - READY",INDEX(CANDIDATES!$Q$6:$Q$205,MATCH(D10,CANDIDATES!$A$6:$A$205,0)),"")</x:f>
      </x:c>
    </x:row>
    <x:row r="11">
      <x:c r="A11" s="53"/>
      <x:c r="B11" s="53"/>
      <x:c r="C11" s="53"/>
      <x:c r="D11" s="53"/>
      <x:c r="E11" s="53"/>
      <x:c r="F11" s="53"/>
      <x:c r="G11" s="53"/>
      <x:c r="H11" s="53"/>
      <x:c r="I11" s="53"/>
      <x:c r="J11" s="58"/>
      <x:c r="K11" s="53"/>
      <x:c r="L11" s="45" t="str">
        <x:f>IF(A11="","",IF(NOT(OR(EXACT(C11,"CATEGORY"),EXACT(C11,"DISCOVERY"),EXACT(C11,"COMPARISON"),EXACT(C11,"PRODUCT"),EXACT(C11,"BRAND"),EXACT(C11,"TRANSACTION"),EXACT(C11,"POST-PURCHASE"))),"INVALID - INTENT TOKEN",IF(NOT(OR(EXACT(E11,"ORGANIC SEARCH"),EXACT(E11,"SHOPPING"),EXACT(E11,"AI ANSWER"),EXACT(E11,"MARKETPLACE"),EXACT(E11,"OTHER"))),"INVALID - SURFACE TOKEN",IF(NOT(OR(EXACT(F11,"PRESENT"),EXACT(F11,"ABSENT"),EXACT(F11,"UNCLEAR"))),"INVALID - VISIBILITY TOKEN",IF(NOT(OR(EXACT(G11,"EXPECTED"),EXACT(G11,"ROLE MISMATCH"),EXACT(G11,"UNCLEAR"))),"INVALID - ROLE ALIGNMENT TOKEN",IF(NOT(OR(EXACT(H11,"CATEGORY"),EXACT(H11,"PRODUCT"),EXACT(H11,"GUIDE"),EXACT(H11,"MARKETPLACE LISTING"),EXACT(H11,"MANUFACTURER"),EXACT(H11,"PUBLISHER"),EXACT(H11,"OTHER"))),"INVALID - LANDING TOKEN",IF(COUNTIF($A$6:$A$205,A11)&gt;1,"INVALID - DUPLICATE ID","VALID")))))))</x:f>
      </x:c>
      <x:c r="M11" s="45" t="str">
        <x:f>IF(A11="","",IF(OR(B11="",C11="",D11="",E11="",F11="",G11="",H11="",I11="",J11=""),"EVIDENCE INSUFFICIENT",IF(OR(F11="UNCLEAR",G11="UNCLEAR"),"EVIDENCE INSUFFICIENT",IF(F11="ABSENT","REFERENCE ONLY",IF(G11="ROLE MISMATCH","DO NOT COMPARE",IF(OR(C11="TRANSACTION",C11="PRODUCT",C11="COMPARISON"),"BENCHMARK","REFERENCE ONLY"))))))</x:f>
      </x:c>
      <x:c r="N11" s="45" t="str">
        <x:f>IF(A11="","",IF(L11&lt;&gt;"VALID","NOT READY",IF(M11="EVIDENCE INSUFFICIENT","NOT READY",IF(O11&lt;&gt;"LINKED - READY","NOT READY","READY"))))</x:f>
      </x:c>
      <x:c r="O11" s="69" t="str">
        <x:f>IF(A11="","",IF(COUNTIF(CANDIDATES!$A$6:$A$205,D11)&lt;&gt;1,"INVALID - CANDIDATE ID",IF(COUNTIFS(CANDIDATES!$A$6:$A$205,D11,CANDIDATES!$R$6:$R$205,"READY")&lt;&gt;1,"CANDIDATE NOT READY","LINKED - READY")))</x:f>
      </x:c>
      <x:c r="P11" s="69" t="str">
        <x:f>IF(O11="LINKED - READY",INDEX(CANDIDATES!$Q$6:$Q$205,MATCH(D11,CANDIDATES!$A$6:$A$205,0)),"")</x:f>
      </x:c>
    </x:row>
    <x:row r="12">
      <x:c r="A12" s="53"/>
      <x:c r="B12" s="53"/>
      <x:c r="C12" s="53"/>
      <x:c r="D12" s="53"/>
      <x:c r="E12" s="53"/>
      <x:c r="F12" s="53"/>
      <x:c r="G12" s="53"/>
      <x:c r="H12" s="53"/>
      <x:c r="I12" s="53"/>
      <x:c r="J12" s="58"/>
      <x:c r="K12" s="53"/>
      <x:c r="L12" s="45" t="str">
        <x:f>IF(A12="","",IF(NOT(OR(EXACT(C12,"CATEGORY"),EXACT(C12,"DISCOVERY"),EXACT(C12,"COMPARISON"),EXACT(C12,"PRODUCT"),EXACT(C12,"BRAND"),EXACT(C12,"TRANSACTION"),EXACT(C12,"POST-PURCHASE"))),"INVALID - INTENT TOKEN",IF(NOT(OR(EXACT(E12,"ORGANIC SEARCH"),EXACT(E12,"SHOPPING"),EXACT(E12,"AI ANSWER"),EXACT(E12,"MARKETPLACE"),EXACT(E12,"OTHER"))),"INVALID - SURFACE TOKEN",IF(NOT(OR(EXACT(F12,"PRESENT"),EXACT(F12,"ABSENT"),EXACT(F12,"UNCLEAR"))),"INVALID - VISIBILITY TOKEN",IF(NOT(OR(EXACT(G12,"EXPECTED"),EXACT(G12,"ROLE MISMATCH"),EXACT(G12,"UNCLEAR"))),"INVALID - ROLE ALIGNMENT TOKEN",IF(NOT(OR(EXACT(H12,"CATEGORY"),EXACT(H12,"PRODUCT"),EXACT(H12,"GUIDE"),EXACT(H12,"MARKETPLACE LISTING"),EXACT(H12,"MANUFACTURER"),EXACT(H12,"PUBLISHER"),EXACT(H12,"OTHER"))),"INVALID - LANDING TOKEN",IF(COUNTIF($A$6:$A$205,A12)&gt;1,"INVALID - DUPLICATE ID","VALID")))))))</x:f>
      </x:c>
      <x:c r="M12" s="45" t="str">
        <x:f>IF(A12="","",IF(OR(B12="",C12="",D12="",E12="",F12="",G12="",H12="",I12="",J12=""),"EVIDENCE INSUFFICIENT",IF(OR(F12="UNCLEAR",G12="UNCLEAR"),"EVIDENCE INSUFFICIENT",IF(F12="ABSENT","REFERENCE ONLY",IF(G12="ROLE MISMATCH","DO NOT COMPARE",IF(OR(C12="TRANSACTION",C12="PRODUCT",C12="COMPARISON"),"BENCHMARK","REFERENCE ONLY"))))))</x:f>
      </x:c>
      <x:c r="N12" s="45" t="str">
        <x:f>IF(A12="","",IF(L12&lt;&gt;"VALID","NOT READY",IF(M12="EVIDENCE INSUFFICIENT","NOT READY",IF(O12&lt;&gt;"LINKED - READY","NOT READY","READY"))))</x:f>
      </x:c>
      <x:c r="O12" s="69" t="str">
        <x:f>IF(A12="","",IF(COUNTIF(CANDIDATES!$A$6:$A$205,D12)&lt;&gt;1,"INVALID - CANDIDATE ID",IF(COUNTIFS(CANDIDATES!$A$6:$A$205,D12,CANDIDATES!$R$6:$R$205,"READY")&lt;&gt;1,"CANDIDATE NOT READY","LINKED - READY")))</x:f>
      </x:c>
      <x:c r="P12" s="69" t="str">
        <x:f>IF(O12="LINKED - READY",INDEX(CANDIDATES!$Q$6:$Q$205,MATCH(D12,CANDIDATES!$A$6:$A$205,0)),"")</x:f>
      </x:c>
    </x:row>
    <x:row r="13">
      <x:c r="A13" s="53"/>
      <x:c r="B13" s="53"/>
      <x:c r="C13" s="53"/>
      <x:c r="D13" s="53"/>
      <x:c r="E13" s="53"/>
      <x:c r="F13" s="53"/>
      <x:c r="G13" s="53"/>
      <x:c r="H13" s="53"/>
      <x:c r="I13" s="53"/>
      <x:c r="J13" s="58"/>
      <x:c r="K13" s="53"/>
      <x:c r="L13" s="45" t="str">
        <x:f>IF(A13="","",IF(NOT(OR(EXACT(C13,"CATEGORY"),EXACT(C13,"DISCOVERY"),EXACT(C13,"COMPARISON"),EXACT(C13,"PRODUCT"),EXACT(C13,"BRAND"),EXACT(C13,"TRANSACTION"),EXACT(C13,"POST-PURCHASE"))),"INVALID - INTENT TOKEN",IF(NOT(OR(EXACT(E13,"ORGANIC SEARCH"),EXACT(E13,"SHOPPING"),EXACT(E13,"AI ANSWER"),EXACT(E13,"MARKETPLACE"),EXACT(E13,"OTHER"))),"INVALID - SURFACE TOKEN",IF(NOT(OR(EXACT(F13,"PRESENT"),EXACT(F13,"ABSENT"),EXACT(F13,"UNCLEAR"))),"INVALID - VISIBILITY TOKEN",IF(NOT(OR(EXACT(G13,"EXPECTED"),EXACT(G13,"ROLE MISMATCH"),EXACT(G13,"UNCLEAR"))),"INVALID - ROLE ALIGNMENT TOKEN",IF(NOT(OR(EXACT(H13,"CATEGORY"),EXACT(H13,"PRODUCT"),EXACT(H13,"GUIDE"),EXACT(H13,"MARKETPLACE LISTING"),EXACT(H13,"MANUFACTURER"),EXACT(H13,"PUBLISHER"),EXACT(H13,"OTHER"))),"INVALID - LANDING TOKEN",IF(COUNTIF($A$6:$A$205,A13)&gt;1,"INVALID - DUPLICATE ID","VALID")))))))</x:f>
      </x:c>
      <x:c r="M13" s="45" t="str">
        <x:f>IF(A13="","",IF(OR(B13="",C13="",D13="",E13="",F13="",G13="",H13="",I13="",J13=""),"EVIDENCE INSUFFICIENT",IF(OR(F13="UNCLEAR",G13="UNCLEAR"),"EVIDENCE INSUFFICIENT",IF(F13="ABSENT","REFERENCE ONLY",IF(G13="ROLE MISMATCH","DO NOT COMPARE",IF(OR(C13="TRANSACTION",C13="PRODUCT",C13="COMPARISON"),"BENCHMARK","REFERENCE ONLY"))))))</x:f>
      </x:c>
      <x:c r="N13" s="45" t="str">
        <x:f>IF(A13="","",IF(L13&lt;&gt;"VALID","NOT READY",IF(M13="EVIDENCE INSUFFICIENT","NOT READY",IF(O13&lt;&gt;"LINKED - READY","NOT READY","READY"))))</x:f>
      </x:c>
      <x:c r="O13" s="69" t="str">
        <x:f>IF(A13="","",IF(COUNTIF(CANDIDATES!$A$6:$A$205,D13)&lt;&gt;1,"INVALID - CANDIDATE ID",IF(COUNTIFS(CANDIDATES!$A$6:$A$205,D13,CANDIDATES!$R$6:$R$205,"READY")&lt;&gt;1,"CANDIDATE NOT READY","LINKED - READY")))</x:f>
      </x:c>
      <x:c r="P13" s="69" t="str">
        <x:f>IF(O13="LINKED - READY",INDEX(CANDIDATES!$Q$6:$Q$205,MATCH(D13,CANDIDATES!$A$6:$A$205,0)),"")</x:f>
      </x:c>
    </x:row>
    <x:row r="14">
      <x:c r="A14" s="53"/>
      <x:c r="B14" s="53"/>
      <x:c r="C14" s="53"/>
      <x:c r="D14" s="53"/>
      <x:c r="E14" s="53"/>
      <x:c r="F14" s="53"/>
      <x:c r="G14" s="53"/>
      <x:c r="H14" s="53"/>
      <x:c r="I14" s="53"/>
      <x:c r="J14" s="58"/>
      <x:c r="K14" s="53"/>
      <x:c r="L14" s="45" t="str">
        <x:f>IF(A14="","",IF(NOT(OR(EXACT(C14,"CATEGORY"),EXACT(C14,"DISCOVERY"),EXACT(C14,"COMPARISON"),EXACT(C14,"PRODUCT"),EXACT(C14,"BRAND"),EXACT(C14,"TRANSACTION"),EXACT(C14,"POST-PURCHASE"))),"INVALID - INTENT TOKEN",IF(NOT(OR(EXACT(E14,"ORGANIC SEARCH"),EXACT(E14,"SHOPPING"),EXACT(E14,"AI ANSWER"),EXACT(E14,"MARKETPLACE"),EXACT(E14,"OTHER"))),"INVALID - SURFACE TOKEN",IF(NOT(OR(EXACT(F14,"PRESENT"),EXACT(F14,"ABSENT"),EXACT(F14,"UNCLEAR"))),"INVALID - VISIBILITY TOKEN",IF(NOT(OR(EXACT(G14,"EXPECTED"),EXACT(G14,"ROLE MISMATCH"),EXACT(G14,"UNCLEAR"))),"INVALID - ROLE ALIGNMENT TOKEN",IF(NOT(OR(EXACT(H14,"CATEGORY"),EXACT(H14,"PRODUCT"),EXACT(H14,"GUIDE"),EXACT(H14,"MARKETPLACE LISTING"),EXACT(H14,"MANUFACTURER"),EXACT(H14,"PUBLISHER"),EXACT(H14,"OTHER"))),"INVALID - LANDING TOKEN",IF(COUNTIF($A$6:$A$205,A14)&gt;1,"INVALID - DUPLICATE ID","VALID")))))))</x:f>
      </x:c>
      <x:c r="M14" s="45" t="str">
        <x:f>IF(A14="","",IF(OR(B14="",C14="",D14="",E14="",F14="",G14="",H14="",I14="",J14=""),"EVIDENCE INSUFFICIENT",IF(OR(F14="UNCLEAR",G14="UNCLEAR"),"EVIDENCE INSUFFICIENT",IF(F14="ABSENT","REFERENCE ONLY",IF(G14="ROLE MISMATCH","DO NOT COMPARE",IF(OR(C14="TRANSACTION",C14="PRODUCT",C14="COMPARISON"),"BENCHMARK","REFERENCE ONLY"))))))</x:f>
      </x:c>
      <x:c r="N14" s="45" t="str">
        <x:f>IF(A14="","",IF(L14&lt;&gt;"VALID","NOT READY",IF(M14="EVIDENCE INSUFFICIENT","NOT READY",IF(O14&lt;&gt;"LINKED - READY","NOT READY","READY"))))</x:f>
      </x:c>
      <x:c r="O14" s="69" t="str">
        <x:f>IF(A14="","",IF(COUNTIF(CANDIDATES!$A$6:$A$205,D14)&lt;&gt;1,"INVALID - CANDIDATE ID",IF(COUNTIFS(CANDIDATES!$A$6:$A$205,D14,CANDIDATES!$R$6:$R$205,"READY")&lt;&gt;1,"CANDIDATE NOT READY","LINKED - READY")))</x:f>
      </x:c>
      <x:c r="P14" s="69" t="str">
        <x:f>IF(O14="LINKED - READY",INDEX(CANDIDATES!$Q$6:$Q$205,MATCH(D14,CANDIDATES!$A$6:$A$205,0)),"")</x:f>
      </x:c>
    </x:row>
    <x:row r="15">
      <x:c r="A15" s="53"/>
      <x:c r="B15" s="53"/>
      <x:c r="C15" s="53"/>
      <x:c r="D15" s="53"/>
      <x:c r="E15" s="53"/>
      <x:c r="F15" s="53"/>
      <x:c r="G15" s="53"/>
      <x:c r="H15" s="53"/>
      <x:c r="I15" s="53"/>
      <x:c r="J15" s="58"/>
      <x:c r="K15" s="53"/>
      <x:c r="L15" s="45" t="str">
        <x:f>IF(A15="","",IF(NOT(OR(EXACT(C15,"CATEGORY"),EXACT(C15,"DISCOVERY"),EXACT(C15,"COMPARISON"),EXACT(C15,"PRODUCT"),EXACT(C15,"BRAND"),EXACT(C15,"TRANSACTION"),EXACT(C15,"POST-PURCHASE"))),"INVALID - INTENT TOKEN",IF(NOT(OR(EXACT(E15,"ORGANIC SEARCH"),EXACT(E15,"SHOPPING"),EXACT(E15,"AI ANSWER"),EXACT(E15,"MARKETPLACE"),EXACT(E15,"OTHER"))),"INVALID - SURFACE TOKEN",IF(NOT(OR(EXACT(F15,"PRESENT"),EXACT(F15,"ABSENT"),EXACT(F15,"UNCLEAR"))),"INVALID - VISIBILITY TOKEN",IF(NOT(OR(EXACT(G15,"EXPECTED"),EXACT(G15,"ROLE MISMATCH"),EXACT(G15,"UNCLEAR"))),"INVALID - ROLE ALIGNMENT TOKEN",IF(NOT(OR(EXACT(H15,"CATEGORY"),EXACT(H15,"PRODUCT"),EXACT(H15,"GUIDE"),EXACT(H15,"MARKETPLACE LISTING"),EXACT(H15,"MANUFACTURER"),EXACT(H15,"PUBLISHER"),EXACT(H15,"OTHER"))),"INVALID - LANDING TOKEN",IF(COUNTIF($A$6:$A$205,A15)&gt;1,"INVALID - DUPLICATE ID","VALID")))))))</x:f>
      </x:c>
      <x:c r="M15" s="45" t="str">
        <x:f>IF(A15="","",IF(OR(B15="",C15="",D15="",E15="",F15="",G15="",H15="",I15="",J15=""),"EVIDENCE INSUFFICIENT",IF(OR(F15="UNCLEAR",G15="UNCLEAR"),"EVIDENCE INSUFFICIENT",IF(F15="ABSENT","REFERENCE ONLY",IF(G15="ROLE MISMATCH","DO NOT COMPARE",IF(OR(C15="TRANSACTION",C15="PRODUCT",C15="COMPARISON"),"BENCHMARK","REFERENCE ONLY"))))))</x:f>
      </x:c>
      <x:c r="N15" s="45" t="str">
        <x:f>IF(A15="","",IF(L15&lt;&gt;"VALID","NOT READY",IF(M15="EVIDENCE INSUFFICIENT","NOT READY",IF(O15&lt;&gt;"LINKED - READY","NOT READY","READY"))))</x:f>
      </x:c>
      <x:c r="O15" s="69" t="str">
        <x:f>IF(A15="","",IF(COUNTIF(CANDIDATES!$A$6:$A$205,D15)&lt;&gt;1,"INVALID - CANDIDATE ID",IF(COUNTIFS(CANDIDATES!$A$6:$A$205,D15,CANDIDATES!$R$6:$R$205,"READY")&lt;&gt;1,"CANDIDATE NOT READY","LINKED - READY")))</x:f>
      </x:c>
      <x:c r="P15" s="69" t="str">
        <x:f>IF(O15="LINKED - READY",INDEX(CANDIDATES!$Q$6:$Q$205,MATCH(D15,CANDIDATES!$A$6:$A$205,0)),"")</x:f>
      </x:c>
    </x:row>
    <x:row r="16">
      <x:c r="A16" s="53"/>
      <x:c r="B16" s="53"/>
      <x:c r="C16" s="53"/>
      <x:c r="D16" s="53"/>
      <x:c r="E16" s="53"/>
      <x:c r="F16" s="53"/>
      <x:c r="G16" s="53"/>
      <x:c r="H16" s="53"/>
      <x:c r="I16" s="53"/>
      <x:c r="J16" s="58"/>
      <x:c r="K16" s="53"/>
      <x:c r="L16" s="45" t="str">
        <x:f>IF(A16="","",IF(NOT(OR(EXACT(C16,"CATEGORY"),EXACT(C16,"DISCOVERY"),EXACT(C16,"COMPARISON"),EXACT(C16,"PRODUCT"),EXACT(C16,"BRAND"),EXACT(C16,"TRANSACTION"),EXACT(C16,"POST-PURCHASE"))),"INVALID - INTENT TOKEN",IF(NOT(OR(EXACT(E16,"ORGANIC SEARCH"),EXACT(E16,"SHOPPING"),EXACT(E16,"AI ANSWER"),EXACT(E16,"MARKETPLACE"),EXACT(E16,"OTHER"))),"INVALID - SURFACE TOKEN",IF(NOT(OR(EXACT(F16,"PRESENT"),EXACT(F16,"ABSENT"),EXACT(F16,"UNCLEAR"))),"INVALID - VISIBILITY TOKEN",IF(NOT(OR(EXACT(G16,"EXPECTED"),EXACT(G16,"ROLE MISMATCH"),EXACT(G16,"UNCLEAR"))),"INVALID - ROLE ALIGNMENT TOKEN",IF(NOT(OR(EXACT(H16,"CATEGORY"),EXACT(H16,"PRODUCT"),EXACT(H16,"GUIDE"),EXACT(H16,"MARKETPLACE LISTING"),EXACT(H16,"MANUFACTURER"),EXACT(H16,"PUBLISHER"),EXACT(H16,"OTHER"))),"INVALID - LANDING TOKEN",IF(COUNTIF($A$6:$A$205,A16)&gt;1,"INVALID - DUPLICATE ID","VALID")))))))</x:f>
      </x:c>
      <x:c r="M16" s="45" t="str">
        <x:f>IF(A16="","",IF(OR(B16="",C16="",D16="",E16="",F16="",G16="",H16="",I16="",J16=""),"EVIDENCE INSUFFICIENT",IF(OR(F16="UNCLEAR",G16="UNCLEAR"),"EVIDENCE INSUFFICIENT",IF(F16="ABSENT","REFERENCE ONLY",IF(G16="ROLE MISMATCH","DO NOT COMPARE",IF(OR(C16="TRANSACTION",C16="PRODUCT",C16="COMPARISON"),"BENCHMARK","REFERENCE ONLY"))))))</x:f>
      </x:c>
      <x:c r="N16" s="45" t="str">
        <x:f>IF(A16="","",IF(L16&lt;&gt;"VALID","NOT READY",IF(M16="EVIDENCE INSUFFICIENT","NOT READY",IF(O16&lt;&gt;"LINKED - READY","NOT READY","READY"))))</x:f>
      </x:c>
      <x:c r="O16" s="69" t="str">
        <x:f>IF(A16="","",IF(COUNTIF(CANDIDATES!$A$6:$A$205,D16)&lt;&gt;1,"INVALID - CANDIDATE ID",IF(COUNTIFS(CANDIDATES!$A$6:$A$205,D16,CANDIDATES!$R$6:$R$205,"READY")&lt;&gt;1,"CANDIDATE NOT READY","LINKED - READY")))</x:f>
      </x:c>
      <x:c r="P16" s="69" t="str">
        <x:f>IF(O16="LINKED - READY",INDEX(CANDIDATES!$Q$6:$Q$205,MATCH(D16,CANDIDATES!$A$6:$A$205,0)),"")</x:f>
      </x:c>
    </x:row>
    <x:row r="17">
      <x:c r="A17" s="53"/>
      <x:c r="B17" s="53"/>
      <x:c r="C17" s="53"/>
      <x:c r="D17" s="53"/>
      <x:c r="E17" s="53"/>
      <x:c r="F17" s="53"/>
      <x:c r="G17" s="53"/>
      <x:c r="H17" s="53"/>
      <x:c r="I17" s="53"/>
      <x:c r="J17" s="58"/>
      <x:c r="K17" s="53"/>
      <x:c r="L17" s="45" t="str">
        <x:f>IF(A17="","",IF(NOT(OR(EXACT(C17,"CATEGORY"),EXACT(C17,"DISCOVERY"),EXACT(C17,"COMPARISON"),EXACT(C17,"PRODUCT"),EXACT(C17,"BRAND"),EXACT(C17,"TRANSACTION"),EXACT(C17,"POST-PURCHASE"))),"INVALID - INTENT TOKEN",IF(NOT(OR(EXACT(E17,"ORGANIC SEARCH"),EXACT(E17,"SHOPPING"),EXACT(E17,"AI ANSWER"),EXACT(E17,"MARKETPLACE"),EXACT(E17,"OTHER"))),"INVALID - SURFACE TOKEN",IF(NOT(OR(EXACT(F17,"PRESENT"),EXACT(F17,"ABSENT"),EXACT(F17,"UNCLEAR"))),"INVALID - VISIBILITY TOKEN",IF(NOT(OR(EXACT(G17,"EXPECTED"),EXACT(G17,"ROLE MISMATCH"),EXACT(G17,"UNCLEAR"))),"INVALID - ROLE ALIGNMENT TOKEN",IF(NOT(OR(EXACT(H17,"CATEGORY"),EXACT(H17,"PRODUCT"),EXACT(H17,"GUIDE"),EXACT(H17,"MARKETPLACE LISTING"),EXACT(H17,"MANUFACTURER"),EXACT(H17,"PUBLISHER"),EXACT(H17,"OTHER"))),"INVALID - LANDING TOKEN",IF(COUNTIF($A$6:$A$205,A17)&gt;1,"INVALID - DUPLICATE ID","VALID")))))))</x:f>
      </x:c>
      <x:c r="M17" s="45" t="str">
        <x:f>IF(A17="","",IF(OR(B17="",C17="",D17="",E17="",F17="",G17="",H17="",I17="",J17=""),"EVIDENCE INSUFFICIENT",IF(OR(F17="UNCLEAR",G17="UNCLEAR"),"EVIDENCE INSUFFICIENT",IF(F17="ABSENT","REFERENCE ONLY",IF(G17="ROLE MISMATCH","DO NOT COMPARE",IF(OR(C17="TRANSACTION",C17="PRODUCT",C17="COMPARISON"),"BENCHMARK","REFERENCE ONLY"))))))</x:f>
      </x:c>
      <x:c r="N17" s="45" t="str">
        <x:f>IF(A17="","",IF(L17&lt;&gt;"VALID","NOT READY",IF(M17="EVIDENCE INSUFFICIENT","NOT READY",IF(O17&lt;&gt;"LINKED - READY","NOT READY","READY"))))</x:f>
      </x:c>
      <x:c r="O17" s="69" t="str">
        <x:f>IF(A17="","",IF(COUNTIF(CANDIDATES!$A$6:$A$205,D17)&lt;&gt;1,"INVALID - CANDIDATE ID",IF(COUNTIFS(CANDIDATES!$A$6:$A$205,D17,CANDIDATES!$R$6:$R$205,"READY")&lt;&gt;1,"CANDIDATE NOT READY","LINKED - READY")))</x:f>
      </x:c>
      <x:c r="P17" s="69" t="str">
        <x:f>IF(O17="LINKED - READY",INDEX(CANDIDATES!$Q$6:$Q$205,MATCH(D17,CANDIDATES!$A$6:$A$205,0)),"")</x:f>
      </x:c>
    </x:row>
    <x:row r="18">
      <x:c r="A18" s="53"/>
      <x:c r="B18" s="53"/>
      <x:c r="C18" s="53"/>
      <x:c r="D18" s="53"/>
      <x:c r="E18" s="53"/>
      <x:c r="F18" s="53"/>
      <x:c r="G18" s="53"/>
      <x:c r="H18" s="53"/>
      <x:c r="I18" s="53"/>
      <x:c r="J18" s="58"/>
      <x:c r="K18" s="53"/>
      <x:c r="L18" s="45" t="str">
        <x:f>IF(A18="","",IF(NOT(OR(EXACT(C18,"CATEGORY"),EXACT(C18,"DISCOVERY"),EXACT(C18,"COMPARISON"),EXACT(C18,"PRODUCT"),EXACT(C18,"BRAND"),EXACT(C18,"TRANSACTION"),EXACT(C18,"POST-PURCHASE"))),"INVALID - INTENT TOKEN",IF(NOT(OR(EXACT(E18,"ORGANIC SEARCH"),EXACT(E18,"SHOPPING"),EXACT(E18,"AI ANSWER"),EXACT(E18,"MARKETPLACE"),EXACT(E18,"OTHER"))),"INVALID - SURFACE TOKEN",IF(NOT(OR(EXACT(F18,"PRESENT"),EXACT(F18,"ABSENT"),EXACT(F18,"UNCLEAR"))),"INVALID - VISIBILITY TOKEN",IF(NOT(OR(EXACT(G18,"EXPECTED"),EXACT(G18,"ROLE MISMATCH"),EXACT(G18,"UNCLEAR"))),"INVALID - ROLE ALIGNMENT TOKEN",IF(NOT(OR(EXACT(H18,"CATEGORY"),EXACT(H18,"PRODUCT"),EXACT(H18,"GUIDE"),EXACT(H18,"MARKETPLACE LISTING"),EXACT(H18,"MANUFACTURER"),EXACT(H18,"PUBLISHER"),EXACT(H18,"OTHER"))),"INVALID - LANDING TOKEN",IF(COUNTIF($A$6:$A$205,A18)&gt;1,"INVALID - DUPLICATE ID","VALID")))))))</x:f>
      </x:c>
      <x:c r="M18" s="45" t="str">
        <x:f>IF(A18="","",IF(OR(B18="",C18="",D18="",E18="",F18="",G18="",H18="",I18="",J18=""),"EVIDENCE INSUFFICIENT",IF(OR(F18="UNCLEAR",G18="UNCLEAR"),"EVIDENCE INSUFFICIENT",IF(F18="ABSENT","REFERENCE ONLY",IF(G18="ROLE MISMATCH","DO NOT COMPARE",IF(OR(C18="TRANSACTION",C18="PRODUCT",C18="COMPARISON"),"BENCHMARK","REFERENCE ONLY"))))))</x:f>
      </x:c>
      <x:c r="N18" s="45" t="str">
        <x:f>IF(A18="","",IF(L18&lt;&gt;"VALID","NOT READY",IF(M18="EVIDENCE INSUFFICIENT","NOT READY",IF(O18&lt;&gt;"LINKED - READY","NOT READY","READY"))))</x:f>
      </x:c>
      <x:c r="O18" s="69" t="str">
        <x:f>IF(A18="","",IF(COUNTIF(CANDIDATES!$A$6:$A$205,D18)&lt;&gt;1,"INVALID - CANDIDATE ID",IF(COUNTIFS(CANDIDATES!$A$6:$A$205,D18,CANDIDATES!$R$6:$R$205,"READY")&lt;&gt;1,"CANDIDATE NOT READY","LINKED - READY")))</x:f>
      </x:c>
      <x:c r="P18" s="69" t="str">
        <x:f>IF(O18="LINKED - READY",INDEX(CANDIDATES!$Q$6:$Q$205,MATCH(D18,CANDIDATES!$A$6:$A$205,0)),"")</x:f>
      </x:c>
    </x:row>
    <x:row r="19">
      <x:c r="A19" s="53"/>
      <x:c r="B19" s="53"/>
      <x:c r="C19" s="53"/>
      <x:c r="D19" s="53"/>
      <x:c r="E19" s="53"/>
      <x:c r="F19" s="53"/>
      <x:c r="G19" s="53"/>
      <x:c r="H19" s="53"/>
      <x:c r="I19" s="53"/>
      <x:c r="J19" s="58"/>
      <x:c r="K19" s="53"/>
      <x:c r="L19" s="45" t="str">
        <x:f>IF(A19="","",IF(NOT(OR(EXACT(C19,"CATEGORY"),EXACT(C19,"DISCOVERY"),EXACT(C19,"COMPARISON"),EXACT(C19,"PRODUCT"),EXACT(C19,"BRAND"),EXACT(C19,"TRANSACTION"),EXACT(C19,"POST-PURCHASE"))),"INVALID - INTENT TOKEN",IF(NOT(OR(EXACT(E19,"ORGANIC SEARCH"),EXACT(E19,"SHOPPING"),EXACT(E19,"AI ANSWER"),EXACT(E19,"MARKETPLACE"),EXACT(E19,"OTHER"))),"INVALID - SURFACE TOKEN",IF(NOT(OR(EXACT(F19,"PRESENT"),EXACT(F19,"ABSENT"),EXACT(F19,"UNCLEAR"))),"INVALID - VISIBILITY TOKEN",IF(NOT(OR(EXACT(G19,"EXPECTED"),EXACT(G19,"ROLE MISMATCH"),EXACT(G19,"UNCLEAR"))),"INVALID - ROLE ALIGNMENT TOKEN",IF(NOT(OR(EXACT(H19,"CATEGORY"),EXACT(H19,"PRODUCT"),EXACT(H19,"GUIDE"),EXACT(H19,"MARKETPLACE LISTING"),EXACT(H19,"MANUFACTURER"),EXACT(H19,"PUBLISHER"),EXACT(H19,"OTHER"))),"INVALID - LANDING TOKEN",IF(COUNTIF($A$6:$A$205,A19)&gt;1,"INVALID - DUPLICATE ID","VALID")))))))</x:f>
      </x:c>
      <x:c r="M19" s="45" t="str">
        <x:f>IF(A19="","",IF(OR(B19="",C19="",D19="",E19="",F19="",G19="",H19="",I19="",J19=""),"EVIDENCE INSUFFICIENT",IF(OR(F19="UNCLEAR",G19="UNCLEAR"),"EVIDENCE INSUFFICIENT",IF(F19="ABSENT","REFERENCE ONLY",IF(G19="ROLE MISMATCH","DO NOT COMPARE",IF(OR(C19="TRANSACTION",C19="PRODUCT",C19="COMPARISON"),"BENCHMARK","REFERENCE ONLY"))))))</x:f>
      </x:c>
      <x:c r="N19" s="45" t="str">
        <x:f>IF(A19="","",IF(L19&lt;&gt;"VALID","NOT READY",IF(M19="EVIDENCE INSUFFICIENT","NOT READY",IF(O19&lt;&gt;"LINKED - READY","NOT READY","READY"))))</x:f>
      </x:c>
      <x:c r="O19" s="69" t="str">
        <x:f>IF(A19="","",IF(COUNTIF(CANDIDATES!$A$6:$A$205,D19)&lt;&gt;1,"INVALID - CANDIDATE ID",IF(COUNTIFS(CANDIDATES!$A$6:$A$205,D19,CANDIDATES!$R$6:$R$205,"READY")&lt;&gt;1,"CANDIDATE NOT READY","LINKED - READY")))</x:f>
      </x:c>
      <x:c r="P19" s="69" t="str">
        <x:f>IF(O19="LINKED - READY",INDEX(CANDIDATES!$Q$6:$Q$205,MATCH(D19,CANDIDATES!$A$6:$A$205,0)),"")</x:f>
      </x:c>
    </x:row>
    <x:row r="20">
      <x:c r="A20" s="53"/>
      <x:c r="B20" s="53"/>
      <x:c r="C20" s="53"/>
      <x:c r="D20" s="53"/>
      <x:c r="E20" s="53"/>
      <x:c r="F20" s="53"/>
      <x:c r="G20" s="53"/>
      <x:c r="H20" s="53"/>
      <x:c r="I20" s="53"/>
      <x:c r="J20" s="58"/>
      <x:c r="K20" s="53"/>
      <x:c r="L20" s="45" t="str">
        <x:f>IF(A20="","",IF(NOT(OR(EXACT(C20,"CATEGORY"),EXACT(C20,"DISCOVERY"),EXACT(C20,"COMPARISON"),EXACT(C20,"PRODUCT"),EXACT(C20,"BRAND"),EXACT(C20,"TRANSACTION"),EXACT(C20,"POST-PURCHASE"))),"INVALID - INTENT TOKEN",IF(NOT(OR(EXACT(E20,"ORGANIC SEARCH"),EXACT(E20,"SHOPPING"),EXACT(E20,"AI ANSWER"),EXACT(E20,"MARKETPLACE"),EXACT(E20,"OTHER"))),"INVALID - SURFACE TOKEN",IF(NOT(OR(EXACT(F20,"PRESENT"),EXACT(F20,"ABSENT"),EXACT(F20,"UNCLEAR"))),"INVALID - VISIBILITY TOKEN",IF(NOT(OR(EXACT(G20,"EXPECTED"),EXACT(G20,"ROLE MISMATCH"),EXACT(G20,"UNCLEAR"))),"INVALID - ROLE ALIGNMENT TOKEN",IF(NOT(OR(EXACT(H20,"CATEGORY"),EXACT(H20,"PRODUCT"),EXACT(H20,"GUIDE"),EXACT(H20,"MARKETPLACE LISTING"),EXACT(H20,"MANUFACTURER"),EXACT(H20,"PUBLISHER"),EXACT(H20,"OTHER"))),"INVALID - LANDING TOKEN",IF(COUNTIF($A$6:$A$205,A20)&gt;1,"INVALID - DUPLICATE ID","VALID")))))))</x:f>
      </x:c>
      <x:c r="M20" s="45" t="str">
        <x:f>IF(A20="","",IF(OR(B20="",C20="",D20="",E20="",F20="",G20="",H20="",I20="",J20=""),"EVIDENCE INSUFFICIENT",IF(OR(F20="UNCLEAR",G20="UNCLEAR"),"EVIDENCE INSUFFICIENT",IF(F20="ABSENT","REFERENCE ONLY",IF(G20="ROLE MISMATCH","DO NOT COMPARE",IF(OR(C20="TRANSACTION",C20="PRODUCT",C20="COMPARISON"),"BENCHMARK","REFERENCE ONLY"))))))</x:f>
      </x:c>
      <x:c r="N20" s="45" t="str">
        <x:f>IF(A20="","",IF(L20&lt;&gt;"VALID","NOT READY",IF(M20="EVIDENCE INSUFFICIENT","NOT READY",IF(O20&lt;&gt;"LINKED - READY","NOT READY","READY"))))</x:f>
      </x:c>
      <x:c r="O20" s="69" t="str">
        <x:f>IF(A20="","",IF(COUNTIF(CANDIDATES!$A$6:$A$205,D20)&lt;&gt;1,"INVALID - CANDIDATE ID",IF(COUNTIFS(CANDIDATES!$A$6:$A$205,D20,CANDIDATES!$R$6:$R$205,"READY")&lt;&gt;1,"CANDIDATE NOT READY","LINKED - READY")))</x:f>
      </x:c>
      <x:c r="P20" s="69" t="str">
        <x:f>IF(O20="LINKED - READY",INDEX(CANDIDATES!$Q$6:$Q$205,MATCH(D20,CANDIDATES!$A$6:$A$205,0)),"")</x:f>
      </x:c>
    </x:row>
    <x:row r="21">
      <x:c r="A21" s="53"/>
      <x:c r="B21" s="53"/>
      <x:c r="C21" s="53"/>
      <x:c r="D21" s="53"/>
      <x:c r="E21" s="53"/>
      <x:c r="F21" s="53"/>
      <x:c r="G21" s="53"/>
      <x:c r="H21" s="53"/>
      <x:c r="I21" s="53"/>
      <x:c r="J21" s="58"/>
      <x:c r="K21" s="53"/>
      <x:c r="L21" s="45" t="str">
        <x:f>IF(A21="","",IF(NOT(OR(EXACT(C21,"CATEGORY"),EXACT(C21,"DISCOVERY"),EXACT(C21,"COMPARISON"),EXACT(C21,"PRODUCT"),EXACT(C21,"BRAND"),EXACT(C21,"TRANSACTION"),EXACT(C21,"POST-PURCHASE"))),"INVALID - INTENT TOKEN",IF(NOT(OR(EXACT(E21,"ORGANIC SEARCH"),EXACT(E21,"SHOPPING"),EXACT(E21,"AI ANSWER"),EXACT(E21,"MARKETPLACE"),EXACT(E21,"OTHER"))),"INVALID - SURFACE TOKEN",IF(NOT(OR(EXACT(F21,"PRESENT"),EXACT(F21,"ABSENT"),EXACT(F21,"UNCLEAR"))),"INVALID - VISIBILITY TOKEN",IF(NOT(OR(EXACT(G21,"EXPECTED"),EXACT(G21,"ROLE MISMATCH"),EXACT(G21,"UNCLEAR"))),"INVALID - ROLE ALIGNMENT TOKEN",IF(NOT(OR(EXACT(H21,"CATEGORY"),EXACT(H21,"PRODUCT"),EXACT(H21,"GUIDE"),EXACT(H21,"MARKETPLACE LISTING"),EXACT(H21,"MANUFACTURER"),EXACT(H21,"PUBLISHER"),EXACT(H21,"OTHER"))),"INVALID - LANDING TOKEN",IF(COUNTIF($A$6:$A$205,A21)&gt;1,"INVALID - DUPLICATE ID","VALID")))))))</x:f>
      </x:c>
      <x:c r="M21" s="45" t="str">
        <x:f>IF(A21="","",IF(OR(B21="",C21="",D21="",E21="",F21="",G21="",H21="",I21="",J21=""),"EVIDENCE INSUFFICIENT",IF(OR(F21="UNCLEAR",G21="UNCLEAR"),"EVIDENCE INSUFFICIENT",IF(F21="ABSENT","REFERENCE ONLY",IF(G21="ROLE MISMATCH","DO NOT COMPARE",IF(OR(C21="TRANSACTION",C21="PRODUCT",C21="COMPARISON"),"BENCHMARK","REFERENCE ONLY"))))))</x:f>
      </x:c>
      <x:c r="N21" s="45" t="str">
        <x:f>IF(A21="","",IF(L21&lt;&gt;"VALID","NOT READY",IF(M21="EVIDENCE INSUFFICIENT","NOT READY",IF(O21&lt;&gt;"LINKED - READY","NOT READY","READY"))))</x:f>
      </x:c>
      <x:c r="O21" s="69" t="str">
        <x:f>IF(A21="","",IF(COUNTIF(CANDIDATES!$A$6:$A$205,D21)&lt;&gt;1,"INVALID - CANDIDATE ID",IF(COUNTIFS(CANDIDATES!$A$6:$A$205,D21,CANDIDATES!$R$6:$R$205,"READY")&lt;&gt;1,"CANDIDATE NOT READY","LINKED - READY")))</x:f>
      </x:c>
      <x:c r="P21" s="69" t="str">
        <x:f>IF(O21="LINKED - READY",INDEX(CANDIDATES!$Q$6:$Q$205,MATCH(D21,CANDIDATES!$A$6:$A$205,0)),"")</x:f>
      </x:c>
    </x:row>
    <x:row r="22">
      <x:c r="A22" s="53"/>
      <x:c r="B22" s="53"/>
      <x:c r="C22" s="53"/>
      <x:c r="D22" s="53"/>
      <x:c r="E22" s="53"/>
      <x:c r="F22" s="53"/>
      <x:c r="G22" s="53"/>
      <x:c r="H22" s="53"/>
      <x:c r="I22" s="53"/>
      <x:c r="J22" s="58"/>
      <x:c r="K22" s="53"/>
      <x:c r="L22" s="45" t="str">
        <x:f>IF(A22="","",IF(NOT(OR(EXACT(C22,"CATEGORY"),EXACT(C22,"DISCOVERY"),EXACT(C22,"COMPARISON"),EXACT(C22,"PRODUCT"),EXACT(C22,"BRAND"),EXACT(C22,"TRANSACTION"),EXACT(C22,"POST-PURCHASE"))),"INVALID - INTENT TOKEN",IF(NOT(OR(EXACT(E22,"ORGANIC SEARCH"),EXACT(E22,"SHOPPING"),EXACT(E22,"AI ANSWER"),EXACT(E22,"MARKETPLACE"),EXACT(E22,"OTHER"))),"INVALID - SURFACE TOKEN",IF(NOT(OR(EXACT(F22,"PRESENT"),EXACT(F22,"ABSENT"),EXACT(F22,"UNCLEAR"))),"INVALID - VISIBILITY TOKEN",IF(NOT(OR(EXACT(G22,"EXPECTED"),EXACT(G22,"ROLE MISMATCH"),EXACT(G22,"UNCLEAR"))),"INVALID - ROLE ALIGNMENT TOKEN",IF(NOT(OR(EXACT(H22,"CATEGORY"),EXACT(H22,"PRODUCT"),EXACT(H22,"GUIDE"),EXACT(H22,"MARKETPLACE LISTING"),EXACT(H22,"MANUFACTURER"),EXACT(H22,"PUBLISHER"),EXACT(H22,"OTHER"))),"INVALID - LANDING TOKEN",IF(COUNTIF($A$6:$A$205,A22)&gt;1,"INVALID - DUPLICATE ID","VALID")))))))</x:f>
      </x:c>
      <x:c r="M22" s="45" t="str">
        <x:f>IF(A22="","",IF(OR(B22="",C22="",D22="",E22="",F22="",G22="",H22="",I22="",J22=""),"EVIDENCE INSUFFICIENT",IF(OR(F22="UNCLEAR",G22="UNCLEAR"),"EVIDENCE INSUFFICIENT",IF(F22="ABSENT","REFERENCE ONLY",IF(G22="ROLE MISMATCH","DO NOT COMPARE",IF(OR(C22="TRANSACTION",C22="PRODUCT",C22="COMPARISON"),"BENCHMARK","REFERENCE ONLY"))))))</x:f>
      </x:c>
      <x:c r="N22" s="45" t="str">
        <x:f>IF(A22="","",IF(L22&lt;&gt;"VALID","NOT READY",IF(M22="EVIDENCE INSUFFICIENT","NOT READY",IF(O22&lt;&gt;"LINKED - READY","NOT READY","READY"))))</x:f>
      </x:c>
      <x:c r="O22" s="69" t="str">
        <x:f>IF(A22="","",IF(COUNTIF(CANDIDATES!$A$6:$A$205,D22)&lt;&gt;1,"INVALID - CANDIDATE ID",IF(COUNTIFS(CANDIDATES!$A$6:$A$205,D22,CANDIDATES!$R$6:$R$205,"READY")&lt;&gt;1,"CANDIDATE NOT READY","LINKED - READY")))</x:f>
      </x:c>
      <x:c r="P22" s="69" t="str">
        <x:f>IF(O22="LINKED - READY",INDEX(CANDIDATES!$Q$6:$Q$205,MATCH(D22,CANDIDATES!$A$6:$A$205,0)),"")</x:f>
      </x:c>
    </x:row>
    <x:row r="23">
      <x:c r="A23" s="53"/>
      <x:c r="B23" s="53"/>
      <x:c r="C23" s="53"/>
      <x:c r="D23" s="53"/>
      <x:c r="E23" s="53"/>
      <x:c r="F23" s="53"/>
      <x:c r="G23" s="53"/>
      <x:c r="H23" s="53"/>
      <x:c r="I23" s="53"/>
      <x:c r="J23" s="58"/>
      <x:c r="K23" s="53"/>
      <x:c r="L23" s="45" t="str">
        <x:f>IF(A23="","",IF(NOT(OR(EXACT(C23,"CATEGORY"),EXACT(C23,"DISCOVERY"),EXACT(C23,"COMPARISON"),EXACT(C23,"PRODUCT"),EXACT(C23,"BRAND"),EXACT(C23,"TRANSACTION"),EXACT(C23,"POST-PURCHASE"))),"INVALID - INTENT TOKEN",IF(NOT(OR(EXACT(E23,"ORGANIC SEARCH"),EXACT(E23,"SHOPPING"),EXACT(E23,"AI ANSWER"),EXACT(E23,"MARKETPLACE"),EXACT(E23,"OTHER"))),"INVALID - SURFACE TOKEN",IF(NOT(OR(EXACT(F23,"PRESENT"),EXACT(F23,"ABSENT"),EXACT(F23,"UNCLEAR"))),"INVALID - VISIBILITY TOKEN",IF(NOT(OR(EXACT(G23,"EXPECTED"),EXACT(G23,"ROLE MISMATCH"),EXACT(G23,"UNCLEAR"))),"INVALID - ROLE ALIGNMENT TOKEN",IF(NOT(OR(EXACT(H23,"CATEGORY"),EXACT(H23,"PRODUCT"),EXACT(H23,"GUIDE"),EXACT(H23,"MARKETPLACE LISTING"),EXACT(H23,"MANUFACTURER"),EXACT(H23,"PUBLISHER"),EXACT(H23,"OTHER"))),"INVALID - LANDING TOKEN",IF(COUNTIF($A$6:$A$205,A23)&gt;1,"INVALID - DUPLICATE ID","VALID")))))))</x:f>
      </x:c>
      <x:c r="M23" s="45" t="str">
        <x:f>IF(A23="","",IF(OR(B23="",C23="",D23="",E23="",F23="",G23="",H23="",I23="",J23=""),"EVIDENCE INSUFFICIENT",IF(OR(F23="UNCLEAR",G23="UNCLEAR"),"EVIDENCE INSUFFICIENT",IF(F23="ABSENT","REFERENCE ONLY",IF(G23="ROLE MISMATCH","DO NOT COMPARE",IF(OR(C23="TRANSACTION",C23="PRODUCT",C23="COMPARISON"),"BENCHMARK","REFERENCE ONLY"))))))</x:f>
      </x:c>
      <x:c r="N23" s="45" t="str">
        <x:f>IF(A23="","",IF(L23&lt;&gt;"VALID","NOT READY",IF(M23="EVIDENCE INSUFFICIENT","NOT READY",IF(O23&lt;&gt;"LINKED - READY","NOT READY","READY"))))</x:f>
      </x:c>
      <x:c r="O23" s="69" t="str">
        <x:f>IF(A23="","",IF(COUNTIF(CANDIDATES!$A$6:$A$205,D23)&lt;&gt;1,"INVALID - CANDIDATE ID",IF(COUNTIFS(CANDIDATES!$A$6:$A$205,D23,CANDIDATES!$R$6:$R$205,"READY")&lt;&gt;1,"CANDIDATE NOT READY","LINKED - READY")))</x:f>
      </x:c>
      <x:c r="P23" s="69" t="str">
        <x:f>IF(O23="LINKED - READY",INDEX(CANDIDATES!$Q$6:$Q$205,MATCH(D23,CANDIDATES!$A$6:$A$205,0)),"")</x:f>
      </x:c>
    </x:row>
    <x:row r="24">
      <x:c r="A24" s="53"/>
      <x:c r="B24" s="53"/>
      <x:c r="C24" s="53"/>
      <x:c r="D24" s="53"/>
      <x:c r="E24" s="53"/>
      <x:c r="F24" s="53"/>
      <x:c r="G24" s="53"/>
      <x:c r="H24" s="53"/>
      <x:c r="I24" s="53"/>
      <x:c r="J24" s="58"/>
      <x:c r="K24" s="53"/>
      <x:c r="L24" s="45" t="str">
        <x:f>IF(A24="","",IF(NOT(OR(EXACT(C24,"CATEGORY"),EXACT(C24,"DISCOVERY"),EXACT(C24,"COMPARISON"),EXACT(C24,"PRODUCT"),EXACT(C24,"BRAND"),EXACT(C24,"TRANSACTION"),EXACT(C24,"POST-PURCHASE"))),"INVALID - INTENT TOKEN",IF(NOT(OR(EXACT(E24,"ORGANIC SEARCH"),EXACT(E24,"SHOPPING"),EXACT(E24,"AI ANSWER"),EXACT(E24,"MARKETPLACE"),EXACT(E24,"OTHER"))),"INVALID - SURFACE TOKEN",IF(NOT(OR(EXACT(F24,"PRESENT"),EXACT(F24,"ABSENT"),EXACT(F24,"UNCLEAR"))),"INVALID - VISIBILITY TOKEN",IF(NOT(OR(EXACT(G24,"EXPECTED"),EXACT(G24,"ROLE MISMATCH"),EXACT(G24,"UNCLEAR"))),"INVALID - ROLE ALIGNMENT TOKEN",IF(NOT(OR(EXACT(H24,"CATEGORY"),EXACT(H24,"PRODUCT"),EXACT(H24,"GUIDE"),EXACT(H24,"MARKETPLACE LISTING"),EXACT(H24,"MANUFACTURER"),EXACT(H24,"PUBLISHER"),EXACT(H24,"OTHER"))),"INVALID - LANDING TOKEN",IF(COUNTIF($A$6:$A$205,A24)&gt;1,"INVALID - DUPLICATE ID","VALID")))))))</x:f>
      </x:c>
      <x:c r="M24" s="45" t="str">
        <x:f>IF(A24="","",IF(OR(B24="",C24="",D24="",E24="",F24="",G24="",H24="",I24="",J24=""),"EVIDENCE INSUFFICIENT",IF(OR(F24="UNCLEAR",G24="UNCLEAR"),"EVIDENCE INSUFFICIENT",IF(F24="ABSENT","REFERENCE ONLY",IF(G24="ROLE MISMATCH","DO NOT COMPARE",IF(OR(C24="TRANSACTION",C24="PRODUCT",C24="COMPARISON"),"BENCHMARK","REFERENCE ONLY"))))))</x:f>
      </x:c>
      <x:c r="N24" s="45" t="str">
        <x:f>IF(A24="","",IF(L24&lt;&gt;"VALID","NOT READY",IF(M24="EVIDENCE INSUFFICIENT","NOT READY",IF(O24&lt;&gt;"LINKED - READY","NOT READY","READY"))))</x:f>
      </x:c>
      <x:c r="O24" s="69" t="str">
        <x:f>IF(A24="","",IF(COUNTIF(CANDIDATES!$A$6:$A$205,D24)&lt;&gt;1,"INVALID - CANDIDATE ID",IF(COUNTIFS(CANDIDATES!$A$6:$A$205,D24,CANDIDATES!$R$6:$R$205,"READY")&lt;&gt;1,"CANDIDATE NOT READY","LINKED - READY")))</x:f>
      </x:c>
      <x:c r="P24" s="69" t="str">
        <x:f>IF(O24="LINKED - READY",INDEX(CANDIDATES!$Q$6:$Q$205,MATCH(D24,CANDIDATES!$A$6:$A$205,0)),"")</x:f>
      </x:c>
    </x:row>
    <x:row r="25">
      <x:c r="A25" s="53"/>
      <x:c r="B25" s="53"/>
      <x:c r="C25" s="53"/>
      <x:c r="D25" s="53"/>
      <x:c r="E25" s="53"/>
      <x:c r="F25" s="53"/>
      <x:c r="G25" s="53"/>
      <x:c r="H25" s="53"/>
      <x:c r="I25" s="53"/>
      <x:c r="J25" s="58"/>
      <x:c r="K25" s="53"/>
      <x:c r="L25" s="45" t="str">
        <x:f>IF(A25="","",IF(NOT(OR(EXACT(C25,"CATEGORY"),EXACT(C25,"DISCOVERY"),EXACT(C25,"COMPARISON"),EXACT(C25,"PRODUCT"),EXACT(C25,"BRAND"),EXACT(C25,"TRANSACTION"),EXACT(C25,"POST-PURCHASE"))),"INVALID - INTENT TOKEN",IF(NOT(OR(EXACT(E25,"ORGANIC SEARCH"),EXACT(E25,"SHOPPING"),EXACT(E25,"AI ANSWER"),EXACT(E25,"MARKETPLACE"),EXACT(E25,"OTHER"))),"INVALID - SURFACE TOKEN",IF(NOT(OR(EXACT(F25,"PRESENT"),EXACT(F25,"ABSENT"),EXACT(F25,"UNCLEAR"))),"INVALID - VISIBILITY TOKEN",IF(NOT(OR(EXACT(G25,"EXPECTED"),EXACT(G25,"ROLE MISMATCH"),EXACT(G25,"UNCLEAR"))),"INVALID - ROLE ALIGNMENT TOKEN",IF(NOT(OR(EXACT(H25,"CATEGORY"),EXACT(H25,"PRODUCT"),EXACT(H25,"GUIDE"),EXACT(H25,"MARKETPLACE LISTING"),EXACT(H25,"MANUFACTURER"),EXACT(H25,"PUBLISHER"),EXACT(H25,"OTHER"))),"INVALID - LANDING TOKEN",IF(COUNTIF($A$6:$A$205,A25)&gt;1,"INVALID - DUPLICATE ID","VALID")))))))</x:f>
      </x:c>
      <x:c r="M25" s="45" t="str">
        <x:f>IF(A25="","",IF(OR(B25="",C25="",D25="",E25="",F25="",G25="",H25="",I25="",J25=""),"EVIDENCE INSUFFICIENT",IF(OR(F25="UNCLEAR",G25="UNCLEAR"),"EVIDENCE INSUFFICIENT",IF(F25="ABSENT","REFERENCE ONLY",IF(G25="ROLE MISMATCH","DO NOT COMPARE",IF(OR(C25="TRANSACTION",C25="PRODUCT",C25="COMPARISON"),"BENCHMARK","REFERENCE ONLY"))))))</x:f>
      </x:c>
      <x:c r="N25" s="45" t="str">
        <x:f>IF(A25="","",IF(L25&lt;&gt;"VALID","NOT READY",IF(M25="EVIDENCE INSUFFICIENT","NOT READY",IF(O25&lt;&gt;"LINKED - READY","NOT READY","READY"))))</x:f>
      </x:c>
      <x:c r="O25" s="69" t="str">
        <x:f>IF(A25="","",IF(COUNTIF(CANDIDATES!$A$6:$A$205,D25)&lt;&gt;1,"INVALID - CANDIDATE ID",IF(COUNTIFS(CANDIDATES!$A$6:$A$205,D25,CANDIDATES!$R$6:$R$205,"READY")&lt;&gt;1,"CANDIDATE NOT READY","LINKED - READY")))</x:f>
      </x:c>
      <x:c r="P25" s="69" t="str">
        <x:f>IF(O25="LINKED - READY",INDEX(CANDIDATES!$Q$6:$Q$205,MATCH(D25,CANDIDATES!$A$6:$A$205,0)),"")</x:f>
      </x:c>
    </x:row>
    <x:row r="26">
      <x:c r="A26" s="53"/>
      <x:c r="B26" s="53"/>
      <x:c r="C26" s="53"/>
      <x:c r="D26" s="53"/>
      <x:c r="E26" s="53"/>
      <x:c r="F26" s="53"/>
      <x:c r="G26" s="53"/>
      <x:c r="H26" s="53"/>
      <x:c r="I26" s="53"/>
      <x:c r="J26" s="58"/>
      <x:c r="K26" s="53"/>
      <x:c r="L26" s="45" t="str">
        <x:f>IF(A26="","",IF(NOT(OR(EXACT(C26,"CATEGORY"),EXACT(C26,"DISCOVERY"),EXACT(C26,"COMPARISON"),EXACT(C26,"PRODUCT"),EXACT(C26,"BRAND"),EXACT(C26,"TRANSACTION"),EXACT(C26,"POST-PURCHASE"))),"INVALID - INTENT TOKEN",IF(NOT(OR(EXACT(E26,"ORGANIC SEARCH"),EXACT(E26,"SHOPPING"),EXACT(E26,"AI ANSWER"),EXACT(E26,"MARKETPLACE"),EXACT(E26,"OTHER"))),"INVALID - SURFACE TOKEN",IF(NOT(OR(EXACT(F26,"PRESENT"),EXACT(F26,"ABSENT"),EXACT(F26,"UNCLEAR"))),"INVALID - VISIBILITY TOKEN",IF(NOT(OR(EXACT(G26,"EXPECTED"),EXACT(G26,"ROLE MISMATCH"),EXACT(G26,"UNCLEAR"))),"INVALID - ROLE ALIGNMENT TOKEN",IF(NOT(OR(EXACT(H26,"CATEGORY"),EXACT(H26,"PRODUCT"),EXACT(H26,"GUIDE"),EXACT(H26,"MARKETPLACE LISTING"),EXACT(H26,"MANUFACTURER"),EXACT(H26,"PUBLISHER"),EXACT(H26,"OTHER"))),"INVALID - LANDING TOKEN",IF(COUNTIF($A$6:$A$205,A26)&gt;1,"INVALID - DUPLICATE ID","VALID")))))))</x:f>
      </x:c>
      <x:c r="M26" s="45" t="str">
        <x:f>IF(A26="","",IF(OR(B26="",C26="",D26="",E26="",F26="",G26="",H26="",I26="",J26=""),"EVIDENCE INSUFFICIENT",IF(OR(F26="UNCLEAR",G26="UNCLEAR"),"EVIDENCE INSUFFICIENT",IF(F26="ABSENT","REFERENCE ONLY",IF(G26="ROLE MISMATCH","DO NOT COMPARE",IF(OR(C26="TRANSACTION",C26="PRODUCT",C26="COMPARISON"),"BENCHMARK","REFERENCE ONLY"))))))</x:f>
      </x:c>
      <x:c r="N26" s="45" t="str">
        <x:f>IF(A26="","",IF(L26&lt;&gt;"VALID","NOT READY",IF(M26="EVIDENCE INSUFFICIENT","NOT READY",IF(O26&lt;&gt;"LINKED - READY","NOT READY","READY"))))</x:f>
      </x:c>
      <x:c r="O26" s="69" t="str">
        <x:f>IF(A26="","",IF(COUNTIF(CANDIDATES!$A$6:$A$205,D26)&lt;&gt;1,"INVALID - CANDIDATE ID",IF(COUNTIFS(CANDIDATES!$A$6:$A$205,D26,CANDIDATES!$R$6:$R$205,"READY")&lt;&gt;1,"CANDIDATE NOT READY","LINKED - READY")))</x:f>
      </x:c>
      <x:c r="P26" s="69" t="str">
        <x:f>IF(O26="LINKED - READY",INDEX(CANDIDATES!$Q$6:$Q$205,MATCH(D26,CANDIDATES!$A$6:$A$205,0)),"")</x:f>
      </x:c>
    </x:row>
    <x:row r="27">
      <x:c r="A27" s="53"/>
      <x:c r="B27" s="53"/>
      <x:c r="C27" s="53"/>
      <x:c r="D27" s="53"/>
      <x:c r="E27" s="53"/>
      <x:c r="F27" s="53"/>
      <x:c r="G27" s="53"/>
      <x:c r="H27" s="53"/>
      <x:c r="I27" s="53"/>
      <x:c r="J27" s="58"/>
      <x:c r="K27" s="53"/>
      <x:c r="L27" s="45" t="str">
        <x:f>IF(A27="","",IF(NOT(OR(EXACT(C27,"CATEGORY"),EXACT(C27,"DISCOVERY"),EXACT(C27,"COMPARISON"),EXACT(C27,"PRODUCT"),EXACT(C27,"BRAND"),EXACT(C27,"TRANSACTION"),EXACT(C27,"POST-PURCHASE"))),"INVALID - INTENT TOKEN",IF(NOT(OR(EXACT(E27,"ORGANIC SEARCH"),EXACT(E27,"SHOPPING"),EXACT(E27,"AI ANSWER"),EXACT(E27,"MARKETPLACE"),EXACT(E27,"OTHER"))),"INVALID - SURFACE TOKEN",IF(NOT(OR(EXACT(F27,"PRESENT"),EXACT(F27,"ABSENT"),EXACT(F27,"UNCLEAR"))),"INVALID - VISIBILITY TOKEN",IF(NOT(OR(EXACT(G27,"EXPECTED"),EXACT(G27,"ROLE MISMATCH"),EXACT(G27,"UNCLEAR"))),"INVALID - ROLE ALIGNMENT TOKEN",IF(NOT(OR(EXACT(H27,"CATEGORY"),EXACT(H27,"PRODUCT"),EXACT(H27,"GUIDE"),EXACT(H27,"MARKETPLACE LISTING"),EXACT(H27,"MANUFACTURER"),EXACT(H27,"PUBLISHER"),EXACT(H27,"OTHER"))),"INVALID - LANDING TOKEN",IF(COUNTIF($A$6:$A$205,A27)&gt;1,"INVALID - DUPLICATE ID","VALID")))))))</x:f>
      </x:c>
      <x:c r="M27" s="45" t="str">
        <x:f>IF(A27="","",IF(OR(B27="",C27="",D27="",E27="",F27="",G27="",H27="",I27="",J27=""),"EVIDENCE INSUFFICIENT",IF(OR(F27="UNCLEAR",G27="UNCLEAR"),"EVIDENCE INSUFFICIENT",IF(F27="ABSENT","REFERENCE ONLY",IF(G27="ROLE MISMATCH","DO NOT COMPARE",IF(OR(C27="TRANSACTION",C27="PRODUCT",C27="COMPARISON"),"BENCHMARK","REFERENCE ONLY"))))))</x:f>
      </x:c>
      <x:c r="N27" s="45" t="str">
        <x:f>IF(A27="","",IF(L27&lt;&gt;"VALID","NOT READY",IF(M27="EVIDENCE INSUFFICIENT","NOT READY",IF(O27&lt;&gt;"LINKED - READY","NOT READY","READY"))))</x:f>
      </x:c>
      <x:c r="O27" s="69" t="str">
        <x:f>IF(A27="","",IF(COUNTIF(CANDIDATES!$A$6:$A$205,D27)&lt;&gt;1,"INVALID - CANDIDATE ID",IF(COUNTIFS(CANDIDATES!$A$6:$A$205,D27,CANDIDATES!$R$6:$R$205,"READY")&lt;&gt;1,"CANDIDATE NOT READY","LINKED - READY")))</x:f>
      </x:c>
      <x:c r="P27" s="69" t="str">
        <x:f>IF(O27="LINKED - READY",INDEX(CANDIDATES!$Q$6:$Q$205,MATCH(D27,CANDIDATES!$A$6:$A$205,0)),"")</x:f>
      </x:c>
    </x:row>
    <x:row r="28">
      <x:c r="A28" s="53"/>
      <x:c r="B28" s="53"/>
      <x:c r="C28" s="53"/>
      <x:c r="D28" s="53"/>
      <x:c r="E28" s="53"/>
      <x:c r="F28" s="53"/>
      <x:c r="G28" s="53"/>
      <x:c r="H28" s="53"/>
      <x:c r="I28" s="53"/>
      <x:c r="J28" s="58"/>
      <x:c r="K28" s="53"/>
      <x:c r="L28" s="45" t="str">
        <x:f>IF(A28="","",IF(NOT(OR(EXACT(C28,"CATEGORY"),EXACT(C28,"DISCOVERY"),EXACT(C28,"COMPARISON"),EXACT(C28,"PRODUCT"),EXACT(C28,"BRAND"),EXACT(C28,"TRANSACTION"),EXACT(C28,"POST-PURCHASE"))),"INVALID - INTENT TOKEN",IF(NOT(OR(EXACT(E28,"ORGANIC SEARCH"),EXACT(E28,"SHOPPING"),EXACT(E28,"AI ANSWER"),EXACT(E28,"MARKETPLACE"),EXACT(E28,"OTHER"))),"INVALID - SURFACE TOKEN",IF(NOT(OR(EXACT(F28,"PRESENT"),EXACT(F28,"ABSENT"),EXACT(F28,"UNCLEAR"))),"INVALID - VISIBILITY TOKEN",IF(NOT(OR(EXACT(G28,"EXPECTED"),EXACT(G28,"ROLE MISMATCH"),EXACT(G28,"UNCLEAR"))),"INVALID - ROLE ALIGNMENT TOKEN",IF(NOT(OR(EXACT(H28,"CATEGORY"),EXACT(H28,"PRODUCT"),EXACT(H28,"GUIDE"),EXACT(H28,"MARKETPLACE LISTING"),EXACT(H28,"MANUFACTURER"),EXACT(H28,"PUBLISHER"),EXACT(H28,"OTHER"))),"INVALID - LANDING TOKEN",IF(COUNTIF($A$6:$A$205,A28)&gt;1,"INVALID - DUPLICATE ID","VALID")))))))</x:f>
      </x:c>
      <x:c r="M28" s="45" t="str">
        <x:f>IF(A28="","",IF(OR(B28="",C28="",D28="",E28="",F28="",G28="",H28="",I28="",J28=""),"EVIDENCE INSUFFICIENT",IF(OR(F28="UNCLEAR",G28="UNCLEAR"),"EVIDENCE INSUFFICIENT",IF(F28="ABSENT","REFERENCE ONLY",IF(G28="ROLE MISMATCH","DO NOT COMPARE",IF(OR(C28="TRANSACTION",C28="PRODUCT",C28="COMPARISON"),"BENCHMARK","REFERENCE ONLY"))))))</x:f>
      </x:c>
      <x:c r="N28" s="45" t="str">
        <x:f>IF(A28="","",IF(L28&lt;&gt;"VALID","NOT READY",IF(M28="EVIDENCE INSUFFICIENT","NOT READY",IF(O28&lt;&gt;"LINKED - READY","NOT READY","READY"))))</x:f>
      </x:c>
      <x:c r="O28" s="69" t="str">
        <x:f>IF(A28="","",IF(COUNTIF(CANDIDATES!$A$6:$A$205,D28)&lt;&gt;1,"INVALID - CANDIDATE ID",IF(COUNTIFS(CANDIDATES!$A$6:$A$205,D28,CANDIDATES!$R$6:$R$205,"READY")&lt;&gt;1,"CANDIDATE NOT READY","LINKED - READY")))</x:f>
      </x:c>
      <x:c r="P28" s="69" t="str">
        <x:f>IF(O28="LINKED - READY",INDEX(CANDIDATES!$Q$6:$Q$205,MATCH(D28,CANDIDATES!$A$6:$A$205,0)),"")</x:f>
      </x:c>
    </x:row>
    <x:row r="29">
      <x:c r="A29" s="53"/>
      <x:c r="B29" s="53"/>
      <x:c r="C29" s="53"/>
      <x:c r="D29" s="53"/>
      <x:c r="E29" s="53"/>
      <x:c r="F29" s="53"/>
      <x:c r="G29" s="53"/>
      <x:c r="H29" s="53"/>
      <x:c r="I29" s="53"/>
      <x:c r="J29" s="58"/>
      <x:c r="K29" s="53"/>
      <x:c r="L29" s="45" t="str">
        <x:f>IF(A29="","",IF(NOT(OR(EXACT(C29,"CATEGORY"),EXACT(C29,"DISCOVERY"),EXACT(C29,"COMPARISON"),EXACT(C29,"PRODUCT"),EXACT(C29,"BRAND"),EXACT(C29,"TRANSACTION"),EXACT(C29,"POST-PURCHASE"))),"INVALID - INTENT TOKEN",IF(NOT(OR(EXACT(E29,"ORGANIC SEARCH"),EXACT(E29,"SHOPPING"),EXACT(E29,"AI ANSWER"),EXACT(E29,"MARKETPLACE"),EXACT(E29,"OTHER"))),"INVALID - SURFACE TOKEN",IF(NOT(OR(EXACT(F29,"PRESENT"),EXACT(F29,"ABSENT"),EXACT(F29,"UNCLEAR"))),"INVALID - VISIBILITY TOKEN",IF(NOT(OR(EXACT(G29,"EXPECTED"),EXACT(G29,"ROLE MISMATCH"),EXACT(G29,"UNCLEAR"))),"INVALID - ROLE ALIGNMENT TOKEN",IF(NOT(OR(EXACT(H29,"CATEGORY"),EXACT(H29,"PRODUCT"),EXACT(H29,"GUIDE"),EXACT(H29,"MARKETPLACE LISTING"),EXACT(H29,"MANUFACTURER"),EXACT(H29,"PUBLISHER"),EXACT(H29,"OTHER"))),"INVALID - LANDING TOKEN",IF(COUNTIF($A$6:$A$205,A29)&gt;1,"INVALID - DUPLICATE ID","VALID")))))))</x:f>
      </x:c>
      <x:c r="M29" s="45" t="str">
        <x:f>IF(A29="","",IF(OR(B29="",C29="",D29="",E29="",F29="",G29="",H29="",I29="",J29=""),"EVIDENCE INSUFFICIENT",IF(OR(F29="UNCLEAR",G29="UNCLEAR"),"EVIDENCE INSUFFICIENT",IF(F29="ABSENT","REFERENCE ONLY",IF(G29="ROLE MISMATCH","DO NOT COMPARE",IF(OR(C29="TRANSACTION",C29="PRODUCT",C29="COMPARISON"),"BENCHMARK","REFERENCE ONLY"))))))</x:f>
      </x:c>
      <x:c r="N29" s="45" t="str">
        <x:f>IF(A29="","",IF(L29&lt;&gt;"VALID","NOT READY",IF(M29="EVIDENCE INSUFFICIENT","NOT READY",IF(O29&lt;&gt;"LINKED - READY","NOT READY","READY"))))</x:f>
      </x:c>
      <x:c r="O29" s="69" t="str">
        <x:f>IF(A29="","",IF(COUNTIF(CANDIDATES!$A$6:$A$205,D29)&lt;&gt;1,"INVALID - CANDIDATE ID",IF(COUNTIFS(CANDIDATES!$A$6:$A$205,D29,CANDIDATES!$R$6:$R$205,"READY")&lt;&gt;1,"CANDIDATE NOT READY","LINKED - READY")))</x:f>
      </x:c>
      <x:c r="P29" s="69" t="str">
        <x:f>IF(O29="LINKED - READY",INDEX(CANDIDATES!$Q$6:$Q$205,MATCH(D29,CANDIDATES!$A$6:$A$205,0)),"")</x:f>
      </x:c>
    </x:row>
    <x:row r="30">
      <x:c r="A30" s="53"/>
      <x:c r="B30" s="53"/>
      <x:c r="C30" s="53"/>
      <x:c r="D30" s="53"/>
      <x:c r="E30" s="53"/>
      <x:c r="F30" s="53"/>
      <x:c r="G30" s="53"/>
      <x:c r="H30" s="53"/>
      <x:c r="I30" s="53"/>
      <x:c r="J30" s="58"/>
      <x:c r="K30" s="53"/>
      <x:c r="L30" s="45" t="str">
        <x:f>IF(A30="","",IF(NOT(OR(EXACT(C30,"CATEGORY"),EXACT(C30,"DISCOVERY"),EXACT(C30,"COMPARISON"),EXACT(C30,"PRODUCT"),EXACT(C30,"BRAND"),EXACT(C30,"TRANSACTION"),EXACT(C30,"POST-PURCHASE"))),"INVALID - INTENT TOKEN",IF(NOT(OR(EXACT(E30,"ORGANIC SEARCH"),EXACT(E30,"SHOPPING"),EXACT(E30,"AI ANSWER"),EXACT(E30,"MARKETPLACE"),EXACT(E30,"OTHER"))),"INVALID - SURFACE TOKEN",IF(NOT(OR(EXACT(F30,"PRESENT"),EXACT(F30,"ABSENT"),EXACT(F30,"UNCLEAR"))),"INVALID - VISIBILITY TOKEN",IF(NOT(OR(EXACT(G30,"EXPECTED"),EXACT(G30,"ROLE MISMATCH"),EXACT(G30,"UNCLEAR"))),"INVALID - ROLE ALIGNMENT TOKEN",IF(NOT(OR(EXACT(H30,"CATEGORY"),EXACT(H30,"PRODUCT"),EXACT(H30,"GUIDE"),EXACT(H30,"MARKETPLACE LISTING"),EXACT(H30,"MANUFACTURER"),EXACT(H30,"PUBLISHER"),EXACT(H30,"OTHER"))),"INVALID - LANDING TOKEN",IF(COUNTIF($A$6:$A$205,A30)&gt;1,"INVALID - DUPLICATE ID","VALID")))))))</x:f>
      </x:c>
      <x:c r="M30" s="45" t="str">
        <x:f>IF(A30="","",IF(OR(B30="",C30="",D30="",E30="",F30="",G30="",H30="",I30="",J30=""),"EVIDENCE INSUFFICIENT",IF(OR(F30="UNCLEAR",G30="UNCLEAR"),"EVIDENCE INSUFFICIENT",IF(F30="ABSENT","REFERENCE ONLY",IF(G30="ROLE MISMATCH","DO NOT COMPARE",IF(OR(C30="TRANSACTION",C30="PRODUCT",C30="COMPARISON"),"BENCHMARK","REFERENCE ONLY"))))))</x:f>
      </x:c>
      <x:c r="N30" s="45" t="str">
        <x:f>IF(A30="","",IF(L30&lt;&gt;"VALID","NOT READY",IF(M30="EVIDENCE INSUFFICIENT","NOT READY",IF(O30&lt;&gt;"LINKED - READY","NOT READY","READY"))))</x:f>
      </x:c>
      <x:c r="O30" s="69" t="str">
        <x:f>IF(A30="","",IF(COUNTIF(CANDIDATES!$A$6:$A$205,D30)&lt;&gt;1,"INVALID - CANDIDATE ID",IF(COUNTIFS(CANDIDATES!$A$6:$A$205,D30,CANDIDATES!$R$6:$R$205,"READY")&lt;&gt;1,"CANDIDATE NOT READY","LINKED - READY")))</x:f>
      </x:c>
      <x:c r="P30" s="69" t="str">
        <x:f>IF(O30="LINKED - READY",INDEX(CANDIDATES!$Q$6:$Q$205,MATCH(D30,CANDIDATES!$A$6:$A$205,0)),"")</x:f>
      </x:c>
    </x:row>
    <x:row r="31">
      <x:c r="A31" s="53"/>
      <x:c r="B31" s="53"/>
      <x:c r="C31" s="53"/>
      <x:c r="D31" s="53"/>
      <x:c r="E31" s="53"/>
      <x:c r="F31" s="53"/>
      <x:c r="G31" s="53"/>
      <x:c r="H31" s="53"/>
      <x:c r="I31" s="53"/>
      <x:c r="J31" s="58"/>
      <x:c r="K31" s="53"/>
      <x:c r="L31" s="45" t="str">
        <x:f>IF(A31="","",IF(NOT(OR(EXACT(C31,"CATEGORY"),EXACT(C31,"DISCOVERY"),EXACT(C31,"COMPARISON"),EXACT(C31,"PRODUCT"),EXACT(C31,"BRAND"),EXACT(C31,"TRANSACTION"),EXACT(C31,"POST-PURCHASE"))),"INVALID - INTENT TOKEN",IF(NOT(OR(EXACT(E31,"ORGANIC SEARCH"),EXACT(E31,"SHOPPING"),EXACT(E31,"AI ANSWER"),EXACT(E31,"MARKETPLACE"),EXACT(E31,"OTHER"))),"INVALID - SURFACE TOKEN",IF(NOT(OR(EXACT(F31,"PRESENT"),EXACT(F31,"ABSENT"),EXACT(F31,"UNCLEAR"))),"INVALID - VISIBILITY TOKEN",IF(NOT(OR(EXACT(G31,"EXPECTED"),EXACT(G31,"ROLE MISMATCH"),EXACT(G31,"UNCLEAR"))),"INVALID - ROLE ALIGNMENT TOKEN",IF(NOT(OR(EXACT(H31,"CATEGORY"),EXACT(H31,"PRODUCT"),EXACT(H31,"GUIDE"),EXACT(H31,"MARKETPLACE LISTING"),EXACT(H31,"MANUFACTURER"),EXACT(H31,"PUBLISHER"),EXACT(H31,"OTHER"))),"INVALID - LANDING TOKEN",IF(COUNTIF($A$6:$A$205,A31)&gt;1,"INVALID - DUPLICATE ID","VALID")))))))</x:f>
      </x:c>
      <x:c r="M31" s="45" t="str">
        <x:f>IF(A31="","",IF(OR(B31="",C31="",D31="",E31="",F31="",G31="",H31="",I31="",J31=""),"EVIDENCE INSUFFICIENT",IF(OR(F31="UNCLEAR",G31="UNCLEAR"),"EVIDENCE INSUFFICIENT",IF(F31="ABSENT","REFERENCE ONLY",IF(G31="ROLE MISMATCH","DO NOT COMPARE",IF(OR(C31="TRANSACTION",C31="PRODUCT",C31="COMPARISON"),"BENCHMARK","REFERENCE ONLY"))))))</x:f>
      </x:c>
      <x:c r="N31" s="45" t="str">
        <x:f>IF(A31="","",IF(L31&lt;&gt;"VALID","NOT READY",IF(M31="EVIDENCE INSUFFICIENT","NOT READY",IF(O31&lt;&gt;"LINKED - READY","NOT READY","READY"))))</x:f>
      </x:c>
      <x:c r="O31" s="69" t="str">
        <x:f>IF(A31="","",IF(COUNTIF(CANDIDATES!$A$6:$A$205,D31)&lt;&gt;1,"INVALID - CANDIDATE ID",IF(COUNTIFS(CANDIDATES!$A$6:$A$205,D31,CANDIDATES!$R$6:$R$205,"READY")&lt;&gt;1,"CANDIDATE NOT READY","LINKED - READY")))</x:f>
      </x:c>
      <x:c r="P31" s="69" t="str">
        <x:f>IF(O31="LINKED - READY",INDEX(CANDIDATES!$Q$6:$Q$205,MATCH(D31,CANDIDATES!$A$6:$A$205,0)),"")</x:f>
      </x:c>
    </x:row>
    <x:row r="32">
      <x:c r="A32" s="53"/>
      <x:c r="B32" s="53"/>
      <x:c r="C32" s="53"/>
      <x:c r="D32" s="53"/>
      <x:c r="E32" s="53"/>
      <x:c r="F32" s="53"/>
      <x:c r="G32" s="53"/>
      <x:c r="H32" s="53"/>
      <x:c r="I32" s="53"/>
      <x:c r="J32" s="58"/>
      <x:c r="K32" s="53"/>
      <x:c r="L32" s="45" t="str">
        <x:f>IF(A32="","",IF(NOT(OR(EXACT(C32,"CATEGORY"),EXACT(C32,"DISCOVERY"),EXACT(C32,"COMPARISON"),EXACT(C32,"PRODUCT"),EXACT(C32,"BRAND"),EXACT(C32,"TRANSACTION"),EXACT(C32,"POST-PURCHASE"))),"INVALID - INTENT TOKEN",IF(NOT(OR(EXACT(E32,"ORGANIC SEARCH"),EXACT(E32,"SHOPPING"),EXACT(E32,"AI ANSWER"),EXACT(E32,"MARKETPLACE"),EXACT(E32,"OTHER"))),"INVALID - SURFACE TOKEN",IF(NOT(OR(EXACT(F32,"PRESENT"),EXACT(F32,"ABSENT"),EXACT(F32,"UNCLEAR"))),"INVALID - VISIBILITY TOKEN",IF(NOT(OR(EXACT(G32,"EXPECTED"),EXACT(G32,"ROLE MISMATCH"),EXACT(G32,"UNCLEAR"))),"INVALID - ROLE ALIGNMENT TOKEN",IF(NOT(OR(EXACT(H32,"CATEGORY"),EXACT(H32,"PRODUCT"),EXACT(H32,"GUIDE"),EXACT(H32,"MARKETPLACE LISTING"),EXACT(H32,"MANUFACTURER"),EXACT(H32,"PUBLISHER"),EXACT(H32,"OTHER"))),"INVALID - LANDING TOKEN",IF(COUNTIF($A$6:$A$205,A32)&gt;1,"INVALID - DUPLICATE ID","VALID")))))))</x:f>
      </x:c>
      <x:c r="M32" s="45" t="str">
        <x:f>IF(A32="","",IF(OR(B32="",C32="",D32="",E32="",F32="",G32="",H32="",I32="",J32=""),"EVIDENCE INSUFFICIENT",IF(OR(F32="UNCLEAR",G32="UNCLEAR"),"EVIDENCE INSUFFICIENT",IF(F32="ABSENT","REFERENCE ONLY",IF(G32="ROLE MISMATCH","DO NOT COMPARE",IF(OR(C32="TRANSACTION",C32="PRODUCT",C32="COMPARISON"),"BENCHMARK","REFERENCE ONLY"))))))</x:f>
      </x:c>
      <x:c r="N32" s="45" t="str">
        <x:f>IF(A32="","",IF(L32&lt;&gt;"VALID","NOT READY",IF(M32="EVIDENCE INSUFFICIENT","NOT READY",IF(O32&lt;&gt;"LINKED - READY","NOT READY","READY"))))</x:f>
      </x:c>
      <x:c r="O32" s="69" t="str">
        <x:f>IF(A32="","",IF(COUNTIF(CANDIDATES!$A$6:$A$205,D32)&lt;&gt;1,"INVALID - CANDIDATE ID",IF(COUNTIFS(CANDIDATES!$A$6:$A$205,D32,CANDIDATES!$R$6:$R$205,"READY")&lt;&gt;1,"CANDIDATE NOT READY","LINKED - READY")))</x:f>
      </x:c>
      <x:c r="P32" s="69" t="str">
        <x:f>IF(O32="LINKED - READY",INDEX(CANDIDATES!$Q$6:$Q$205,MATCH(D32,CANDIDATES!$A$6:$A$205,0)),"")</x:f>
      </x:c>
    </x:row>
    <x:row r="33">
      <x:c r="A33" s="53"/>
      <x:c r="B33" s="53"/>
      <x:c r="C33" s="53"/>
      <x:c r="D33" s="53"/>
      <x:c r="E33" s="53"/>
      <x:c r="F33" s="53"/>
      <x:c r="G33" s="53"/>
      <x:c r="H33" s="53"/>
      <x:c r="I33" s="53"/>
      <x:c r="J33" s="58"/>
      <x:c r="K33" s="53"/>
      <x:c r="L33" s="45" t="str">
        <x:f>IF(A33="","",IF(NOT(OR(EXACT(C33,"CATEGORY"),EXACT(C33,"DISCOVERY"),EXACT(C33,"COMPARISON"),EXACT(C33,"PRODUCT"),EXACT(C33,"BRAND"),EXACT(C33,"TRANSACTION"),EXACT(C33,"POST-PURCHASE"))),"INVALID - INTENT TOKEN",IF(NOT(OR(EXACT(E33,"ORGANIC SEARCH"),EXACT(E33,"SHOPPING"),EXACT(E33,"AI ANSWER"),EXACT(E33,"MARKETPLACE"),EXACT(E33,"OTHER"))),"INVALID - SURFACE TOKEN",IF(NOT(OR(EXACT(F33,"PRESENT"),EXACT(F33,"ABSENT"),EXACT(F33,"UNCLEAR"))),"INVALID - VISIBILITY TOKEN",IF(NOT(OR(EXACT(G33,"EXPECTED"),EXACT(G33,"ROLE MISMATCH"),EXACT(G33,"UNCLEAR"))),"INVALID - ROLE ALIGNMENT TOKEN",IF(NOT(OR(EXACT(H33,"CATEGORY"),EXACT(H33,"PRODUCT"),EXACT(H33,"GUIDE"),EXACT(H33,"MARKETPLACE LISTING"),EXACT(H33,"MANUFACTURER"),EXACT(H33,"PUBLISHER"),EXACT(H33,"OTHER"))),"INVALID - LANDING TOKEN",IF(COUNTIF($A$6:$A$205,A33)&gt;1,"INVALID - DUPLICATE ID","VALID")))))))</x:f>
      </x:c>
      <x:c r="M33" s="45" t="str">
        <x:f>IF(A33="","",IF(OR(B33="",C33="",D33="",E33="",F33="",G33="",H33="",I33="",J33=""),"EVIDENCE INSUFFICIENT",IF(OR(F33="UNCLEAR",G33="UNCLEAR"),"EVIDENCE INSUFFICIENT",IF(F33="ABSENT","REFERENCE ONLY",IF(G33="ROLE MISMATCH","DO NOT COMPARE",IF(OR(C33="TRANSACTION",C33="PRODUCT",C33="COMPARISON"),"BENCHMARK","REFERENCE ONLY"))))))</x:f>
      </x:c>
      <x:c r="N33" s="45" t="str">
        <x:f>IF(A33="","",IF(L33&lt;&gt;"VALID","NOT READY",IF(M33="EVIDENCE INSUFFICIENT","NOT READY",IF(O33&lt;&gt;"LINKED - READY","NOT READY","READY"))))</x:f>
      </x:c>
      <x:c r="O33" s="69" t="str">
        <x:f>IF(A33="","",IF(COUNTIF(CANDIDATES!$A$6:$A$205,D33)&lt;&gt;1,"INVALID - CANDIDATE ID",IF(COUNTIFS(CANDIDATES!$A$6:$A$205,D33,CANDIDATES!$R$6:$R$205,"READY")&lt;&gt;1,"CANDIDATE NOT READY","LINKED - READY")))</x:f>
      </x:c>
      <x:c r="P33" s="69" t="str">
        <x:f>IF(O33="LINKED - READY",INDEX(CANDIDATES!$Q$6:$Q$205,MATCH(D33,CANDIDATES!$A$6:$A$205,0)),"")</x:f>
      </x:c>
    </x:row>
    <x:row r="34">
      <x:c r="A34" s="53"/>
      <x:c r="B34" s="53"/>
      <x:c r="C34" s="53"/>
      <x:c r="D34" s="53"/>
      <x:c r="E34" s="53"/>
      <x:c r="F34" s="53"/>
      <x:c r="G34" s="53"/>
      <x:c r="H34" s="53"/>
      <x:c r="I34" s="53"/>
      <x:c r="J34" s="58"/>
      <x:c r="K34" s="53"/>
      <x:c r="L34" s="45" t="str">
        <x:f>IF(A34="","",IF(NOT(OR(EXACT(C34,"CATEGORY"),EXACT(C34,"DISCOVERY"),EXACT(C34,"COMPARISON"),EXACT(C34,"PRODUCT"),EXACT(C34,"BRAND"),EXACT(C34,"TRANSACTION"),EXACT(C34,"POST-PURCHASE"))),"INVALID - INTENT TOKEN",IF(NOT(OR(EXACT(E34,"ORGANIC SEARCH"),EXACT(E34,"SHOPPING"),EXACT(E34,"AI ANSWER"),EXACT(E34,"MARKETPLACE"),EXACT(E34,"OTHER"))),"INVALID - SURFACE TOKEN",IF(NOT(OR(EXACT(F34,"PRESENT"),EXACT(F34,"ABSENT"),EXACT(F34,"UNCLEAR"))),"INVALID - VISIBILITY TOKEN",IF(NOT(OR(EXACT(G34,"EXPECTED"),EXACT(G34,"ROLE MISMATCH"),EXACT(G34,"UNCLEAR"))),"INVALID - ROLE ALIGNMENT TOKEN",IF(NOT(OR(EXACT(H34,"CATEGORY"),EXACT(H34,"PRODUCT"),EXACT(H34,"GUIDE"),EXACT(H34,"MARKETPLACE LISTING"),EXACT(H34,"MANUFACTURER"),EXACT(H34,"PUBLISHER"),EXACT(H34,"OTHER"))),"INVALID - LANDING TOKEN",IF(COUNTIF($A$6:$A$205,A34)&gt;1,"INVALID - DUPLICATE ID","VALID")))))))</x:f>
      </x:c>
      <x:c r="M34" s="45" t="str">
        <x:f>IF(A34="","",IF(OR(B34="",C34="",D34="",E34="",F34="",G34="",H34="",I34="",J34=""),"EVIDENCE INSUFFICIENT",IF(OR(F34="UNCLEAR",G34="UNCLEAR"),"EVIDENCE INSUFFICIENT",IF(F34="ABSENT","REFERENCE ONLY",IF(G34="ROLE MISMATCH","DO NOT COMPARE",IF(OR(C34="TRANSACTION",C34="PRODUCT",C34="COMPARISON"),"BENCHMARK","REFERENCE ONLY"))))))</x:f>
      </x:c>
      <x:c r="N34" s="45" t="str">
        <x:f>IF(A34="","",IF(L34&lt;&gt;"VALID","NOT READY",IF(M34="EVIDENCE INSUFFICIENT","NOT READY",IF(O34&lt;&gt;"LINKED - READY","NOT READY","READY"))))</x:f>
      </x:c>
      <x:c r="O34" s="69" t="str">
        <x:f>IF(A34="","",IF(COUNTIF(CANDIDATES!$A$6:$A$205,D34)&lt;&gt;1,"INVALID - CANDIDATE ID",IF(COUNTIFS(CANDIDATES!$A$6:$A$205,D34,CANDIDATES!$R$6:$R$205,"READY")&lt;&gt;1,"CANDIDATE NOT READY","LINKED - READY")))</x:f>
      </x:c>
      <x:c r="P34" s="69" t="str">
        <x:f>IF(O34="LINKED - READY",INDEX(CANDIDATES!$Q$6:$Q$205,MATCH(D34,CANDIDATES!$A$6:$A$205,0)),"")</x:f>
      </x:c>
    </x:row>
    <x:row r="35">
      <x:c r="A35" s="53"/>
      <x:c r="B35" s="53"/>
      <x:c r="C35" s="53"/>
      <x:c r="D35" s="53"/>
      <x:c r="E35" s="53"/>
      <x:c r="F35" s="53"/>
      <x:c r="G35" s="53"/>
      <x:c r="H35" s="53"/>
      <x:c r="I35" s="53"/>
      <x:c r="J35" s="58"/>
      <x:c r="K35" s="53"/>
      <x:c r="L35" s="45" t="str">
        <x:f>IF(A35="","",IF(NOT(OR(EXACT(C35,"CATEGORY"),EXACT(C35,"DISCOVERY"),EXACT(C35,"COMPARISON"),EXACT(C35,"PRODUCT"),EXACT(C35,"BRAND"),EXACT(C35,"TRANSACTION"),EXACT(C35,"POST-PURCHASE"))),"INVALID - INTENT TOKEN",IF(NOT(OR(EXACT(E35,"ORGANIC SEARCH"),EXACT(E35,"SHOPPING"),EXACT(E35,"AI ANSWER"),EXACT(E35,"MARKETPLACE"),EXACT(E35,"OTHER"))),"INVALID - SURFACE TOKEN",IF(NOT(OR(EXACT(F35,"PRESENT"),EXACT(F35,"ABSENT"),EXACT(F35,"UNCLEAR"))),"INVALID - VISIBILITY TOKEN",IF(NOT(OR(EXACT(G35,"EXPECTED"),EXACT(G35,"ROLE MISMATCH"),EXACT(G35,"UNCLEAR"))),"INVALID - ROLE ALIGNMENT TOKEN",IF(NOT(OR(EXACT(H35,"CATEGORY"),EXACT(H35,"PRODUCT"),EXACT(H35,"GUIDE"),EXACT(H35,"MARKETPLACE LISTING"),EXACT(H35,"MANUFACTURER"),EXACT(H35,"PUBLISHER"),EXACT(H35,"OTHER"))),"INVALID - LANDING TOKEN",IF(COUNTIF($A$6:$A$205,A35)&gt;1,"INVALID - DUPLICATE ID","VALID")))))))</x:f>
      </x:c>
      <x:c r="M35" s="45" t="str">
        <x:f>IF(A35="","",IF(OR(B35="",C35="",D35="",E35="",F35="",G35="",H35="",I35="",J35=""),"EVIDENCE INSUFFICIENT",IF(OR(F35="UNCLEAR",G35="UNCLEAR"),"EVIDENCE INSUFFICIENT",IF(F35="ABSENT","REFERENCE ONLY",IF(G35="ROLE MISMATCH","DO NOT COMPARE",IF(OR(C35="TRANSACTION",C35="PRODUCT",C35="COMPARISON"),"BENCHMARK","REFERENCE ONLY"))))))</x:f>
      </x:c>
      <x:c r="N35" s="45" t="str">
        <x:f>IF(A35="","",IF(L35&lt;&gt;"VALID","NOT READY",IF(M35="EVIDENCE INSUFFICIENT","NOT READY",IF(O35&lt;&gt;"LINKED - READY","NOT READY","READY"))))</x:f>
      </x:c>
      <x:c r="O35" s="69" t="str">
        <x:f>IF(A35="","",IF(COUNTIF(CANDIDATES!$A$6:$A$205,D35)&lt;&gt;1,"INVALID - CANDIDATE ID",IF(COUNTIFS(CANDIDATES!$A$6:$A$205,D35,CANDIDATES!$R$6:$R$205,"READY")&lt;&gt;1,"CANDIDATE NOT READY","LINKED - READY")))</x:f>
      </x:c>
      <x:c r="P35" s="69" t="str">
        <x:f>IF(O35="LINKED - READY",INDEX(CANDIDATES!$Q$6:$Q$205,MATCH(D35,CANDIDATES!$A$6:$A$205,0)),"")</x:f>
      </x:c>
    </x:row>
    <x:row r="36">
      <x:c r="A36" s="53"/>
      <x:c r="B36" s="53"/>
      <x:c r="C36" s="53"/>
      <x:c r="D36" s="53"/>
      <x:c r="E36" s="53"/>
      <x:c r="F36" s="53"/>
      <x:c r="G36" s="53"/>
      <x:c r="H36" s="53"/>
      <x:c r="I36" s="53"/>
      <x:c r="J36" s="58"/>
      <x:c r="K36" s="53"/>
      <x:c r="L36" s="45" t="str">
        <x:f>IF(A36="","",IF(NOT(OR(EXACT(C36,"CATEGORY"),EXACT(C36,"DISCOVERY"),EXACT(C36,"COMPARISON"),EXACT(C36,"PRODUCT"),EXACT(C36,"BRAND"),EXACT(C36,"TRANSACTION"),EXACT(C36,"POST-PURCHASE"))),"INVALID - INTENT TOKEN",IF(NOT(OR(EXACT(E36,"ORGANIC SEARCH"),EXACT(E36,"SHOPPING"),EXACT(E36,"AI ANSWER"),EXACT(E36,"MARKETPLACE"),EXACT(E36,"OTHER"))),"INVALID - SURFACE TOKEN",IF(NOT(OR(EXACT(F36,"PRESENT"),EXACT(F36,"ABSENT"),EXACT(F36,"UNCLEAR"))),"INVALID - VISIBILITY TOKEN",IF(NOT(OR(EXACT(G36,"EXPECTED"),EXACT(G36,"ROLE MISMATCH"),EXACT(G36,"UNCLEAR"))),"INVALID - ROLE ALIGNMENT TOKEN",IF(NOT(OR(EXACT(H36,"CATEGORY"),EXACT(H36,"PRODUCT"),EXACT(H36,"GUIDE"),EXACT(H36,"MARKETPLACE LISTING"),EXACT(H36,"MANUFACTURER"),EXACT(H36,"PUBLISHER"),EXACT(H36,"OTHER"))),"INVALID - LANDING TOKEN",IF(COUNTIF($A$6:$A$205,A36)&gt;1,"INVALID - DUPLICATE ID","VALID")))))))</x:f>
      </x:c>
      <x:c r="M36" s="45" t="str">
        <x:f>IF(A36="","",IF(OR(B36="",C36="",D36="",E36="",F36="",G36="",H36="",I36="",J36=""),"EVIDENCE INSUFFICIENT",IF(OR(F36="UNCLEAR",G36="UNCLEAR"),"EVIDENCE INSUFFICIENT",IF(F36="ABSENT","REFERENCE ONLY",IF(G36="ROLE MISMATCH","DO NOT COMPARE",IF(OR(C36="TRANSACTION",C36="PRODUCT",C36="COMPARISON"),"BENCHMARK","REFERENCE ONLY"))))))</x:f>
      </x:c>
      <x:c r="N36" s="45" t="str">
        <x:f>IF(A36="","",IF(L36&lt;&gt;"VALID","NOT READY",IF(M36="EVIDENCE INSUFFICIENT","NOT READY",IF(O36&lt;&gt;"LINKED - READY","NOT READY","READY"))))</x:f>
      </x:c>
      <x:c r="O36" s="69" t="str">
        <x:f>IF(A36="","",IF(COUNTIF(CANDIDATES!$A$6:$A$205,D36)&lt;&gt;1,"INVALID - CANDIDATE ID",IF(COUNTIFS(CANDIDATES!$A$6:$A$205,D36,CANDIDATES!$R$6:$R$205,"READY")&lt;&gt;1,"CANDIDATE NOT READY","LINKED - READY")))</x:f>
      </x:c>
      <x:c r="P36" s="69" t="str">
        <x:f>IF(O36="LINKED - READY",INDEX(CANDIDATES!$Q$6:$Q$205,MATCH(D36,CANDIDATES!$A$6:$A$205,0)),"")</x:f>
      </x:c>
    </x:row>
    <x:row r="37">
      <x:c r="A37" s="53"/>
      <x:c r="B37" s="53"/>
      <x:c r="C37" s="53"/>
      <x:c r="D37" s="53"/>
      <x:c r="E37" s="53"/>
      <x:c r="F37" s="53"/>
      <x:c r="G37" s="53"/>
      <x:c r="H37" s="53"/>
      <x:c r="I37" s="53"/>
      <x:c r="J37" s="58"/>
      <x:c r="K37" s="53"/>
      <x:c r="L37" s="45" t="str">
        <x:f>IF(A37="","",IF(NOT(OR(EXACT(C37,"CATEGORY"),EXACT(C37,"DISCOVERY"),EXACT(C37,"COMPARISON"),EXACT(C37,"PRODUCT"),EXACT(C37,"BRAND"),EXACT(C37,"TRANSACTION"),EXACT(C37,"POST-PURCHASE"))),"INVALID - INTENT TOKEN",IF(NOT(OR(EXACT(E37,"ORGANIC SEARCH"),EXACT(E37,"SHOPPING"),EXACT(E37,"AI ANSWER"),EXACT(E37,"MARKETPLACE"),EXACT(E37,"OTHER"))),"INVALID - SURFACE TOKEN",IF(NOT(OR(EXACT(F37,"PRESENT"),EXACT(F37,"ABSENT"),EXACT(F37,"UNCLEAR"))),"INVALID - VISIBILITY TOKEN",IF(NOT(OR(EXACT(G37,"EXPECTED"),EXACT(G37,"ROLE MISMATCH"),EXACT(G37,"UNCLEAR"))),"INVALID - ROLE ALIGNMENT TOKEN",IF(NOT(OR(EXACT(H37,"CATEGORY"),EXACT(H37,"PRODUCT"),EXACT(H37,"GUIDE"),EXACT(H37,"MARKETPLACE LISTING"),EXACT(H37,"MANUFACTURER"),EXACT(H37,"PUBLISHER"),EXACT(H37,"OTHER"))),"INVALID - LANDING TOKEN",IF(COUNTIF($A$6:$A$205,A37)&gt;1,"INVALID - DUPLICATE ID","VALID")))))))</x:f>
      </x:c>
      <x:c r="M37" s="45" t="str">
        <x:f>IF(A37="","",IF(OR(B37="",C37="",D37="",E37="",F37="",G37="",H37="",I37="",J37=""),"EVIDENCE INSUFFICIENT",IF(OR(F37="UNCLEAR",G37="UNCLEAR"),"EVIDENCE INSUFFICIENT",IF(F37="ABSENT","REFERENCE ONLY",IF(G37="ROLE MISMATCH","DO NOT COMPARE",IF(OR(C37="TRANSACTION",C37="PRODUCT",C37="COMPARISON"),"BENCHMARK","REFERENCE ONLY"))))))</x:f>
      </x:c>
      <x:c r="N37" s="45" t="str">
        <x:f>IF(A37="","",IF(L37&lt;&gt;"VALID","NOT READY",IF(M37="EVIDENCE INSUFFICIENT","NOT READY",IF(O37&lt;&gt;"LINKED - READY","NOT READY","READY"))))</x:f>
      </x:c>
      <x:c r="O37" s="69" t="str">
        <x:f>IF(A37="","",IF(COUNTIF(CANDIDATES!$A$6:$A$205,D37)&lt;&gt;1,"INVALID - CANDIDATE ID",IF(COUNTIFS(CANDIDATES!$A$6:$A$205,D37,CANDIDATES!$R$6:$R$205,"READY")&lt;&gt;1,"CANDIDATE NOT READY","LINKED - READY")))</x:f>
      </x:c>
      <x:c r="P37" s="69" t="str">
        <x:f>IF(O37="LINKED - READY",INDEX(CANDIDATES!$Q$6:$Q$205,MATCH(D37,CANDIDATES!$A$6:$A$205,0)),"")</x:f>
      </x:c>
    </x:row>
    <x:row r="38">
      <x:c r="A38" s="53"/>
      <x:c r="B38" s="53"/>
      <x:c r="C38" s="53"/>
      <x:c r="D38" s="53"/>
      <x:c r="E38" s="53"/>
      <x:c r="F38" s="53"/>
      <x:c r="G38" s="53"/>
      <x:c r="H38" s="53"/>
      <x:c r="I38" s="53"/>
      <x:c r="J38" s="58"/>
      <x:c r="K38" s="53"/>
      <x:c r="L38" s="45" t="str">
        <x:f>IF(A38="","",IF(NOT(OR(EXACT(C38,"CATEGORY"),EXACT(C38,"DISCOVERY"),EXACT(C38,"COMPARISON"),EXACT(C38,"PRODUCT"),EXACT(C38,"BRAND"),EXACT(C38,"TRANSACTION"),EXACT(C38,"POST-PURCHASE"))),"INVALID - INTENT TOKEN",IF(NOT(OR(EXACT(E38,"ORGANIC SEARCH"),EXACT(E38,"SHOPPING"),EXACT(E38,"AI ANSWER"),EXACT(E38,"MARKETPLACE"),EXACT(E38,"OTHER"))),"INVALID - SURFACE TOKEN",IF(NOT(OR(EXACT(F38,"PRESENT"),EXACT(F38,"ABSENT"),EXACT(F38,"UNCLEAR"))),"INVALID - VISIBILITY TOKEN",IF(NOT(OR(EXACT(G38,"EXPECTED"),EXACT(G38,"ROLE MISMATCH"),EXACT(G38,"UNCLEAR"))),"INVALID - ROLE ALIGNMENT TOKEN",IF(NOT(OR(EXACT(H38,"CATEGORY"),EXACT(H38,"PRODUCT"),EXACT(H38,"GUIDE"),EXACT(H38,"MARKETPLACE LISTING"),EXACT(H38,"MANUFACTURER"),EXACT(H38,"PUBLISHER"),EXACT(H38,"OTHER"))),"INVALID - LANDING TOKEN",IF(COUNTIF($A$6:$A$205,A38)&gt;1,"INVALID - DUPLICATE ID","VALID")))))))</x:f>
      </x:c>
      <x:c r="M38" s="45" t="str">
        <x:f>IF(A38="","",IF(OR(B38="",C38="",D38="",E38="",F38="",G38="",H38="",I38="",J38=""),"EVIDENCE INSUFFICIENT",IF(OR(F38="UNCLEAR",G38="UNCLEAR"),"EVIDENCE INSUFFICIENT",IF(F38="ABSENT","REFERENCE ONLY",IF(G38="ROLE MISMATCH","DO NOT COMPARE",IF(OR(C38="TRANSACTION",C38="PRODUCT",C38="COMPARISON"),"BENCHMARK","REFERENCE ONLY"))))))</x:f>
      </x:c>
      <x:c r="N38" s="45" t="str">
        <x:f>IF(A38="","",IF(L38&lt;&gt;"VALID","NOT READY",IF(M38="EVIDENCE INSUFFICIENT","NOT READY",IF(O38&lt;&gt;"LINKED - READY","NOT READY","READY"))))</x:f>
      </x:c>
      <x:c r="O38" s="69" t="str">
        <x:f>IF(A38="","",IF(COUNTIF(CANDIDATES!$A$6:$A$205,D38)&lt;&gt;1,"INVALID - CANDIDATE ID",IF(COUNTIFS(CANDIDATES!$A$6:$A$205,D38,CANDIDATES!$R$6:$R$205,"READY")&lt;&gt;1,"CANDIDATE NOT READY","LINKED - READY")))</x:f>
      </x:c>
      <x:c r="P38" s="69" t="str">
        <x:f>IF(O38="LINKED - READY",INDEX(CANDIDATES!$Q$6:$Q$205,MATCH(D38,CANDIDATES!$A$6:$A$205,0)),"")</x:f>
      </x:c>
    </x:row>
    <x:row r="39">
      <x:c r="A39" s="53"/>
      <x:c r="B39" s="53"/>
      <x:c r="C39" s="53"/>
      <x:c r="D39" s="53"/>
      <x:c r="E39" s="53"/>
      <x:c r="F39" s="53"/>
      <x:c r="G39" s="53"/>
      <x:c r="H39" s="53"/>
      <x:c r="I39" s="53"/>
      <x:c r="J39" s="58"/>
      <x:c r="K39" s="53"/>
      <x:c r="L39" s="45" t="str">
        <x:f>IF(A39="","",IF(NOT(OR(EXACT(C39,"CATEGORY"),EXACT(C39,"DISCOVERY"),EXACT(C39,"COMPARISON"),EXACT(C39,"PRODUCT"),EXACT(C39,"BRAND"),EXACT(C39,"TRANSACTION"),EXACT(C39,"POST-PURCHASE"))),"INVALID - INTENT TOKEN",IF(NOT(OR(EXACT(E39,"ORGANIC SEARCH"),EXACT(E39,"SHOPPING"),EXACT(E39,"AI ANSWER"),EXACT(E39,"MARKETPLACE"),EXACT(E39,"OTHER"))),"INVALID - SURFACE TOKEN",IF(NOT(OR(EXACT(F39,"PRESENT"),EXACT(F39,"ABSENT"),EXACT(F39,"UNCLEAR"))),"INVALID - VISIBILITY TOKEN",IF(NOT(OR(EXACT(G39,"EXPECTED"),EXACT(G39,"ROLE MISMATCH"),EXACT(G39,"UNCLEAR"))),"INVALID - ROLE ALIGNMENT TOKEN",IF(NOT(OR(EXACT(H39,"CATEGORY"),EXACT(H39,"PRODUCT"),EXACT(H39,"GUIDE"),EXACT(H39,"MARKETPLACE LISTING"),EXACT(H39,"MANUFACTURER"),EXACT(H39,"PUBLISHER"),EXACT(H39,"OTHER"))),"INVALID - LANDING TOKEN",IF(COUNTIF($A$6:$A$205,A39)&gt;1,"INVALID - DUPLICATE ID","VALID")))))))</x:f>
      </x:c>
      <x:c r="M39" s="45" t="str">
        <x:f>IF(A39="","",IF(OR(B39="",C39="",D39="",E39="",F39="",G39="",H39="",I39="",J39=""),"EVIDENCE INSUFFICIENT",IF(OR(F39="UNCLEAR",G39="UNCLEAR"),"EVIDENCE INSUFFICIENT",IF(F39="ABSENT","REFERENCE ONLY",IF(G39="ROLE MISMATCH","DO NOT COMPARE",IF(OR(C39="TRANSACTION",C39="PRODUCT",C39="COMPARISON"),"BENCHMARK","REFERENCE ONLY"))))))</x:f>
      </x:c>
      <x:c r="N39" s="45" t="str">
        <x:f>IF(A39="","",IF(L39&lt;&gt;"VALID","NOT READY",IF(M39="EVIDENCE INSUFFICIENT","NOT READY",IF(O39&lt;&gt;"LINKED - READY","NOT READY","READY"))))</x:f>
      </x:c>
      <x:c r="O39" s="69" t="str">
        <x:f>IF(A39="","",IF(COUNTIF(CANDIDATES!$A$6:$A$205,D39)&lt;&gt;1,"INVALID - CANDIDATE ID",IF(COUNTIFS(CANDIDATES!$A$6:$A$205,D39,CANDIDATES!$R$6:$R$205,"READY")&lt;&gt;1,"CANDIDATE NOT READY","LINKED - READY")))</x:f>
      </x:c>
      <x:c r="P39" s="69" t="str">
        <x:f>IF(O39="LINKED - READY",INDEX(CANDIDATES!$Q$6:$Q$205,MATCH(D39,CANDIDATES!$A$6:$A$205,0)),"")</x:f>
      </x:c>
    </x:row>
    <x:row r="40">
      <x:c r="A40" s="53"/>
      <x:c r="B40" s="53"/>
      <x:c r="C40" s="53"/>
      <x:c r="D40" s="53"/>
      <x:c r="E40" s="53"/>
      <x:c r="F40" s="53"/>
      <x:c r="G40" s="53"/>
      <x:c r="H40" s="53"/>
      <x:c r="I40" s="53"/>
      <x:c r="J40" s="58"/>
      <x:c r="K40" s="53"/>
      <x:c r="L40" s="45" t="str">
        <x:f>IF(A40="","",IF(NOT(OR(EXACT(C40,"CATEGORY"),EXACT(C40,"DISCOVERY"),EXACT(C40,"COMPARISON"),EXACT(C40,"PRODUCT"),EXACT(C40,"BRAND"),EXACT(C40,"TRANSACTION"),EXACT(C40,"POST-PURCHASE"))),"INVALID - INTENT TOKEN",IF(NOT(OR(EXACT(E40,"ORGANIC SEARCH"),EXACT(E40,"SHOPPING"),EXACT(E40,"AI ANSWER"),EXACT(E40,"MARKETPLACE"),EXACT(E40,"OTHER"))),"INVALID - SURFACE TOKEN",IF(NOT(OR(EXACT(F40,"PRESENT"),EXACT(F40,"ABSENT"),EXACT(F40,"UNCLEAR"))),"INVALID - VISIBILITY TOKEN",IF(NOT(OR(EXACT(G40,"EXPECTED"),EXACT(G40,"ROLE MISMATCH"),EXACT(G40,"UNCLEAR"))),"INVALID - ROLE ALIGNMENT TOKEN",IF(NOT(OR(EXACT(H40,"CATEGORY"),EXACT(H40,"PRODUCT"),EXACT(H40,"GUIDE"),EXACT(H40,"MARKETPLACE LISTING"),EXACT(H40,"MANUFACTURER"),EXACT(H40,"PUBLISHER"),EXACT(H40,"OTHER"))),"INVALID - LANDING TOKEN",IF(COUNTIF($A$6:$A$205,A40)&gt;1,"INVALID - DUPLICATE ID","VALID")))))))</x:f>
      </x:c>
      <x:c r="M40" s="45" t="str">
        <x:f>IF(A40="","",IF(OR(B40="",C40="",D40="",E40="",F40="",G40="",H40="",I40="",J40=""),"EVIDENCE INSUFFICIENT",IF(OR(F40="UNCLEAR",G40="UNCLEAR"),"EVIDENCE INSUFFICIENT",IF(F40="ABSENT","REFERENCE ONLY",IF(G40="ROLE MISMATCH","DO NOT COMPARE",IF(OR(C40="TRANSACTION",C40="PRODUCT",C40="COMPARISON"),"BENCHMARK","REFERENCE ONLY"))))))</x:f>
      </x:c>
      <x:c r="N40" s="45" t="str">
        <x:f>IF(A40="","",IF(L40&lt;&gt;"VALID","NOT READY",IF(M40="EVIDENCE INSUFFICIENT","NOT READY",IF(O40&lt;&gt;"LINKED - READY","NOT READY","READY"))))</x:f>
      </x:c>
      <x:c r="O40" s="69" t="str">
        <x:f>IF(A40="","",IF(COUNTIF(CANDIDATES!$A$6:$A$205,D40)&lt;&gt;1,"INVALID - CANDIDATE ID",IF(COUNTIFS(CANDIDATES!$A$6:$A$205,D40,CANDIDATES!$R$6:$R$205,"READY")&lt;&gt;1,"CANDIDATE NOT READY","LINKED - READY")))</x:f>
      </x:c>
      <x:c r="P40" s="69" t="str">
        <x:f>IF(O40="LINKED - READY",INDEX(CANDIDATES!$Q$6:$Q$205,MATCH(D40,CANDIDATES!$A$6:$A$205,0)),"")</x:f>
      </x:c>
    </x:row>
    <x:row r="41">
      <x:c r="A41" s="53"/>
      <x:c r="B41" s="53"/>
      <x:c r="C41" s="53"/>
      <x:c r="D41" s="53"/>
      <x:c r="E41" s="53"/>
      <x:c r="F41" s="53"/>
      <x:c r="G41" s="53"/>
      <x:c r="H41" s="53"/>
      <x:c r="I41" s="53"/>
      <x:c r="J41" s="58"/>
      <x:c r="K41" s="53"/>
      <x:c r="L41" s="45" t="str">
        <x:f>IF(A41="","",IF(NOT(OR(EXACT(C41,"CATEGORY"),EXACT(C41,"DISCOVERY"),EXACT(C41,"COMPARISON"),EXACT(C41,"PRODUCT"),EXACT(C41,"BRAND"),EXACT(C41,"TRANSACTION"),EXACT(C41,"POST-PURCHASE"))),"INVALID - INTENT TOKEN",IF(NOT(OR(EXACT(E41,"ORGANIC SEARCH"),EXACT(E41,"SHOPPING"),EXACT(E41,"AI ANSWER"),EXACT(E41,"MARKETPLACE"),EXACT(E41,"OTHER"))),"INVALID - SURFACE TOKEN",IF(NOT(OR(EXACT(F41,"PRESENT"),EXACT(F41,"ABSENT"),EXACT(F41,"UNCLEAR"))),"INVALID - VISIBILITY TOKEN",IF(NOT(OR(EXACT(G41,"EXPECTED"),EXACT(G41,"ROLE MISMATCH"),EXACT(G41,"UNCLEAR"))),"INVALID - ROLE ALIGNMENT TOKEN",IF(NOT(OR(EXACT(H41,"CATEGORY"),EXACT(H41,"PRODUCT"),EXACT(H41,"GUIDE"),EXACT(H41,"MARKETPLACE LISTING"),EXACT(H41,"MANUFACTURER"),EXACT(H41,"PUBLISHER"),EXACT(H41,"OTHER"))),"INVALID - LANDING TOKEN",IF(COUNTIF($A$6:$A$205,A41)&gt;1,"INVALID - DUPLICATE ID","VALID")))))))</x:f>
      </x:c>
      <x:c r="M41" s="45" t="str">
        <x:f>IF(A41="","",IF(OR(B41="",C41="",D41="",E41="",F41="",G41="",H41="",I41="",J41=""),"EVIDENCE INSUFFICIENT",IF(OR(F41="UNCLEAR",G41="UNCLEAR"),"EVIDENCE INSUFFICIENT",IF(F41="ABSENT","REFERENCE ONLY",IF(G41="ROLE MISMATCH","DO NOT COMPARE",IF(OR(C41="TRANSACTION",C41="PRODUCT",C41="COMPARISON"),"BENCHMARK","REFERENCE ONLY"))))))</x:f>
      </x:c>
      <x:c r="N41" s="45" t="str">
        <x:f>IF(A41="","",IF(L41&lt;&gt;"VALID","NOT READY",IF(M41="EVIDENCE INSUFFICIENT","NOT READY",IF(O41&lt;&gt;"LINKED - READY","NOT READY","READY"))))</x:f>
      </x:c>
      <x:c r="O41" s="69" t="str">
        <x:f>IF(A41="","",IF(COUNTIF(CANDIDATES!$A$6:$A$205,D41)&lt;&gt;1,"INVALID - CANDIDATE ID",IF(COUNTIFS(CANDIDATES!$A$6:$A$205,D41,CANDIDATES!$R$6:$R$205,"READY")&lt;&gt;1,"CANDIDATE NOT READY","LINKED - READY")))</x:f>
      </x:c>
      <x:c r="P41" s="69" t="str">
        <x:f>IF(O41="LINKED - READY",INDEX(CANDIDATES!$Q$6:$Q$205,MATCH(D41,CANDIDATES!$A$6:$A$205,0)),"")</x:f>
      </x:c>
    </x:row>
    <x:row r="42">
      <x:c r="A42" s="53"/>
      <x:c r="B42" s="53"/>
      <x:c r="C42" s="53"/>
      <x:c r="D42" s="53"/>
      <x:c r="E42" s="53"/>
      <x:c r="F42" s="53"/>
      <x:c r="G42" s="53"/>
      <x:c r="H42" s="53"/>
      <x:c r="I42" s="53"/>
      <x:c r="J42" s="58"/>
      <x:c r="K42" s="53"/>
      <x:c r="L42" s="45" t="str">
        <x:f>IF(A42="","",IF(NOT(OR(EXACT(C42,"CATEGORY"),EXACT(C42,"DISCOVERY"),EXACT(C42,"COMPARISON"),EXACT(C42,"PRODUCT"),EXACT(C42,"BRAND"),EXACT(C42,"TRANSACTION"),EXACT(C42,"POST-PURCHASE"))),"INVALID - INTENT TOKEN",IF(NOT(OR(EXACT(E42,"ORGANIC SEARCH"),EXACT(E42,"SHOPPING"),EXACT(E42,"AI ANSWER"),EXACT(E42,"MARKETPLACE"),EXACT(E42,"OTHER"))),"INVALID - SURFACE TOKEN",IF(NOT(OR(EXACT(F42,"PRESENT"),EXACT(F42,"ABSENT"),EXACT(F42,"UNCLEAR"))),"INVALID - VISIBILITY TOKEN",IF(NOT(OR(EXACT(G42,"EXPECTED"),EXACT(G42,"ROLE MISMATCH"),EXACT(G42,"UNCLEAR"))),"INVALID - ROLE ALIGNMENT TOKEN",IF(NOT(OR(EXACT(H42,"CATEGORY"),EXACT(H42,"PRODUCT"),EXACT(H42,"GUIDE"),EXACT(H42,"MARKETPLACE LISTING"),EXACT(H42,"MANUFACTURER"),EXACT(H42,"PUBLISHER"),EXACT(H42,"OTHER"))),"INVALID - LANDING TOKEN",IF(COUNTIF($A$6:$A$205,A42)&gt;1,"INVALID - DUPLICATE ID","VALID")))))))</x:f>
      </x:c>
      <x:c r="M42" s="45" t="str">
        <x:f>IF(A42="","",IF(OR(B42="",C42="",D42="",E42="",F42="",G42="",H42="",I42="",J42=""),"EVIDENCE INSUFFICIENT",IF(OR(F42="UNCLEAR",G42="UNCLEAR"),"EVIDENCE INSUFFICIENT",IF(F42="ABSENT","REFERENCE ONLY",IF(G42="ROLE MISMATCH","DO NOT COMPARE",IF(OR(C42="TRANSACTION",C42="PRODUCT",C42="COMPARISON"),"BENCHMARK","REFERENCE ONLY"))))))</x:f>
      </x:c>
      <x:c r="N42" s="45" t="str">
        <x:f>IF(A42="","",IF(L42&lt;&gt;"VALID","NOT READY",IF(M42="EVIDENCE INSUFFICIENT","NOT READY",IF(O42&lt;&gt;"LINKED - READY","NOT READY","READY"))))</x:f>
      </x:c>
      <x:c r="O42" s="69" t="str">
        <x:f>IF(A42="","",IF(COUNTIF(CANDIDATES!$A$6:$A$205,D42)&lt;&gt;1,"INVALID - CANDIDATE ID",IF(COUNTIFS(CANDIDATES!$A$6:$A$205,D42,CANDIDATES!$R$6:$R$205,"READY")&lt;&gt;1,"CANDIDATE NOT READY","LINKED - READY")))</x:f>
      </x:c>
      <x:c r="P42" s="69" t="str">
        <x:f>IF(O42="LINKED - READY",INDEX(CANDIDATES!$Q$6:$Q$205,MATCH(D42,CANDIDATES!$A$6:$A$205,0)),"")</x:f>
      </x:c>
    </x:row>
    <x:row r="43">
      <x:c r="A43" s="53"/>
      <x:c r="B43" s="53"/>
      <x:c r="C43" s="53"/>
      <x:c r="D43" s="53"/>
      <x:c r="E43" s="53"/>
      <x:c r="F43" s="53"/>
      <x:c r="G43" s="53"/>
      <x:c r="H43" s="53"/>
      <x:c r="I43" s="53"/>
      <x:c r="J43" s="58"/>
      <x:c r="K43" s="53"/>
      <x:c r="L43" s="45" t="str">
        <x:f>IF(A43="","",IF(NOT(OR(EXACT(C43,"CATEGORY"),EXACT(C43,"DISCOVERY"),EXACT(C43,"COMPARISON"),EXACT(C43,"PRODUCT"),EXACT(C43,"BRAND"),EXACT(C43,"TRANSACTION"),EXACT(C43,"POST-PURCHASE"))),"INVALID - INTENT TOKEN",IF(NOT(OR(EXACT(E43,"ORGANIC SEARCH"),EXACT(E43,"SHOPPING"),EXACT(E43,"AI ANSWER"),EXACT(E43,"MARKETPLACE"),EXACT(E43,"OTHER"))),"INVALID - SURFACE TOKEN",IF(NOT(OR(EXACT(F43,"PRESENT"),EXACT(F43,"ABSENT"),EXACT(F43,"UNCLEAR"))),"INVALID - VISIBILITY TOKEN",IF(NOT(OR(EXACT(G43,"EXPECTED"),EXACT(G43,"ROLE MISMATCH"),EXACT(G43,"UNCLEAR"))),"INVALID - ROLE ALIGNMENT TOKEN",IF(NOT(OR(EXACT(H43,"CATEGORY"),EXACT(H43,"PRODUCT"),EXACT(H43,"GUIDE"),EXACT(H43,"MARKETPLACE LISTING"),EXACT(H43,"MANUFACTURER"),EXACT(H43,"PUBLISHER"),EXACT(H43,"OTHER"))),"INVALID - LANDING TOKEN",IF(COUNTIF($A$6:$A$205,A43)&gt;1,"INVALID - DUPLICATE ID","VALID")))))))</x:f>
      </x:c>
      <x:c r="M43" s="45" t="str">
        <x:f>IF(A43="","",IF(OR(B43="",C43="",D43="",E43="",F43="",G43="",H43="",I43="",J43=""),"EVIDENCE INSUFFICIENT",IF(OR(F43="UNCLEAR",G43="UNCLEAR"),"EVIDENCE INSUFFICIENT",IF(F43="ABSENT","REFERENCE ONLY",IF(G43="ROLE MISMATCH","DO NOT COMPARE",IF(OR(C43="TRANSACTION",C43="PRODUCT",C43="COMPARISON"),"BENCHMARK","REFERENCE ONLY"))))))</x:f>
      </x:c>
      <x:c r="N43" s="45" t="str">
        <x:f>IF(A43="","",IF(L43&lt;&gt;"VALID","NOT READY",IF(M43="EVIDENCE INSUFFICIENT","NOT READY",IF(O43&lt;&gt;"LINKED - READY","NOT READY","READY"))))</x:f>
      </x:c>
      <x:c r="O43" s="69" t="str">
        <x:f>IF(A43="","",IF(COUNTIF(CANDIDATES!$A$6:$A$205,D43)&lt;&gt;1,"INVALID - CANDIDATE ID",IF(COUNTIFS(CANDIDATES!$A$6:$A$205,D43,CANDIDATES!$R$6:$R$205,"READY")&lt;&gt;1,"CANDIDATE NOT READY","LINKED - READY")))</x:f>
      </x:c>
      <x:c r="P43" s="69" t="str">
        <x:f>IF(O43="LINKED - READY",INDEX(CANDIDATES!$Q$6:$Q$205,MATCH(D43,CANDIDATES!$A$6:$A$205,0)),"")</x:f>
      </x:c>
    </x:row>
    <x:row r="44">
      <x:c r="A44" s="53"/>
      <x:c r="B44" s="53"/>
      <x:c r="C44" s="53"/>
      <x:c r="D44" s="53"/>
      <x:c r="E44" s="53"/>
      <x:c r="F44" s="53"/>
      <x:c r="G44" s="53"/>
      <x:c r="H44" s="53"/>
      <x:c r="I44" s="53"/>
      <x:c r="J44" s="58"/>
      <x:c r="K44" s="53"/>
      <x:c r="L44" s="45" t="str">
        <x:f>IF(A44="","",IF(NOT(OR(EXACT(C44,"CATEGORY"),EXACT(C44,"DISCOVERY"),EXACT(C44,"COMPARISON"),EXACT(C44,"PRODUCT"),EXACT(C44,"BRAND"),EXACT(C44,"TRANSACTION"),EXACT(C44,"POST-PURCHASE"))),"INVALID - INTENT TOKEN",IF(NOT(OR(EXACT(E44,"ORGANIC SEARCH"),EXACT(E44,"SHOPPING"),EXACT(E44,"AI ANSWER"),EXACT(E44,"MARKETPLACE"),EXACT(E44,"OTHER"))),"INVALID - SURFACE TOKEN",IF(NOT(OR(EXACT(F44,"PRESENT"),EXACT(F44,"ABSENT"),EXACT(F44,"UNCLEAR"))),"INVALID - VISIBILITY TOKEN",IF(NOT(OR(EXACT(G44,"EXPECTED"),EXACT(G44,"ROLE MISMATCH"),EXACT(G44,"UNCLEAR"))),"INVALID - ROLE ALIGNMENT TOKEN",IF(NOT(OR(EXACT(H44,"CATEGORY"),EXACT(H44,"PRODUCT"),EXACT(H44,"GUIDE"),EXACT(H44,"MARKETPLACE LISTING"),EXACT(H44,"MANUFACTURER"),EXACT(H44,"PUBLISHER"),EXACT(H44,"OTHER"))),"INVALID - LANDING TOKEN",IF(COUNTIF($A$6:$A$205,A44)&gt;1,"INVALID - DUPLICATE ID","VALID")))))))</x:f>
      </x:c>
      <x:c r="M44" s="45" t="str">
        <x:f>IF(A44="","",IF(OR(B44="",C44="",D44="",E44="",F44="",G44="",H44="",I44="",J44=""),"EVIDENCE INSUFFICIENT",IF(OR(F44="UNCLEAR",G44="UNCLEAR"),"EVIDENCE INSUFFICIENT",IF(F44="ABSENT","REFERENCE ONLY",IF(G44="ROLE MISMATCH","DO NOT COMPARE",IF(OR(C44="TRANSACTION",C44="PRODUCT",C44="COMPARISON"),"BENCHMARK","REFERENCE ONLY"))))))</x:f>
      </x:c>
      <x:c r="N44" s="45" t="str">
        <x:f>IF(A44="","",IF(L44&lt;&gt;"VALID","NOT READY",IF(M44="EVIDENCE INSUFFICIENT","NOT READY",IF(O44&lt;&gt;"LINKED - READY","NOT READY","READY"))))</x:f>
      </x:c>
      <x:c r="O44" s="69" t="str">
        <x:f>IF(A44="","",IF(COUNTIF(CANDIDATES!$A$6:$A$205,D44)&lt;&gt;1,"INVALID - CANDIDATE ID",IF(COUNTIFS(CANDIDATES!$A$6:$A$205,D44,CANDIDATES!$R$6:$R$205,"READY")&lt;&gt;1,"CANDIDATE NOT READY","LINKED - READY")))</x:f>
      </x:c>
      <x:c r="P44" s="69" t="str">
        <x:f>IF(O44="LINKED - READY",INDEX(CANDIDATES!$Q$6:$Q$205,MATCH(D44,CANDIDATES!$A$6:$A$205,0)),"")</x:f>
      </x:c>
    </x:row>
    <x:row r="45">
      <x:c r="A45" s="53"/>
      <x:c r="B45" s="53"/>
      <x:c r="C45" s="53"/>
      <x:c r="D45" s="53"/>
      <x:c r="E45" s="53"/>
      <x:c r="F45" s="53"/>
      <x:c r="G45" s="53"/>
      <x:c r="H45" s="53"/>
      <x:c r="I45" s="53"/>
      <x:c r="J45" s="58"/>
      <x:c r="K45" s="53"/>
      <x:c r="L45" s="45" t="str">
        <x:f>IF(A45="","",IF(NOT(OR(EXACT(C45,"CATEGORY"),EXACT(C45,"DISCOVERY"),EXACT(C45,"COMPARISON"),EXACT(C45,"PRODUCT"),EXACT(C45,"BRAND"),EXACT(C45,"TRANSACTION"),EXACT(C45,"POST-PURCHASE"))),"INVALID - INTENT TOKEN",IF(NOT(OR(EXACT(E45,"ORGANIC SEARCH"),EXACT(E45,"SHOPPING"),EXACT(E45,"AI ANSWER"),EXACT(E45,"MARKETPLACE"),EXACT(E45,"OTHER"))),"INVALID - SURFACE TOKEN",IF(NOT(OR(EXACT(F45,"PRESENT"),EXACT(F45,"ABSENT"),EXACT(F45,"UNCLEAR"))),"INVALID - VISIBILITY TOKEN",IF(NOT(OR(EXACT(G45,"EXPECTED"),EXACT(G45,"ROLE MISMATCH"),EXACT(G45,"UNCLEAR"))),"INVALID - ROLE ALIGNMENT TOKEN",IF(NOT(OR(EXACT(H45,"CATEGORY"),EXACT(H45,"PRODUCT"),EXACT(H45,"GUIDE"),EXACT(H45,"MARKETPLACE LISTING"),EXACT(H45,"MANUFACTURER"),EXACT(H45,"PUBLISHER"),EXACT(H45,"OTHER"))),"INVALID - LANDING TOKEN",IF(COUNTIF($A$6:$A$205,A45)&gt;1,"INVALID - DUPLICATE ID","VALID")))))))</x:f>
      </x:c>
      <x:c r="M45" s="45" t="str">
        <x:f>IF(A45="","",IF(OR(B45="",C45="",D45="",E45="",F45="",G45="",H45="",I45="",J45=""),"EVIDENCE INSUFFICIENT",IF(OR(F45="UNCLEAR",G45="UNCLEAR"),"EVIDENCE INSUFFICIENT",IF(F45="ABSENT","REFERENCE ONLY",IF(G45="ROLE MISMATCH","DO NOT COMPARE",IF(OR(C45="TRANSACTION",C45="PRODUCT",C45="COMPARISON"),"BENCHMARK","REFERENCE ONLY"))))))</x:f>
      </x:c>
      <x:c r="N45" s="45" t="str">
        <x:f>IF(A45="","",IF(L45&lt;&gt;"VALID","NOT READY",IF(M45="EVIDENCE INSUFFICIENT","NOT READY",IF(O45&lt;&gt;"LINKED - READY","NOT READY","READY"))))</x:f>
      </x:c>
      <x:c r="O45" s="69" t="str">
        <x:f>IF(A45="","",IF(COUNTIF(CANDIDATES!$A$6:$A$205,D45)&lt;&gt;1,"INVALID - CANDIDATE ID",IF(COUNTIFS(CANDIDATES!$A$6:$A$205,D45,CANDIDATES!$R$6:$R$205,"READY")&lt;&gt;1,"CANDIDATE NOT READY","LINKED - READY")))</x:f>
      </x:c>
      <x:c r="P45" s="69" t="str">
        <x:f>IF(O45="LINKED - READY",INDEX(CANDIDATES!$Q$6:$Q$205,MATCH(D45,CANDIDATES!$A$6:$A$205,0)),"")</x:f>
      </x:c>
    </x:row>
    <x:row r="46">
      <x:c r="A46" s="53"/>
      <x:c r="B46" s="53"/>
      <x:c r="C46" s="53"/>
      <x:c r="D46" s="53"/>
      <x:c r="E46" s="53"/>
      <x:c r="F46" s="53"/>
      <x:c r="G46" s="53"/>
      <x:c r="H46" s="53"/>
      <x:c r="I46" s="53"/>
      <x:c r="J46" s="58"/>
      <x:c r="K46" s="53"/>
      <x:c r="L46" s="45" t="str">
        <x:f>IF(A46="","",IF(NOT(OR(EXACT(C46,"CATEGORY"),EXACT(C46,"DISCOVERY"),EXACT(C46,"COMPARISON"),EXACT(C46,"PRODUCT"),EXACT(C46,"BRAND"),EXACT(C46,"TRANSACTION"),EXACT(C46,"POST-PURCHASE"))),"INVALID - INTENT TOKEN",IF(NOT(OR(EXACT(E46,"ORGANIC SEARCH"),EXACT(E46,"SHOPPING"),EXACT(E46,"AI ANSWER"),EXACT(E46,"MARKETPLACE"),EXACT(E46,"OTHER"))),"INVALID - SURFACE TOKEN",IF(NOT(OR(EXACT(F46,"PRESENT"),EXACT(F46,"ABSENT"),EXACT(F46,"UNCLEAR"))),"INVALID - VISIBILITY TOKEN",IF(NOT(OR(EXACT(G46,"EXPECTED"),EXACT(G46,"ROLE MISMATCH"),EXACT(G46,"UNCLEAR"))),"INVALID - ROLE ALIGNMENT TOKEN",IF(NOT(OR(EXACT(H46,"CATEGORY"),EXACT(H46,"PRODUCT"),EXACT(H46,"GUIDE"),EXACT(H46,"MARKETPLACE LISTING"),EXACT(H46,"MANUFACTURER"),EXACT(H46,"PUBLISHER"),EXACT(H46,"OTHER"))),"INVALID - LANDING TOKEN",IF(COUNTIF($A$6:$A$205,A46)&gt;1,"INVALID - DUPLICATE ID","VALID")))))))</x:f>
      </x:c>
      <x:c r="M46" s="45" t="str">
        <x:f>IF(A46="","",IF(OR(B46="",C46="",D46="",E46="",F46="",G46="",H46="",I46="",J46=""),"EVIDENCE INSUFFICIENT",IF(OR(F46="UNCLEAR",G46="UNCLEAR"),"EVIDENCE INSUFFICIENT",IF(F46="ABSENT","REFERENCE ONLY",IF(G46="ROLE MISMATCH","DO NOT COMPARE",IF(OR(C46="TRANSACTION",C46="PRODUCT",C46="COMPARISON"),"BENCHMARK","REFERENCE ONLY"))))))</x:f>
      </x:c>
      <x:c r="N46" s="45" t="str">
        <x:f>IF(A46="","",IF(L46&lt;&gt;"VALID","NOT READY",IF(M46="EVIDENCE INSUFFICIENT","NOT READY",IF(O46&lt;&gt;"LINKED - READY","NOT READY","READY"))))</x:f>
      </x:c>
      <x:c r="O46" s="69" t="str">
        <x:f>IF(A46="","",IF(COUNTIF(CANDIDATES!$A$6:$A$205,D46)&lt;&gt;1,"INVALID - CANDIDATE ID",IF(COUNTIFS(CANDIDATES!$A$6:$A$205,D46,CANDIDATES!$R$6:$R$205,"READY")&lt;&gt;1,"CANDIDATE NOT READY","LINKED - READY")))</x:f>
      </x:c>
      <x:c r="P46" s="69" t="str">
        <x:f>IF(O46="LINKED - READY",INDEX(CANDIDATES!$Q$6:$Q$205,MATCH(D46,CANDIDATES!$A$6:$A$205,0)),"")</x:f>
      </x:c>
    </x:row>
    <x:row r="47">
      <x:c r="A47" s="53"/>
      <x:c r="B47" s="53"/>
      <x:c r="C47" s="53"/>
      <x:c r="D47" s="53"/>
      <x:c r="E47" s="53"/>
      <x:c r="F47" s="53"/>
      <x:c r="G47" s="53"/>
      <x:c r="H47" s="53"/>
      <x:c r="I47" s="53"/>
      <x:c r="J47" s="58"/>
      <x:c r="K47" s="53"/>
      <x:c r="L47" s="45" t="str">
        <x:f>IF(A47="","",IF(NOT(OR(EXACT(C47,"CATEGORY"),EXACT(C47,"DISCOVERY"),EXACT(C47,"COMPARISON"),EXACT(C47,"PRODUCT"),EXACT(C47,"BRAND"),EXACT(C47,"TRANSACTION"),EXACT(C47,"POST-PURCHASE"))),"INVALID - INTENT TOKEN",IF(NOT(OR(EXACT(E47,"ORGANIC SEARCH"),EXACT(E47,"SHOPPING"),EXACT(E47,"AI ANSWER"),EXACT(E47,"MARKETPLACE"),EXACT(E47,"OTHER"))),"INVALID - SURFACE TOKEN",IF(NOT(OR(EXACT(F47,"PRESENT"),EXACT(F47,"ABSENT"),EXACT(F47,"UNCLEAR"))),"INVALID - VISIBILITY TOKEN",IF(NOT(OR(EXACT(G47,"EXPECTED"),EXACT(G47,"ROLE MISMATCH"),EXACT(G47,"UNCLEAR"))),"INVALID - ROLE ALIGNMENT TOKEN",IF(NOT(OR(EXACT(H47,"CATEGORY"),EXACT(H47,"PRODUCT"),EXACT(H47,"GUIDE"),EXACT(H47,"MARKETPLACE LISTING"),EXACT(H47,"MANUFACTURER"),EXACT(H47,"PUBLISHER"),EXACT(H47,"OTHER"))),"INVALID - LANDING TOKEN",IF(COUNTIF($A$6:$A$205,A47)&gt;1,"INVALID - DUPLICATE ID","VALID")))))))</x:f>
      </x:c>
      <x:c r="M47" s="45" t="str">
        <x:f>IF(A47="","",IF(OR(B47="",C47="",D47="",E47="",F47="",G47="",H47="",I47="",J47=""),"EVIDENCE INSUFFICIENT",IF(OR(F47="UNCLEAR",G47="UNCLEAR"),"EVIDENCE INSUFFICIENT",IF(F47="ABSENT","REFERENCE ONLY",IF(G47="ROLE MISMATCH","DO NOT COMPARE",IF(OR(C47="TRANSACTION",C47="PRODUCT",C47="COMPARISON"),"BENCHMARK","REFERENCE ONLY"))))))</x:f>
      </x:c>
      <x:c r="N47" s="45" t="str">
        <x:f>IF(A47="","",IF(L47&lt;&gt;"VALID","NOT READY",IF(M47="EVIDENCE INSUFFICIENT","NOT READY",IF(O47&lt;&gt;"LINKED - READY","NOT READY","READY"))))</x:f>
      </x:c>
      <x:c r="O47" s="69" t="str">
        <x:f>IF(A47="","",IF(COUNTIF(CANDIDATES!$A$6:$A$205,D47)&lt;&gt;1,"INVALID - CANDIDATE ID",IF(COUNTIFS(CANDIDATES!$A$6:$A$205,D47,CANDIDATES!$R$6:$R$205,"READY")&lt;&gt;1,"CANDIDATE NOT READY","LINKED - READY")))</x:f>
      </x:c>
      <x:c r="P47" s="69" t="str">
        <x:f>IF(O47="LINKED - READY",INDEX(CANDIDATES!$Q$6:$Q$205,MATCH(D47,CANDIDATES!$A$6:$A$205,0)),"")</x:f>
      </x:c>
    </x:row>
    <x:row r="48">
      <x:c r="A48" s="53"/>
      <x:c r="B48" s="53"/>
      <x:c r="C48" s="53"/>
      <x:c r="D48" s="53"/>
      <x:c r="E48" s="53"/>
      <x:c r="F48" s="53"/>
      <x:c r="G48" s="53"/>
      <x:c r="H48" s="53"/>
      <x:c r="I48" s="53"/>
      <x:c r="J48" s="58"/>
      <x:c r="K48" s="53"/>
      <x:c r="L48" s="45" t="str">
        <x:f>IF(A48="","",IF(NOT(OR(EXACT(C48,"CATEGORY"),EXACT(C48,"DISCOVERY"),EXACT(C48,"COMPARISON"),EXACT(C48,"PRODUCT"),EXACT(C48,"BRAND"),EXACT(C48,"TRANSACTION"),EXACT(C48,"POST-PURCHASE"))),"INVALID - INTENT TOKEN",IF(NOT(OR(EXACT(E48,"ORGANIC SEARCH"),EXACT(E48,"SHOPPING"),EXACT(E48,"AI ANSWER"),EXACT(E48,"MARKETPLACE"),EXACT(E48,"OTHER"))),"INVALID - SURFACE TOKEN",IF(NOT(OR(EXACT(F48,"PRESENT"),EXACT(F48,"ABSENT"),EXACT(F48,"UNCLEAR"))),"INVALID - VISIBILITY TOKEN",IF(NOT(OR(EXACT(G48,"EXPECTED"),EXACT(G48,"ROLE MISMATCH"),EXACT(G48,"UNCLEAR"))),"INVALID - ROLE ALIGNMENT TOKEN",IF(NOT(OR(EXACT(H48,"CATEGORY"),EXACT(H48,"PRODUCT"),EXACT(H48,"GUIDE"),EXACT(H48,"MARKETPLACE LISTING"),EXACT(H48,"MANUFACTURER"),EXACT(H48,"PUBLISHER"),EXACT(H48,"OTHER"))),"INVALID - LANDING TOKEN",IF(COUNTIF($A$6:$A$205,A48)&gt;1,"INVALID - DUPLICATE ID","VALID")))))))</x:f>
      </x:c>
      <x:c r="M48" s="45" t="str">
        <x:f>IF(A48="","",IF(OR(B48="",C48="",D48="",E48="",F48="",G48="",H48="",I48="",J48=""),"EVIDENCE INSUFFICIENT",IF(OR(F48="UNCLEAR",G48="UNCLEAR"),"EVIDENCE INSUFFICIENT",IF(F48="ABSENT","REFERENCE ONLY",IF(G48="ROLE MISMATCH","DO NOT COMPARE",IF(OR(C48="TRANSACTION",C48="PRODUCT",C48="COMPARISON"),"BENCHMARK","REFERENCE ONLY"))))))</x:f>
      </x:c>
      <x:c r="N48" s="45" t="str">
        <x:f>IF(A48="","",IF(L48&lt;&gt;"VALID","NOT READY",IF(M48="EVIDENCE INSUFFICIENT","NOT READY",IF(O48&lt;&gt;"LINKED - READY","NOT READY","READY"))))</x:f>
      </x:c>
      <x:c r="O48" s="69" t="str">
        <x:f>IF(A48="","",IF(COUNTIF(CANDIDATES!$A$6:$A$205,D48)&lt;&gt;1,"INVALID - CANDIDATE ID",IF(COUNTIFS(CANDIDATES!$A$6:$A$205,D48,CANDIDATES!$R$6:$R$205,"READY")&lt;&gt;1,"CANDIDATE NOT READY","LINKED - READY")))</x:f>
      </x:c>
      <x:c r="P48" s="69" t="str">
        <x:f>IF(O48="LINKED - READY",INDEX(CANDIDATES!$Q$6:$Q$205,MATCH(D48,CANDIDATES!$A$6:$A$205,0)),"")</x:f>
      </x:c>
    </x:row>
    <x:row r="49">
      <x:c r="A49" s="53"/>
      <x:c r="B49" s="53"/>
      <x:c r="C49" s="53"/>
      <x:c r="D49" s="53"/>
      <x:c r="E49" s="53"/>
      <x:c r="F49" s="53"/>
      <x:c r="G49" s="53"/>
      <x:c r="H49" s="53"/>
      <x:c r="I49" s="53"/>
      <x:c r="J49" s="58"/>
      <x:c r="K49" s="53"/>
      <x:c r="L49" s="45" t="str">
        <x:f>IF(A49="","",IF(NOT(OR(EXACT(C49,"CATEGORY"),EXACT(C49,"DISCOVERY"),EXACT(C49,"COMPARISON"),EXACT(C49,"PRODUCT"),EXACT(C49,"BRAND"),EXACT(C49,"TRANSACTION"),EXACT(C49,"POST-PURCHASE"))),"INVALID - INTENT TOKEN",IF(NOT(OR(EXACT(E49,"ORGANIC SEARCH"),EXACT(E49,"SHOPPING"),EXACT(E49,"AI ANSWER"),EXACT(E49,"MARKETPLACE"),EXACT(E49,"OTHER"))),"INVALID - SURFACE TOKEN",IF(NOT(OR(EXACT(F49,"PRESENT"),EXACT(F49,"ABSENT"),EXACT(F49,"UNCLEAR"))),"INVALID - VISIBILITY TOKEN",IF(NOT(OR(EXACT(G49,"EXPECTED"),EXACT(G49,"ROLE MISMATCH"),EXACT(G49,"UNCLEAR"))),"INVALID - ROLE ALIGNMENT TOKEN",IF(NOT(OR(EXACT(H49,"CATEGORY"),EXACT(H49,"PRODUCT"),EXACT(H49,"GUIDE"),EXACT(H49,"MARKETPLACE LISTING"),EXACT(H49,"MANUFACTURER"),EXACT(H49,"PUBLISHER"),EXACT(H49,"OTHER"))),"INVALID - LANDING TOKEN",IF(COUNTIF($A$6:$A$205,A49)&gt;1,"INVALID - DUPLICATE ID","VALID")))))))</x:f>
      </x:c>
      <x:c r="M49" s="45" t="str">
        <x:f>IF(A49="","",IF(OR(B49="",C49="",D49="",E49="",F49="",G49="",H49="",I49="",J49=""),"EVIDENCE INSUFFICIENT",IF(OR(F49="UNCLEAR",G49="UNCLEAR"),"EVIDENCE INSUFFICIENT",IF(F49="ABSENT","REFERENCE ONLY",IF(G49="ROLE MISMATCH","DO NOT COMPARE",IF(OR(C49="TRANSACTION",C49="PRODUCT",C49="COMPARISON"),"BENCHMARK","REFERENCE ONLY"))))))</x:f>
      </x:c>
      <x:c r="N49" s="45" t="str">
        <x:f>IF(A49="","",IF(L49&lt;&gt;"VALID","NOT READY",IF(M49="EVIDENCE INSUFFICIENT","NOT READY",IF(O49&lt;&gt;"LINKED - READY","NOT READY","READY"))))</x:f>
      </x:c>
      <x:c r="O49" s="69" t="str">
        <x:f>IF(A49="","",IF(COUNTIF(CANDIDATES!$A$6:$A$205,D49)&lt;&gt;1,"INVALID - CANDIDATE ID",IF(COUNTIFS(CANDIDATES!$A$6:$A$205,D49,CANDIDATES!$R$6:$R$205,"READY")&lt;&gt;1,"CANDIDATE NOT READY","LINKED - READY")))</x:f>
      </x:c>
      <x:c r="P49" s="69" t="str">
        <x:f>IF(O49="LINKED - READY",INDEX(CANDIDATES!$Q$6:$Q$205,MATCH(D49,CANDIDATES!$A$6:$A$205,0)),"")</x:f>
      </x:c>
    </x:row>
    <x:row r="50">
      <x:c r="A50" s="53"/>
      <x:c r="B50" s="53"/>
      <x:c r="C50" s="53"/>
      <x:c r="D50" s="53"/>
      <x:c r="E50" s="53"/>
      <x:c r="F50" s="53"/>
      <x:c r="G50" s="53"/>
      <x:c r="H50" s="53"/>
      <x:c r="I50" s="53"/>
      <x:c r="J50" s="58"/>
      <x:c r="K50" s="53"/>
      <x:c r="L50" s="45" t="str">
        <x:f>IF(A50="","",IF(NOT(OR(EXACT(C50,"CATEGORY"),EXACT(C50,"DISCOVERY"),EXACT(C50,"COMPARISON"),EXACT(C50,"PRODUCT"),EXACT(C50,"BRAND"),EXACT(C50,"TRANSACTION"),EXACT(C50,"POST-PURCHASE"))),"INVALID - INTENT TOKEN",IF(NOT(OR(EXACT(E50,"ORGANIC SEARCH"),EXACT(E50,"SHOPPING"),EXACT(E50,"AI ANSWER"),EXACT(E50,"MARKETPLACE"),EXACT(E50,"OTHER"))),"INVALID - SURFACE TOKEN",IF(NOT(OR(EXACT(F50,"PRESENT"),EXACT(F50,"ABSENT"),EXACT(F50,"UNCLEAR"))),"INVALID - VISIBILITY TOKEN",IF(NOT(OR(EXACT(G50,"EXPECTED"),EXACT(G50,"ROLE MISMATCH"),EXACT(G50,"UNCLEAR"))),"INVALID - ROLE ALIGNMENT TOKEN",IF(NOT(OR(EXACT(H50,"CATEGORY"),EXACT(H50,"PRODUCT"),EXACT(H50,"GUIDE"),EXACT(H50,"MARKETPLACE LISTING"),EXACT(H50,"MANUFACTURER"),EXACT(H50,"PUBLISHER"),EXACT(H50,"OTHER"))),"INVALID - LANDING TOKEN",IF(COUNTIF($A$6:$A$205,A50)&gt;1,"INVALID - DUPLICATE ID","VALID")))))))</x:f>
      </x:c>
      <x:c r="M50" s="45" t="str">
        <x:f>IF(A50="","",IF(OR(B50="",C50="",D50="",E50="",F50="",G50="",H50="",I50="",J50=""),"EVIDENCE INSUFFICIENT",IF(OR(F50="UNCLEAR",G50="UNCLEAR"),"EVIDENCE INSUFFICIENT",IF(F50="ABSENT","REFERENCE ONLY",IF(G50="ROLE MISMATCH","DO NOT COMPARE",IF(OR(C50="TRANSACTION",C50="PRODUCT",C50="COMPARISON"),"BENCHMARK","REFERENCE ONLY"))))))</x:f>
      </x:c>
      <x:c r="N50" s="45" t="str">
        <x:f>IF(A50="","",IF(L50&lt;&gt;"VALID","NOT READY",IF(M50="EVIDENCE INSUFFICIENT","NOT READY",IF(O50&lt;&gt;"LINKED - READY","NOT READY","READY"))))</x:f>
      </x:c>
      <x:c r="O50" s="69" t="str">
        <x:f>IF(A50="","",IF(COUNTIF(CANDIDATES!$A$6:$A$205,D50)&lt;&gt;1,"INVALID - CANDIDATE ID",IF(COUNTIFS(CANDIDATES!$A$6:$A$205,D50,CANDIDATES!$R$6:$R$205,"READY")&lt;&gt;1,"CANDIDATE NOT READY","LINKED - READY")))</x:f>
      </x:c>
      <x:c r="P50" s="69" t="str">
        <x:f>IF(O50="LINKED - READY",INDEX(CANDIDATES!$Q$6:$Q$205,MATCH(D50,CANDIDATES!$A$6:$A$205,0)),"")</x:f>
      </x:c>
    </x:row>
    <x:row r="51">
      <x:c r="A51" s="53"/>
      <x:c r="B51" s="53"/>
      <x:c r="C51" s="53"/>
      <x:c r="D51" s="53"/>
      <x:c r="E51" s="53"/>
      <x:c r="F51" s="53"/>
      <x:c r="G51" s="53"/>
      <x:c r="H51" s="53"/>
      <x:c r="I51" s="53"/>
      <x:c r="J51" s="58"/>
      <x:c r="K51" s="53"/>
      <x:c r="L51" s="45" t="str">
        <x:f>IF(A51="","",IF(NOT(OR(EXACT(C51,"CATEGORY"),EXACT(C51,"DISCOVERY"),EXACT(C51,"COMPARISON"),EXACT(C51,"PRODUCT"),EXACT(C51,"BRAND"),EXACT(C51,"TRANSACTION"),EXACT(C51,"POST-PURCHASE"))),"INVALID - INTENT TOKEN",IF(NOT(OR(EXACT(E51,"ORGANIC SEARCH"),EXACT(E51,"SHOPPING"),EXACT(E51,"AI ANSWER"),EXACT(E51,"MARKETPLACE"),EXACT(E51,"OTHER"))),"INVALID - SURFACE TOKEN",IF(NOT(OR(EXACT(F51,"PRESENT"),EXACT(F51,"ABSENT"),EXACT(F51,"UNCLEAR"))),"INVALID - VISIBILITY TOKEN",IF(NOT(OR(EXACT(G51,"EXPECTED"),EXACT(G51,"ROLE MISMATCH"),EXACT(G51,"UNCLEAR"))),"INVALID - ROLE ALIGNMENT TOKEN",IF(NOT(OR(EXACT(H51,"CATEGORY"),EXACT(H51,"PRODUCT"),EXACT(H51,"GUIDE"),EXACT(H51,"MARKETPLACE LISTING"),EXACT(H51,"MANUFACTURER"),EXACT(H51,"PUBLISHER"),EXACT(H51,"OTHER"))),"INVALID - LANDING TOKEN",IF(COUNTIF($A$6:$A$205,A51)&gt;1,"INVALID - DUPLICATE ID","VALID")))))))</x:f>
      </x:c>
      <x:c r="M51" s="45" t="str">
        <x:f>IF(A51="","",IF(OR(B51="",C51="",D51="",E51="",F51="",G51="",H51="",I51="",J51=""),"EVIDENCE INSUFFICIENT",IF(OR(F51="UNCLEAR",G51="UNCLEAR"),"EVIDENCE INSUFFICIENT",IF(F51="ABSENT","REFERENCE ONLY",IF(G51="ROLE MISMATCH","DO NOT COMPARE",IF(OR(C51="TRANSACTION",C51="PRODUCT",C51="COMPARISON"),"BENCHMARK","REFERENCE ONLY"))))))</x:f>
      </x:c>
      <x:c r="N51" s="45" t="str">
        <x:f>IF(A51="","",IF(L51&lt;&gt;"VALID","NOT READY",IF(M51="EVIDENCE INSUFFICIENT","NOT READY",IF(O51&lt;&gt;"LINKED - READY","NOT READY","READY"))))</x:f>
      </x:c>
      <x:c r="O51" s="69" t="str">
        <x:f>IF(A51="","",IF(COUNTIF(CANDIDATES!$A$6:$A$205,D51)&lt;&gt;1,"INVALID - CANDIDATE ID",IF(COUNTIFS(CANDIDATES!$A$6:$A$205,D51,CANDIDATES!$R$6:$R$205,"READY")&lt;&gt;1,"CANDIDATE NOT READY","LINKED - READY")))</x:f>
      </x:c>
      <x:c r="P51" s="69" t="str">
        <x:f>IF(O51="LINKED - READY",INDEX(CANDIDATES!$Q$6:$Q$205,MATCH(D51,CANDIDATES!$A$6:$A$205,0)),"")</x:f>
      </x:c>
    </x:row>
    <x:row r="52">
      <x:c r="A52" s="53"/>
      <x:c r="B52" s="53"/>
      <x:c r="C52" s="53"/>
      <x:c r="D52" s="53"/>
      <x:c r="E52" s="53"/>
      <x:c r="F52" s="53"/>
      <x:c r="G52" s="53"/>
      <x:c r="H52" s="53"/>
      <x:c r="I52" s="53"/>
      <x:c r="J52" s="58"/>
      <x:c r="K52" s="53"/>
      <x:c r="L52" s="45" t="str">
        <x:f>IF(A52="","",IF(NOT(OR(EXACT(C52,"CATEGORY"),EXACT(C52,"DISCOVERY"),EXACT(C52,"COMPARISON"),EXACT(C52,"PRODUCT"),EXACT(C52,"BRAND"),EXACT(C52,"TRANSACTION"),EXACT(C52,"POST-PURCHASE"))),"INVALID - INTENT TOKEN",IF(NOT(OR(EXACT(E52,"ORGANIC SEARCH"),EXACT(E52,"SHOPPING"),EXACT(E52,"AI ANSWER"),EXACT(E52,"MARKETPLACE"),EXACT(E52,"OTHER"))),"INVALID - SURFACE TOKEN",IF(NOT(OR(EXACT(F52,"PRESENT"),EXACT(F52,"ABSENT"),EXACT(F52,"UNCLEAR"))),"INVALID - VISIBILITY TOKEN",IF(NOT(OR(EXACT(G52,"EXPECTED"),EXACT(G52,"ROLE MISMATCH"),EXACT(G52,"UNCLEAR"))),"INVALID - ROLE ALIGNMENT TOKEN",IF(NOT(OR(EXACT(H52,"CATEGORY"),EXACT(H52,"PRODUCT"),EXACT(H52,"GUIDE"),EXACT(H52,"MARKETPLACE LISTING"),EXACT(H52,"MANUFACTURER"),EXACT(H52,"PUBLISHER"),EXACT(H52,"OTHER"))),"INVALID - LANDING TOKEN",IF(COUNTIF($A$6:$A$205,A52)&gt;1,"INVALID - DUPLICATE ID","VALID")))))))</x:f>
      </x:c>
      <x:c r="M52" s="45" t="str">
        <x:f>IF(A52="","",IF(OR(B52="",C52="",D52="",E52="",F52="",G52="",H52="",I52="",J52=""),"EVIDENCE INSUFFICIENT",IF(OR(F52="UNCLEAR",G52="UNCLEAR"),"EVIDENCE INSUFFICIENT",IF(F52="ABSENT","REFERENCE ONLY",IF(G52="ROLE MISMATCH","DO NOT COMPARE",IF(OR(C52="TRANSACTION",C52="PRODUCT",C52="COMPARISON"),"BENCHMARK","REFERENCE ONLY"))))))</x:f>
      </x:c>
      <x:c r="N52" s="45" t="str">
        <x:f>IF(A52="","",IF(L52&lt;&gt;"VALID","NOT READY",IF(M52="EVIDENCE INSUFFICIENT","NOT READY",IF(O52&lt;&gt;"LINKED - READY","NOT READY","READY"))))</x:f>
      </x:c>
      <x:c r="O52" s="69" t="str">
        <x:f>IF(A52="","",IF(COUNTIF(CANDIDATES!$A$6:$A$205,D52)&lt;&gt;1,"INVALID - CANDIDATE ID",IF(COUNTIFS(CANDIDATES!$A$6:$A$205,D52,CANDIDATES!$R$6:$R$205,"READY")&lt;&gt;1,"CANDIDATE NOT READY","LINKED - READY")))</x:f>
      </x:c>
      <x:c r="P52" s="69" t="str">
        <x:f>IF(O52="LINKED - READY",INDEX(CANDIDATES!$Q$6:$Q$205,MATCH(D52,CANDIDATES!$A$6:$A$205,0)),"")</x:f>
      </x:c>
    </x:row>
    <x:row r="53">
      <x:c r="A53" s="53"/>
      <x:c r="B53" s="53"/>
      <x:c r="C53" s="53"/>
      <x:c r="D53" s="53"/>
      <x:c r="E53" s="53"/>
      <x:c r="F53" s="53"/>
      <x:c r="G53" s="53"/>
      <x:c r="H53" s="53"/>
      <x:c r="I53" s="53"/>
      <x:c r="J53" s="58"/>
      <x:c r="K53" s="53"/>
      <x:c r="L53" s="45" t="str">
        <x:f>IF(A53="","",IF(NOT(OR(EXACT(C53,"CATEGORY"),EXACT(C53,"DISCOVERY"),EXACT(C53,"COMPARISON"),EXACT(C53,"PRODUCT"),EXACT(C53,"BRAND"),EXACT(C53,"TRANSACTION"),EXACT(C53,"POST-PURCHASE"))),"INVALID - INTENT TOKEN",IF(NOT(OR(EXACT(E53,"ORGANIC SEARCH"),EXACT(E53,"SHOPPING"),EXACT(E53,"AI ANSWER"),EXACT(E53,"MARKETPLACE"),EXACT(E53,"OTHER"))),"INVALID - SURFACE TOKEN",IF(NOT(OR(EXACT(F53,"PRESENT"),EXACT(F53,"ABSENT"),EXACT(F53,"UNCLEAR"))),"INVALID - VISIBILITY TOKEN",IF(NOT(OR(EXACT(G53,"EXPECTED"),EXACT(G53,"ROLE MISMATCH"),EXACT(G53,"UNCLEAR"))),"INVALID - ROLE ALIGNMENT TOKEN",IF(NOT(OR(EXACT(H53,"CATEGORY"),EXACT(H53,"PRODUCT"),EXACT(H53,"GUIDE"),EXACT(H53,"MARKETPLACE LISTING"),EXACT(H53,"MANUFACTURER"),EXACT(H53,"PUBLISHER"),EXACT(H53,"OTHER"))),"INVALID - LANDING TOKEN",IF(COUNTIF($A$6:$A$205,A53)&gt;1,"INVALID - DUPLICATE ID","VALID")))))))</x:f>
      </x:c>
      <x:c r="M53" s="45" t="str">
        <x:f>IF(A53="","",IF(OR(B53="",C53="",D53="",E53="",F53="",G53="",H53="",I53="",J53=""),"EVIDENCE INSUFFICIENT",IF(OR(F53="UNCLEAR",G53="UNCLEAR"),"EVIDENCE INSUFFICIENT",IF(F53="ABSENT","REFERENCE ONLY",IF(G53="ROLE MISMATCH","DO NOT COMPARE",IF(OR(C53="TRANSACTION",C53="PRODUCT",C53="COMPARISON"),"BENCHMARK","REFERENCE ONLY"))))))</x:f>
      </x:c>
      <x:c r="N53" s="45" t="str">
        <x:f>IF(A53="","",IF(L53&lt;&gt;"VALID","NOT READY",IF(M53="EVIDENCE INSUFFICIENT","NOT READY",IF(O53&lt;&gt;"LINKED - READY","NOT READY","READY"))))</x:f>
      </x:c>
      <x:c r="O53" s="69" t="str">
        <x:f>IF(A53="","",IF(COUNTIF(CANDIDATES!$A$6:$A$205,D53)&lt;&gt;1,"INVALID - CANDIDATE ID",IF(COUNTIFS(CANDIDATES!$A$6:$A$205,D53,CANDIDATES!$R$6:$R$205,"READY")&lt;&gt;1,"CANDIDATE NOT READY","LINKED - READY")))</x:f>
      </x:c>
      <x:c r="P53" s="69" t="str">
        <x:f>IF(O53="LINKED - READY",INDEX(CANDIDATES!$Q$6:$Q$205,MATCH(D53,CANDIDATES!$A$6:$A$205,0)),"")</x:f>
      </x:c>
    </x:row>
    <x:row r="54">
      <x:c r="A54" s="53"/>
      <x:c r="B54" s="53"/>
      <x:c r="C54" s="53"/>
      <x:c r="D54" s="53"/>
      <x:c r="E54" s="53"/>
      <x:c r="F54" s="53"/>
      <x:c r="G54" s="53"/>
      <x:c r="H54" s="53"/>
      <x:c r="I54" s="53"/>
      <x:c r="J54" s="58"/>
      <x:c r="K54" s="53"/>
      <x:c r="L54" s="45" t="str">
        <x:f>IF(A54="","",IF(NOT(OR(EXACT(C54,"CATEGORY"),EXACT(C54,"DISCOVERY"),EXACT(C54,"COMPARISON"),EXACT(C54,"PRODUCT"),EXACT(C54,"BRAND"),EXACT(C54,"TRANSACTION"),EXACT(C54,"POST-PURCHASE"))),"INVALID - INTENT TOKEN",IF(NOT(OR(EXACT(E54,"ORGANIC SEARCH"),EXACT(E54,"SHOPPING"),EXACT(E54,"AI ANSWER"),EXACT(E54,"MARKETPLACE"),EXACT(E54,"OTHER"))),"INVALID - SURFACE TOKEN",IF(NOT(OR(EXACT(F54,"PRESENT"),EXACT(F54,"ABSENT"),EXACT(F54,"UNCLEAR"))),"INVALID - VISIBILITY TOKEN",IF(NOT(OR(EXACT(G54,"EXPECTED"),EXACT(G54,"ROLE MISMATCH"),EXACT(G54,"UNCLEAR"))),"INVALID - ROLE ALIGNMENT TOKEN",IF(NOT(OR(EXACT(H54,"CATEGORY"),EXACT(H54,"PRODUCT"),EXACT(H54,"GUIDE"),EXACT(H54,"MARKETPLACE LISTING"),EXACT(H54,"MANUFACTURER"),EXACT(H54,"PUBLISHER"),EXACT(H54,"OTHER"))),"INVALID - LANDING TOKEN",IF(COUNTIF($A$6:$A$205,A54)&gt;1,"INVALID - DUPLICATE ID","VALID")))))))</x:f>
      </x:c>
      <x:c r="M54" s="45" t="str">
        <x:f>IF(A54="","",IF(OR(B54="",C54="",D54="",E54="",F54="",G54="",H54="",I54="",J54=""),"EVIDENCE INSUFFICIENT",IF(OR(F54="UNCLEAR",G54="UNCLEAR"),"EVIDENCE INSUFFICIENT",IF(F54="ABSENT","REFERENCE ONLY",IF(G54="ROLE MISMATCH","DO NOT COMPARE",IF(OR(C54="TRANSACTION",C54="PRODUCT",C54="COMPARISON"),"BENCHMARK","REFERENCE ONLY"))))))</x:f>
      </x:c>
      <x:c r="N54" s="45" t="str">
        <x:f>IF(A54="","",IF(L54&lt;&gt;"VALID","NOT READY",IF(M54="EVIDENCE INSUFFICIENT","NOT READY",IF(O54&lt;&gt;"LINKED - READY","NOT READY","READY"))))</x:f>
      </x:c>
      <x:c r="O54" s="69" t="str">
        <x:f>IF(A54="","",IF(COUNTIF(CANDIDATES!$A$6:$A$205,D54)&lt;&gt;1,"INVALID - CANDIDATE ID",IF(COUNTIFS(CANDIDATES!$A$6:$A$205,D54,CANDIDATES!$R$6:$R$205,"READY")&lt;&gt;1,"CANDIDATE NOT READY","LINKED - READY")))</x:f>
      </x:c>
      <x:c r="P54" s="69" t="str">
        <x:f>IF(O54="LINKED - READY",INDEX(CANDIDATES!$Q$6:$Q$205,MATCH(D54,CANDIDATES!$A$6:$A$205,0)),"")</x:f>
      </x:c>
    </x:row>
    <x:row r="55">
      <x:c r="A55" s="53"/>
      <x:c r="B55" s="53"/>
      <x:c r="C55" s="53"/>
      <x:c r="D55" s="53"/>
      <x:c r="E55" s="53"/>
      <x:c r="F55" s="53"/>
      <x:c r="G55" s="53"/>
      <x:c r="H55" s="53"/>
      <x:c r="I55" s="53"/>
      <x:c r="J55" s="58"/>
      <x:c r="K55" s="53"/>
      <x:c r="L55" s="45" t="str">
        <x:f>IF(A55="","",IF(NOT(OR(EXACT(C55,"CATEGORY"),EXACT(C55,"DISCOVERY"),EXACT(C55,"COMPARISON"),EXACT(C55,"PRODUCT"),EXACT(C55,"BRAND"),EXACT(C55,"TRANSACTION"),EXACT(C55,"POST-PURCHASE"))),"INVALID - INTENT TOKEN",IF(NOT(OR(EXACT(E55,"ORGANIC SEARCH"),EXACT(E55,"SHOPPING"),EXACT(E55,"AI ANSWER"),EXACT(E55,"MARKETPLACE"),EXACT(E55,"OTHER"))),"INVALID - SURFACE TOKEN",IF(NOT(OR(EXACT(F55,"PRESENT"),EXACT(F55,"ABSENT"),EXACT(F55,"UNCLEAR"))),"INVALID - VISIBILITY TOKEN",IF(NOT(OR(EXACT(G55,"EXPECTED"),EXACT(G55,"ROLE MISMATCH"),EXACT(G55,"UNCLEAR"))),"INVALID - ROLE ALIGNMENT TOKEN",IF(NOT(OR(EXACT(H55,"CATEGORY"),EXACT(H55,"PRODUCT"),EXACT(H55,"GUIDE"),EXACT(H55,"MARKETPLACE LISTING"),EXACT(H55,"MANUFACTURER"),EXACT(H55,"PUBLISHER"),EXACT(H55,"OTHER"))),"INVALID - LANDING TOKEN",IF(COUNTIF($A$6:$A$205,A55)&gt;1,"INVALID - DUPLICATE ID","VALID")))))))</x:f>
      </x:c>
      <x:c r="M55" s="45" t="str">
        <x:f>IF(A55="","",IF(OR(B55="",C55="",D55="",E55="",F55="",G55="",H55="",I55="",J55=""),"EVIDENCE INSUFFICIENT",IF(OR(F55="UNCLEAR",G55="UNCLEAR"),"EVIDENCE INSUFFICIENT",IF(F55="ABSENT","REFERENCE ONLY",IF(G55="ROLE MISMATCH","DO NOT COMPARE",IF(OR(C55="TRANSACTION",C55="PRODUCT",C55="COMPARISON"),"BENCHMARK","REFERENCE ONLY"))))))</x:f>
      </x:c>
      <x:c r="N55" s="45" t="str">
        <x:f>IF(A55="","",IF(L55&lt;&gt;"VALID","NOT READY",IF(M55="EVIDENCE INSUFFICIENT","NOT READY",IF(O55&lt;&gt;"LINKED - READY","NOT READY","READY"))))</x:f>
      </x:c>
      <x:c r="O55" s="69" t="str">
        <x:f>IF(A55="","",IF(COUNTIF(CANDIDATES!$A$6:$A$205,D55)&lt;&gt;1,"INVALID - CANDIDATE ID",IF(COUNTIFS(CANDIDATES!$A$6:$A$205,D55,CANDIDATES!$R$6:$R$205,"READY")&lt;&gt;1,"CANDIDATE NOT READY","LINKED - READY")))</x:f>
      </x:c>
      <x:c r="P55" s="69" t="str">
        <x:f>IF(O55="LINKED - READY",INDEX(CANDIDATES!$Q$6:$Q$205,MATCH(D55,CANDIDATES!$A$6:$A$205,0)),"")</x:f>
      </x:c>
    </x:row>
    <x:row r="56">
      <x:c r="A56" s="53"/>
      <x:c r="B56" s="53"/>
      <x:c r="C56" s="53"/>
      <x:c r="D56" s="53"/>
      <x:c r="E56" s="53"/>
      <x:c r="F56" s="53"/>
      <x:c r="G56" s="53"/>
      <x:c r="H56" s="53"/>
      <x:c r="I56" s="53"/>
      <x:c r="J56" s="58"/>
      <x:c r="K56" s="53"/>
      <x:c r="L56" s="45" t="str">
        <x:f>IF(A56="","",IF(NOT(OR(EXACT(C56,"CATEGORY"),EXACT(C56,"DISCOVERY"),EXACT(C56,"COMPARISON"),EXACT(C56,"PRODUCT"),EXACT(C56,"BRAND"),EXACT(C56,"TRANSACTION"),EXACT(C56,"POST-PURCHASE"))),"INVALID - INTENT TOKEN",IF(NOT(OR(EXACT(E56,"ORGANIC SEARCH"),EXACT(E56,"SHOPPING"),EXACT(E56,"AI ANSWER"),EXACT(E56,"MARKETPLACE"),EXACT(E56,"OTHER"))),"INVALID - SURFACE TOKEN",IF(NOT(OR(EXACT(F56,"PRESENT"),EXACT(F56,"ABSENT"),EXACT(F56,"UNCLEAR"))),"INVALID - VISIBILITY TOKEN",IF(NOT(OR(EXACT(G56,"EXPECTED"),EXACT(G56,"ROLE MISMATCH"),EXACT(G56,"UNCLEAR"))),"INVALID - ROLE ALIGNMENT TOKEN",IF(NOT(OR(EXACT(H56,"CATEGORY"),EXACT(H56,"PRODUCT"),EXACT(H56,"GUIDE"),EXACT(H56,"MARKETPLACE LISTING"),EXACT(H56,"MANUFACTURER"),EXACT(H56,"PUBLISHER"),EXACT(H56,"OTHER"))),"INVALID - LANDING TOKEN",IF(COUNTIF($A$6:$A$205,A56)&gt;1,"INVALID - DUPLICATE ID","VALID")))))))</x:f>
      </x:c>
      <x:c r="M56" s="45" t="str">
        <x:f>IF(A56="","",IF(OR(B56="",C56="",D56="",E56="",F56="",G56="",H56="",I56="",J56=""),"EVIDENCE INSUFFICIENT",IF(OR(F56="UNCLEAR",G56="UNCLEAR"),"EVIDENCE INSUFFICIENT",IF(F56="ABSENT","REFERENCE ONLY",IF(G56="ROLE MISMATCH","DO NOT COMPARE",IF(OR(C56="TRANSACTION",C56="PRODUCT",C56="COMPARISON"),"BENCHMARK","REFERENCE ONLY"))))))</x:f>
      </x:c>
      <x:c r="N56" s="45" t="str">
        <x:f>IF(A56="","",IF(L56&lt;&gt;"VALID","NOT READY",IF(M56="EVIDENCE INSUFFICIENT","NOT READY",IF(O56&lt;&gt;"LINKED - READY","NOT READY","READY"))))</x:f>
      </x:c>
      <x:c r="O56" s="69" t="str">
        <x:f>IF(A56="","",IF(COUNTIF(CANDIDATES!$A$6:$A$205,D56)&lt;&gt;1,"INVALID - CANDIDATE ID",IF(COUNTIFS(CANDIDATES!$A$6:$A$205,D56,CANDIDATES!$R$6:$R$205,"READY")&lt;&gt;1,"CANDIDATE NOT READY","LINKED - READY")))</x:f>
      </x:c>
      <x:c r="P56" s="69" t="str">
        <x:f>IF(O56="LINKED - READY",INDEX(CANDIDATES!$Q$6:$Q$205,MATCH(D56,CANDIDATES!$A$6:$A$205,0)),"")</x:f>
      </x:c>
    </x:row>
    <x:row r="57">
      <x:c r="A57" s="53"/>
      <x:c r="B57" s="53"/>
      <x:c r="C57" s="53"/>
      <x:c r="D57" s="53"/>
      <x:c r="E57" s="53"/>
      <x:c r="F57" s="53"/>
      <x:c r="G57" s="53"/>
      <x:c r="H57" s="53"/>
      <x:c r="I57" s="53"/>
      <x:c r="J57" s="58"/>
      <x:c r="K57" s="53"/>
      <x:c r="L57" s="45" t="str">
        <x:f>IF(A57="","",IF(NOT(OR(EXACT(C57,"CATEGORY"),EXACT(C57,"DISCOVERY"),EXACT(C57,"COMPARISON"),EXACT(C57,"PRODUCT"),EXACT(C57,"BRAND"),EXACT(C57,"TRANSACTION"),EXACT(C57,"POST-PURCHASE"))),"INVALID - INTENT TOKEN",IF(NOT(OR(EXACT(E57,"ORGANIC SEARCH"),EXACT(E57,"SHOPPING"),EXACT(E57,"AI ANSWER"),EXACT(E57,"MARKETPLACE"),EXACT(E57,"OTHER"))),"INVALID - SURFACE TOKEN",IF(NOT(OR(EXACT(F57,"PRESENT"),EXACT(F57,"ABSENT"),EXACT(F57,"UNCLEAR"))),"INVALID - VISIBILITY TOKEN",IF(NOT(OR(EXACT(G57,"EXPECTED"),EXACT(G57,"ROLE MISMATCH"),EXACT(G57,"UNCLEAR"))),"INVALID - ROLE ALIGNMENT TOKEN",IF(NOT(OR(EXACT(H57,"CATEGORY"),EXACT(H57,"PRODUCT"),EXACT(H57,"GUIDE"),EXACT(H57,"MARKETPLACE LISTING"),EXACT(H57,"MANUFACTURER"),EXACT(H57,"PUBLISHER"),EXACT(H57,"OTHER"))),"INVALID - LANDING TOKEN",IF(COUNTIF($A$6:$A$205,A57)&gt;1,"INVALID - DUPLICATE ID","VALID")))))))</x:f>
      </x:c>
      <x:c r="M57" s="45" t="str">
        <x:f>IF(A57="","",IF(OR(B57="",C57="",D57="",E57="",F57="",G57="",H57="",I57="",J57=""),"EVIDENCE INSUFFICIENT",IF(OR(F57="UNCLEAR",G57="UNCLEAR"),"EVIDENCE INSUFFICIENT",IF(F57="ABSENT","REFERENCE ONLY",IF(G57="ROLE MISMATCH","DO NOT COMPARE",IF(OR(C57="TRANSACTION",C57="PRODUCT",C57="COMPARISON"),"BENCHMARK","REFERENCE ONLY"))))))</x:f>
      </x:c>
      <x:c r="N57" s="45" t="str">
        <x:f>IF(A57="","",IF(L57&lt;&gt;"VALID","NOT READY",IF(M57="EVIDENCE INSUFFICIENT","NOT READY",IF(O57&lt;&gt;"LINKED - READY","NOT READY","READY"))))</x:f>
      </x:c>
      <x:c r="O57" s="69" t="str">
        <x:f>IF(A57="","",IF(COUNTIF(CANDIDATES!$A$6:$A$205,D57)&lt;&gt;1,"INVALID - CANDIDATE ID",IF(COUNTIFS(CANDIDATES!$A$6:$A$205,D57,CANDIDATES!$R$6:$R$205,"READY")&lt;&gt;1,"CANDIDATE NOT READY","LINKED - READY")))</x:f>
      </x:c>
      <x:c r="P57" s="69" t="str">
        <x:f>IF(O57="LINKED - READY",INDEX(CANDIDATES!$Q$6:$Q$205,MATCH(D57,CANDIDATES!$A$6:$A$205,0)),"")</x:f>
      </x:c>
    </x:row>
    <x:row r="58">
      <x:c r="A58" s="53"/>
      <x:c r="B58" s="53"/>
      <x:c r="C58" s="53"/>
      <x:c r="D58" s="53"/>
      <x:c r="E58" s="53"/>
      <x:c r="F58" s="53"/>
      <x:c r="G58" s="53"/>
      <x:c r="H58" s="53"/>
      <x:c r="I58" s="53"/>
      <x:c r="J58" s="58"/>
      <x:c r="K58" s="53"/>
      <x:c r="L58" s="45" t="str">
        <x:f>IF(A58="","",IF(NOT(OR(EXACT(C58,"CATEGORY"),EXACT(C58,"DISCOVERY"),EXACT(C58,"COMPARISON"),EXACT(C58,"PRODUCT"),EXACT(C58,"BRAND"),EXACT(C58,"TRANSACTION"),EXACT(C58,"POST-PURCHASE"))),"INVALID - INTENT TOKEN",IF(NOT(OR(EXACT(E58,"ORGANIC SEARCH"),EXACT(E58,"SHOPPING"),EXACT(E58,"AI ANSWER"),EXACT(E58,"MARKETPLACE"),EXACT(E58,"OTHER"))),"INVALID - SURFACE TOKEN",IF(NOT(OR(EXACT(F58,"PRESENT"),EXACT(F58,"ABSENT"),EXACT(F58,"UNCLEAR"))),"INVALID - VISIBILITY TOKEN",IF(NOT(OR(EXACT(G58,"EXPECTED"),EXACT(G58,"ROLE MISMATCH"),EXACT(G58,"UNCLEAR"))),"INVALID - ROLE ALIGNMENT TOKEN",IF(NOT(OR(EXACT(H58,"CATEGORY"),EXACT(H58,"PRODUCT"),EXACT(H58,"GUIDE"),EXACT(H58,"MARKETPLACE LISTING"),EXACT(H58,"MANUFACTURER"),EXACT(H58,"PUBLISHER"),EXACT(H58,"OTHER"))),"INVALID - LANDING TOKEN",IF(COUNTIF($A$6:$A$205,A58)&gt;1,"INVALID - DUPLICATE ID","VALID")))))))</x:f>
      </x:c>
      <x:c r="M58" s="45" t="str">
        <x:f>IF(A58="","",IF(OR(B58="",C58="",D58="",E58="",F58="",G58="",H58="",I58="",J58=""),"EVIDENCE INSUFFICIENT",IF(OR(F58="UNCLEAR",G58="UNCLEAR"),"EVIDENCE INSUFFICIENT",IF(F58="ABSENT","REFERENCE ONLY",IF(G58="ROLE MISMATCH","DO NOT COMPARE",IF(OR(C58="TRANSACTION",C58="PRODUCT",C58="COMPARISON"),"BENCHMARK","REFERENCE ONLY"))))))</x:f>
      </x:c>
      <x:c r="N58" s="45" t="str">
        <x:f>IF(A58="","",IF(L58&lt;&gt;"VALID","NOT READY",IF(M58="EVIDENCE INSUFFICIENT","NOT READY",IF(O58&lt;&gt;"LINKED - READY","NOT READY","READY"))))</x:f>
      </x:c>
      <x:c r="O58" s="69" t="str">
        <x:f>IF(A58="","",IF(COUNTIF(CANDIDATES!$A$6:$A$205,D58)&lt;&gt;1,"INVALID - CANDIDATE ID",IF(COUNTIFS(CANDIDATES!$A$6:$A$205,D58,CANDIDATES!$R$6:$R$205,"READY")&lt;&gt;1,"CANDIDATE NOT READY","LINKED - READY")))</x:f>
      </x:c>
      <x:c r="P58" s="69" t="str">
        <x:f>IF(O58="LINKED - READY",INDEX(CANDIDATES!$Q$6:$Q$205,MATCH(D58,CANDIDATES!$A$6:$A$205,0)),"")</x:f>
      </x:c>
    </x:row>
    <x:row r="59">
      <x:c r="A59" s="53"/>
      <x:c r="B59" s="53"/>
      <x:c r="C59" s="53"/>
      <x:c r="D59" s="53"/>
      <x:c r="E59" s="53"/>
      <x:c r="F59" s="53"/>
      <x:c r="G59" s="53"/>
      <x:c r="H59" s="53"/>
      <x:c r="I59" s="53"/>
      <x:c r="J59" s="58"/>
      <x:c r="K59" s="53"/>
      <x:c r="L59" s="45" t="str">
        <x:f>IF(A59="","",IF(NOT(OR(EXACT(C59,"CATEGORY"),EXACT(C59,"DISCOVERY"),EXACT(C59,"COMPARISON"),EXACT(C59,"PRODUCT"),EXACT(C59,"BRAND"),EXACT(C59,"TRANSACTION"),EXACT(C59,"POST-PURCHASE"))),"INVALID - INTENT TOKEN",IF(NOT(OR(EXACT(E59,"ORGANIC SEARCH"),EXACT(E59,"SHOPPING"),EXACT(E59,"AI ANSWER"),EXACT(E59,"MARKETPLACE"),EXACT(E59,"OTHER"))),"INVALID - SURFACE TOKEN",IF(NOT(OR(EXACT(F59,"PRESENT"),EXACT(F59,"ABSENT"),EXACT(F59,"UNCLEAR"))),"INVALID - VISIBILITY TOKEN",IF(NOT(OR(EXACT(G59,"EXPECTED"),EXACT(G59,"ROLE MISMATCH"),EXACT(G59,"UNCLEAR"))),"INVALID - ROLE ALIGNMENT TOKEN",IF(NOT(OR(EXACT(H59,"CATEGORY"),EXACT(H59,"PRODUCT"),EXACT(H59,"GUIDE"),EXACT(H59,"MARKETPLACE LISTING"),EXACT(H59,"MANUFACTURER"),EXACT(H59,"PUBLISHER"),EXACT(H59,"OTHER"))),"INVALID - LANDING TOKEN",IF(COUNTIF($A$6:$A$205,A59)&gt;1,"INVALID - DUPLICATE ID","VALID")))))))</x:f>
      </x:c>
      <x:c r="M59" s="45" t="str">
        <x:f>IF(A59="","",IF(OR(B59="",C59="",D59="",E59="",F59="",G59="",H59="",I59="",J59=""),"EVIDENCE INSUFFICIENT",IF(OR(F59="UNCLEAR",G59="UNCLEAR"),"EVIDENCE INSUFFICIENT",IF(F59="ABSENT","REFERENCE ONLY",IF(G59="ROLE MISMATCH","DO NOT COMPARE",IF(OR(C59="TRANSACTION",C59="PRODUCT",C59="COMPARISON"),"BENCHMARK","REFERENCE ONLY"))))))</x:f>
      </x:c>
      <x:c r="N59" s="45" t="str">
        <x:f>IF(A59="","",IF(L59&lt;&gt;"VALID","NOT READY",IF(M59="EVIDENCE INSUFFICIENT","NOT READY",IF(O59&lt;&gt;"LINKED - READY","NOT READY","READY"))))</x:f>
      </x:c>
      <x:c r="O59" s="69" t="str">
        <x:f>IF(A59="","",IF(COUNTIF(CANDIDATES!$A$6:$A$205,D59)&lt;&gt;1,"INVALID - CANDIDATE ID",IF(COUNTIFS(CANDIDATES!$A$6:$A$205,D59,CANDIDATES!$R$6:$R$205,"READY")&lt;&gt;1,"CANDIDATE NOT READY","LINKED - READY")))</x:f>
      </x:c>
      <x:c r="P59" s="69" t="str">
        <x:f>IF(O59="LINKED - READY",INDEX(CANDIDATES!$Q$6:$Q$205,MATCH(D59,CANDIDATES!$A$6:$A$205,0)),"")</x:f>
      </x:c>
    </x:row>
    <x:row r="60">
      <x:c r="A60" s="53"/>
      <x:c r="B60" s="53"/>
      <x:c r="C60" s="53"/>
      <x:c r="D60" s="53"/>
      <x:c r="E60" s="53"/>
      <x:c r="F60" s="53"/>
      <x:c r="G60" s="53"/>
      <x:c r="H60" s="53"/>
      <x:c r="I60" s="53"/>
      <x:c r="J60" s="58"/>
      <x:c r="K60" s="53"/>
      <x:c r="L60" s="45" t="str">
        <x:f>IF(A60="","",IF(NOT(OR(EXACT(C60,"CATEGORY"),EXACT(C60,"DISCOVERY"),EXACT(C60,"COMPARISON"),EXACT(C60,"PRODUCT"),EXACT(C60,"BRAND"),EXACT(C60,"TRANSACTION"),EXACT(C60,"POST-PURCHASE"))),"INVALID - INTENT TOKEN",IF(NOT(OR(EXACT(E60,"ORGANIC SEARCH"),EXACT(E60,"SHOPPING"),EXACT(E60,"AI ANSWER"),EXACT(E60,"MARKETPLACE"),EXACT(E60,"OTHER"))),"INVALID - SURFACE TOKEN",IF(NOT(OR(EXACT(F60,"PRESENT"),EXACT(F60,"ABSENT"),EXACT(F60,"UNCLEAR"))),"INVALID - VISIBILITY TOKEN",IF(NOT(OR(EXACT(G60,"EXPECTED"),EXACT(G60,"ROLE MISMATCH"),EXACT(G60,"UNCLEAR"))),"INVALID - ROLE ALIGNMENT TOKEN",IF(NOT(OR(EXACT(H60,"CATEGORY"),EXACT(H60,"PRODUCT"),EXACT(H60,"GUIDE"),EXACT(H60,"MARKETPLACE LISTING"),EXACT(H60,"MANUFACTURER"),EXACT(H60,"PUBLISHER"),EXACT(H60,"OTHER"))),"INVALID - LANDING TOKEN",IF(COUNTIF($A$6:$A$205,A60)&gt;1,"INVALID - DUPLICATE ID","VALID")))))))</x:f>
      </x:c>
      <x:c r="M60" s="45" t="str">
        <x:f>IF(A60="","",IF(OR(B60="",C60="",D60="",E60="",F60="",G60="",H60="",I60="",J60=""),"EVIDENCE INSUFFICIENT",IF(OR(F60="UNCLEAR",G60="UNCLEAR"),"EVIDENCE INSUFFICIENT",IF(F60="ABSENT","REFERENCE ONLY",IF(G60="ROLE MISMATCH","DO NOT COMPARE",IF(OR(C60="TRANSACTION",C60="PRODUCT",C60="COMPARISON"),"BENCHMARK","REFERENCE ONLY"))))))</x:f>
      </x:c>
      <x:c r="N60" s="45" t="str">
        <x:f>IF(A60="","",IF(L60&lt;&gt;"VALID","NOT READY",IF(M60="EVIDENCE INSUFFICIENT","NOT READY",IF(O60&lt;&gt;"LINKED - READY","NOT READY","READY"))))</x:f>
      </x:c>
      <x:c r="O60" s="69" t="str">
        <x:f>IF(A60="","",IF(COUNTIF(CANDIDATES!$A$6:$A$205,D60)&lt;&gt;1,"INVALID - CANDIDATE ID",IF(COUNTIFS(CANDIDATES!$A$6:$A$205,D60,CANDIDATES!$R$6:$R$205,"READY")&lt;&gt;1,"CANDIDATE NOT READY","LINKED - READY")))</x:f>
      </x:c>
      <x:c r="P60" s="69" t="str">
        <x:f>IF(O60="LINKED - READY",INDEX(CANDIDATES!$Q$6:$Q$205,MATCH(D60,CANDIDATES!$A$6:$A$205,0)),"")</x:f>
      </x:c>
    </x:row>
    <x:row r="61">
      <x:c r="A61" s="53"/>
      <x:c r="B61" s="53"/>
      <x:c r="C61" s="53"/>
      <x:c r="D61" s="53"/>
      <x:c r="E61" s="53"/>
      <x:c r="F61" s="53"/>
      <x:c r="G61" s="53"/>
      <x:c r="H61" s="53"/>
      <x:c r="I61" s="53"/>
      <x:c r="J61" s="58"/>
      <x:c r="K61" s="53"/>
      <x:c r="L61" s="45" t="str">
        <x:f>IF(A61="","",IF(NOT(OR(EXACT(C61,"CATEGORY"),EXACT(C61,"DISCOVERY"),EXACT(C61,"COMPARISON"),EXACT(C61,"PRODUCT"),EXACT(C61,"BRAND"),EXACT(C61,"TRANSACTION"),EXACT(C61,"POST-PURCHASE"))),"INVALID - INTENT TOKEN",IF(NOT(OR(EXACT(E61,"ORGANIC SEARCH"),EXACT(E61,"SHOPPING"),EXACT(E61,"AI ANSWER"),EXACT(E61,"MARKETPLACE"),EXACT(E61,"OTHER"))),"INVALID - SURFACE TOKEN",IF(NOT(OR(EXACT(F61,"PRESENT"),EXACT(F61,"ABSENT"),EXACT(F61,"UNCLEAR"))),"INVALID - VISIBILITY TOKEN",IF(NOT(OR(EXACT(G61,"EXPECTED"),EXACT(G61,"ROLE MISMATCH"),EXACT(G61,"UNCLEAR"))),"INVALID - ROLE ALIGNMENT TOKEN",IF(NOT(OR(EXACT(H61,"CATEGORY"),EXACT(H61,"PRODUCT"),EXACT(H61,"GUIDE"),EXACT(H61,"MARKETPLACE LISTING"),EXACT(H61,"MANUFACTURER"),EXACT(H61,"PUBLISHER"),EXACT(H61,"OTHER"))),"INVALID - LANDING TOKEN",IF(COUNTIF($A$6:$A$205,A61)&gt;1,"INVALID - DUPLICATE ID","VALID")))))))</x:f>
      </x:c>
      <x:c r="M61" s="45" t="str">
        <x:f>IF(A61="","",IF(OR(B61="",C61="",D61="",E61="",F61="",G61="",H61="",I61="",J61=""),"EVIDENCE INSUFFICIENT",IF(OR(F61="UNCLEAR",G61="UNCLEAR"),"EVIDENCE INSUFFICIENT",IF(F61="ABSENT","REFERENCE ONLY",IF(G61="ROLE MISMATCH","DO NOT COMPARE",IF(OR(C61="TRANSACTION",C61="PRODUCT",C61="COMPARISON"),"BENCHMARK","REFERENCE ONLY"))))))</x:f>
      </x:c>
      <x:c r="N61" s="45" t="str">
        <x:f>IF(A61="","",IF(L61&lt;&gt;"VALID","NOT READY",IF(M61="EVIDENCE INSUFFICIENT","NOT READY",IF(O61&lt;&gt;"LINKED - READY","NOT READY","READY"))))</x:f>
      </x:c>
      <x:c r="O61" s="69" t="str">
        <x:f>IF(A61="","",IF(COUNTIF(CANDIDATES!$A$6:$A$205,D61)&lt;&gt;1,"INVALID - CANDIDATE ID",IF(COUNTIFS(CANDIDATES!$A$6:$A$205,D61,CANDIDATES!$R$6:$R$205,"READY")&lt;&gt;1,"CANDIDATE NOT READY","LINKED - READY")))</x:f>
      </x:c>
      <x:c r="P61" s="69" t="str">
        <x:f>IF(O61="LINKED - READY",INDEX(CANDIDATES!$Q$6:$Q$205,MATCH(D61,CANDIDATES!$A$6:$A$205,0)),"")</x:f>
      </x:c>
    </x:row>
    <x:row r="62">
      <x:c r="A62" s="53"/>
      <x:c r="B62" s="53"/>
      <x:c r="C62" s="53"/>
      <x:c r="D62" s="53"/>
      <x:c r="E62" s="53"/>
      <x:c r="F62" s="53"/>
      <x:c r="G62" s="53"/>
      <x:c r="H62" s="53"/>
      <x:c r="I62" s="53"/>
      <x:c r="J62" s="58"/>
      <x:c r="K62" s="53"/>
      <x:c r="L62" s="45" t="str">
        <x:f>IF(A62="","",IF(NOT(OR(EXACT(C62,"CATEGORY"),EXACT(C62,"DISCOVERY"),EXACT(C62,"COMPARISON"),EXACT(C62,"PRODUCT"),EXACT(C62,"BRAND"),EXACT(C62,"TRANSACTION"),EXACT(C62,"POST-PURCHASE"))),"INVALID - INTENT TOKEN",IF(NOT(OR(EXACT(E62,"ORGANIC SEARCH"),EXACT(E62,"SHOPPING"),EXACT(E62,"AI ANSWER"),EXACT(E62,"MARKETPLACE"),EXACT(E62,"OTHER"))),"INVALID - SURFACE TOKEN",IF(NOT(OR(EXACT(F62,"PRESENT"),EXACT(F62,"ABSENT"),EXACT(F62,"UNCLEAR"))),"INVALID - VISIBILITY TOKEN",IF(NOT(OR(EXACT(G62,"EXPECTED"),EXACT(G62,"ROLE MISMATCH"),EXACT(G62,"UNCLEAR"))),"INVALID - ROLE ALIGNMENT TOKEN",IF(NOT(OR(EXACT(H62,"CATEGORY"),EXACT(H62,"PRODUCT"),EXACT(H62,"GUIDE"),EXACT(H62,"MARKETPLACE LISTING"),EXACT(H62,"MANUFACTURER"),EXACT(H62,"PUBLISHER"),EXACT(H62,"OTHER"))),"INVALID - LANDING TOKEN",IF(COUNTIF($A$6:$A$205,A62)&gt;1,"INVALID - DUPLICATE ID","VALID")))))))</x:f>
      </x:c>
      <x:c r="M62" s="45" t="str">
        <x:f>IF(A62="","",IF(OR(B62="",C62="",D62="",E62="",F62="",G62="",H62="",I62="",J62=""),"EVIDENCE INSUFFICIENT",IF(OR(F62="UNCLEAR",G62="UNCLEAR"),"EVIDENCE INSUFFICIENT",IF(F62="ABSENT","REFERENCE ONLY",IF(G62="ROLE MISMATCH","DO NOT COMPARE",IF(OR(C62="TRANSACTION",C62="PRODUCT",C62="COMPARISON"),"BENCHMARK","REFERENCE ONLY"))))))</x:f>
      </x:c>
      <x:c r="N62" s="45" t="str">
        <x:f>IF(A62="","",IF(L62&lt;&gt;"VALID","NOT READY",IF(M62="EVIDENCE INSUFFICIENT","NOT READY",IF(O62&lt;&gt;"LINKED - READY","NOT READY","READY"))))</x:f>
      </x:c>
      <x:c r="O62" s="69" t="str">
        <x:f>IF(A62="","",IF(COUNTIF(CANDIDATES!$A$6:$A$205,D62)&lt;&gt;1,"INVALID - CANDIDATE ID",IF(COUNTIFS(CANDIDATES!$A$6:$A$205,D62,CANDIDATES!$R$6:$R$205,"READY")&lt;&gt;1,"CANDIDATE NOT READY","LINKED - READY")))</x:f>
      </x:c>
      <x:c r="P62" s="69" t="str">
        <x:f>IF(O62="LINKED - READY",INDEX(CANDIDATES!$Q$6:$Q$205,MATCH(D62,CANDIDATES!$A$6:$A$205,0)),"")</x:f>
      </x:c>
    </x:row>
    <x:row r="63">
      <x:c r="A63" s="53"/>
      <x:c r="B63" s="53"/>
      <x:c r="C63" s="53"/>
      <x:c r="D63" s="53"/>
      <x:c r="E63" s="53"/>
      <x:c r="F63" s="53"/>
      <x:c r="G63" s="53"/>
      <x:c r="H63" s="53"/>
      <x:c r="I63" s="53"/>
      <x:c r="J63" s="58"/>
      <x:c r="K63" s="53"/>
      <x:c r="L63" s="45" t="str">
        <x:f>IF(A63="","",IF(NOT(OR(EXACT(C63,"CATEGORY"),EXACT(C63,"DISCOVERY"),EXACT(C63,"COMPARISON"),EXACT(C63,"PRODUCT"),EXACT(C63,"BRAND"),EXACT(C63,"TRANSACTION"),EXACT(C63,"POST-PURCHASE"))),"INVALID - INTENT TOKEN",IF(NOT(OR(EXACT(E63,"ORGANIC SEARCH"),EXACT(E63,"SHOPPING"),EXACT(E63,"AI ANSWER"),EXACT(E63,"MARKETPLACE"),EXACT(E63,"OTHER"))),"INVALID - SURFACE TOKEN",IF(NOT(OR(EXACT(F63,"PRESENT"),EXACT(F63,"ABSENT"),EXACT(F63,"UNCLEAR"))),"INVALID - VISIBILITY TOKEN",IF(NOT(OR(EXACT(G63,"EXPECTED"),EXACT(G63,"ROLE MISMATCH"),EXACT(G63,"UNCLEAR"))),"INVALID - ROLE ALIGNMENT TOKEN",IF(NOT(OR(EXACT(H63,"CATEGORY"),EXACT(H63,"PRODUCT"),EXACT(H63,"GUIDE"),EXACT(H63,"MARKETPLACE LISTING"),EXACT(H63,"MANUFACTURER"),EXACT(H63,"PUBLISHER"),EXACT(H63,"OTHER"))),"INVALID - LANDING TOKEN",IF(COUNTIF($A$6:$A$205,A63)&gt;1,"INVALID - DUPLICATE ID","VALID")))))))</x:f>
      </x:c>
      <x:c r="M63" s="45" t="str">
        <x:f>IF(A63="","",IF(OR(B63="",C63="",D63="",E63="",F63="",G63="",H63="",I63="",J63=""),"EVIDENCE INSUFFICIENT",IF(OR(F63="UNCLEAR",G63="UNCLEAR"),"EVIDENCE INSUFFICIENT",IF(F63="ABSENT","REFERENCE ONLY",IF(G63="ROLE MISMATCH","DO NOT COMPARE",IF(OR(C63="TRANSACTION",C63="PRODUCT",C63="COMPARISON"),"BENCHMARK","REFERENCE ONLY"))))))</x:f>
      </x:c>
      <x:c r="N63" s="45" t="str">
        <x:f>IF(A63="","",IF(L63&lt;&gt;"VALID","NOT READY",IF(M63="EVIDENCE INSUFFICIENT","NOT READY",IF(O63&lt;&gt;"LINKED - READY","NOT READY","READY"))))</x:f>
      </x:c>
      <x:c r="O63" s="69" t="str">
        <x:f>IF(A63="","",IF(COUNTIF(CANDIDATES!$A$6:$A$205,D63)&lt;&gt;1,"INVALID - CANDIDATE ID",IF(COUNTIFS(CANDIDATES!$A$6:$A$205,D63,CANDIDATES!$R$6:$R$205,"READY")&lt;&gt;1,"CANDIDATE NOT READY","LINKED - READY")))</x:f>
      </x:c>
      <x:c r="P63" s="69" t="str">
        <x:f>IF(O63="LINKED - READY",INDEX(CANDIDATES!$Q$6:$Q$205,MATCH(D63,CANDIDATES!$A$6:$A$205,0)),"")</x:f>
      </x:c>
    </x:row>
    <x:row r="64">
      <x:c r="A64" s="53"/>
      <x:c r="B64" s="53"/>
      <x:c r="C64" s="53"/>
      <x:c r="D64" s="53"/>
      <x:c r="E64" s="53"/>
      <x:c r="F64" s="53"/>
      <x:c r="G64" s="53"/>
      <x:c r="H64" s="53"/>
      <x:c r="I64" s="53"/>
      <x:c r="J64" s="58"/>
      <x:c r="K64" s="53"/>
      <x:c r="L64" s="45" t="str">
        <x:f>IF(A64="","",IF(NOT(OR(EXACT(C64,"CATEGORY"),EXACT(C64,"DISCOVERY"),EXACT(C64,"COMPARISON"),EXACT(C64,"PRODUCT"),EXACT(C64,"BRAND"),EXACT(C64,"TRANSACTION"),EXACT(C64,"POST-PURCHASE"))),"INVALID - INTENT TOKEN",IF(NOT(OR(EXACT(E64,"ORGANIC SEARCH"),EXACT(E64,"SHOPPING"),EXACT(E64,"AI ANSWER"),EXACT(E64,"MARKETPLACE"),EXACT(E64,"OTHER"))),"INVALID - SURFACE TOKEN",IF(NOT(OR(EXACT(F64,"PRESENT"),EXACT(F64,"ABSENT"),EXACT(F64,"UNCLEAR"))),"INVALID - VISIBILITY TOKEN",IF(NOT(OR(EXACT(G64,"EXPECTED"),EXACT(G64,"ROLE MISMATCH"),EXACT(G64,"UNCLEAR"))),"INVALID - ROLE ALIGNMENT TOKEN",IF(NOT(OR(EXACT(H64,"CATEGORY"),EXACT(H64,"PRODUCT"),EXACT(H64,"GUIDE"),EXACT(H64,"MARKETPLACE LISTING"),EXACT(H64,"MANUFACTURER"),EXACT(H64,"PUBLISHER"),EXACT(H64,"OTHER"))),"INVALID - LANDING TOKEN",IF(COUNTIF($A$6:$A$205,A64)&gt;1,"INVALID - DUPLICATE ID","VALID")))))))</x:f>
      </x:c>
      <x:c r="M64" s="45" t="str">
        <x:f>IF(A64="","",IF(OR(B64="",C64="",D64="",E64="",F64="",G64="",H64="",I64="",J64=""),"EVIDENCE INSUFFICIENT",IF(OR(F64="UNCLEAR",G64="UNCLEAR"),"EVIDENCE INSUFFICIENT",IF(F64="ABSENT","REFERENCE ONLY",IF(G64="ROLE MISMATCH","DO NOT COMPARE",IF(OR(C64="TRANSACTION",C64="PRODUCT",C64="COMPARISON"),"BENCHMARK","REFERENCE ONLY"))))))</x:f>
      </x:c>
      <x:c r="N64" s="45" t="str">
        <x:f>IF(A64="","",IF(L64&lt;&gt;"VALID","NOT READY",IF(M64="EVIDENCE INSUFFICIENT","NOT READY",IF(O64&lt;&gt;"LINKED - READY","NOT READY","READY"))))</x:f>
      </x:c>
      <x:c r="O64" s="69" t="str">
        <x:f>IF(A64="","",IF(COUNTIF(CANDIDATES!$A$6:$A$205,D64)&lt;&gt;1,"INVALID - CANDIDATE ID",IF(COUNTIFS(CANDIDATES!$A$6:$A$205,D64,CANDIDATES!$R$6:$R$205,"READY")&lt;&gt;1,"CANDIDATE NOT READY","LINKED - READY")))</x:f>
      </x:c>
      <x:c r="P64" s="69" t="str">
        <x:f>IF(O64="LINKED - READY",INDEX(CANDIDATES!$Q$6:$Q$205,MATCH(D64,CANDIDATES!$A$6:$A$205,0)),"")</x:f>
      </x:c>
    </x:row>
    <x:row r="65">
      <x:c r="A65" s="53"/>
      <x:c r="B65" s="53"/>
      <x:c r="C65" s="53"/>
      <x:c r="D65" s="53"/>
      <x:c r="E65" s="53"/>
      <x:c r="F65" s="53"/>
      <x:c r="G65" s="53"/>
      <x:c r="H65" s="53"/>
      <x:c r="I65" s="53"/>
      <x:c r="J65" s="58"/>
      <x:c r="K65" s="53"/>
      <x:c r="L65" s="45" t="str">
        <x:f>IF(A65="","",IF(NOT(OR(EXACT(C65,"CATEGORY"),EXACT(C65,"DISCOVERY"),EXACT(C65,"COMPARISON"),EXACT(C65,"PRODUCT"),EXACT(C65,"BRAND"),EXACT(C65,"TRANSACTION"),EXACT(C65,"POST-PURCHASE"))),"INVALID - INTENT TOKEN",IF(NOT(OR(EXACT(E65,"ORGANIC SEARCH"),EXACT(E65,"SHOPPING"),EXACT(E65,"AI ANSWER"),EXACT(E65,"MARKETPLACE"),EXACT(E65,"OTHER"))),"INVALID - SURFACE TOKEN",IF(NOT(OR(EXACT(F65,"PRESENT"),EXACT(F65,"ABSENT"),EXACT(F65,"UNCLEAR"))),"INVALID - VISIBILITY TOKEN",IF(NOT(OR(EXACT(G65,"EXPECTED"),EXACT(G65,"ROLE MISMATCH"),EXACT(G65,"UNCLEAR"))),"INVALID - ROLE ALIGNMENT TOKEN",IF(NOT(OR(EXACT(H65,"CATEGORY"),EXACT(H65,"PRODUCT"),EXACT(H65,"GUIDE"),EXACT(H65,"MARKETPLACE LISTING"),EXACT(H65,"MANUFACTURER"),EXACT(H65,"PUBLISHER"),EXACT(H65,"OTHER"))),"INVALID - LANDING TOKEN",IF(COUNTIF($A$6:$A$205,A65)&gt;1,"INVALID - DUPLICATE ID","VALID")))))))</x:f>
      </x:c>
      <x:c r="M65" s="45" t="str">
        <x:f>IF(A65="","",IF(OR(B65="",C65="",D65="",E65="",F65="",G65="",H65="",I65="",J65=""),"EVIDENCE INSUFFICIENT",IF(OR(F65="UNCLEAR",G65="UNCLEAR"),"EVIDENCE INSUFFICIENT",IF(F65="ABSENT","REFERENCE ONLY",IF(G65="ROLE MISMATCH","DO NOT COMPARE",IF(OR(C65="TRANSACTION",C65="PRODUCT",C65="COMPARISON"),"BENCHMARK","REFERENCE ONLY"))))))</x:f>
      </x:c>
      <x:c r="N65" s="45" t="str">
        <x:f>IF(A65="","",IF(L65&lt;&gt;"VALID","NOT READY",IF(M65="EVIDENCE INSUFFICIENT","NOT READY",IF(O65&lt;&gt;"LINKED - READY","NOT READY","READY"))))</x:f>
      </x:c>
      <x:c r="O65" s="69" t="str">
        <x:f>IF(A65="","",IF(COUNTIF(CANDIDATES!$A$6:$A$205,D65)&lt;&gt;1,"INVALID - CANDIDATE ID",IF(COUNTIFS(CANDIDATES!$A$6:$A$205,D65,CANDIDATES!$R$6:$R$205,"READY")&lt;&gt;1,"CANDIDATE NOT READY","LINKED - READY")))</x:f>
      </x:c>
      <x:c r="P65" s="69" t="str">
        <x:f>IF(O65="LINKED - READY",INDEX(CANDIDATES!$Q$6:$Q$205,MATCH(D65,CANDIDATES!$A$6:$A$205,0)),"")</x:f>
      </x:c>
    </x:row>
    <x:row r="66">
      <x:c r="A66" s="53"/>
      <x:c r="B66" s="53"/>
      <x:c r="C66" s="53"/>
      <x:c r="D66" s="53"/>
      <x:c r="E66" s="53"/>
      <x:c r="F66" s="53"/>
      <x:c r="G66" s="53"/>
      <x:c r="H66" s="53"/>
      <x:c r="I66" s="53"/>
      <x:c r="J66" s="58"/>
      <x:c r="K66" s="53"/>
      <x:c r="L66" s="45" t="str">
        <x:f>IF(A66="","",IF(NOT(OR(EXACT(C66,"CATEGORY"),EXACT(C66,"DISCOVERY"),EXACT(C66,"COMPARISON"),EXACT(C66,"PRODUCT"),EXACT(C66,"BRAND"),EXACT(C66,"TRANSACTION"),EXACT(C66,"POST-PURCHASE"))),"INVALID - INTENT TOKEN",IF(NOT(OR(EXACT(E66,"ORGANIC SEARCH"),EXACT(E66,"SHOPPING"),EXACT(E66,"AI ANSWER"),EXACT(E66,"MARKETPLACE"),EXACT(E66,"OTHER"))),"INVALID - SURFACE TOKEN",IF(NOT(OR(EXACT(F66,"PRESENT"),EXACT(F66,"ABSENT"),EXACT(F66,"UNCLEAR"))),"INVALID - VISIBILITY TOKEN",IF(NOT(OR(EXACT(G66,"EXPECTED"),EXACT(G66,"ROLE MISMATCH"),EXACT(G66,"UNCLEAR"))),"INVALID - ROLE ALIGNMENT TOKEN",IF(NOT(OR(EXACT(H66,"CATEGORY"),EXACT(H66,"PRODUCT"),EXACT(H66,"GUIDE"),EXACT(H66,"MARKETPLACE LISTING"),EXACT(H66,"MANUFACTURER"),EXACT(H66,"PUBLISHER"),EXACT(H66,"OTHER"))),"INVALID - LANDING TOKEN",IF(COUNTIF($A$6:$A$205,A66)&gt;1,"INVALID - DUPLICATE ID","VALID")))))))</x:f>
      </x:c>
      <x:c r="M66" s="45" t="str">
        <x:f>IF(A66="","",IF(OR(B66="",C66="",D66="",E66="",F66="",G66="",H66="",I66="",J66=""),"EVIDENCE INSUFFICIENT",IF(OR(F66="UNCLEAR",G66="UNCLEAR"),"EVIDENCE INSUFFICIENT",IF(F66="ABSENT","REFERENCE ONLY",IF(G66="ROLE MISMATCH","DO NOT COMPARE",IF(OR(C66="TRANSACTION",C66="PRODUCT",C66="COMPARISON"),"BENCHMARK","REFERENCE ONLY"))))))</x:f>
      </x:c>
      <x:c r="N66" s="45" t="str">
        <x:f>IF(A66="","",IF(L66&lt;&gt;"VALID","NOT READY",IF(M66="EVIDENCE INSUFFICIENT","NOT READY",IF(O66&lt;&gt;"LINKED - READY","NOT READY","READY"))))</x:f>
      </x:c>
      <x:c r="O66" s="69" t="str">
        <x:f>IF(A66="","",IF(COUNTIF(CANDIDATES!$A$6:$A$205,D66)&lt;&gt;1,"INVALID - CANDIDATE ID",IF(COUNTIFS(CANDIDATES!$A$6:$A$205,D66,CANDIDATES!$R$6:$R$205,"READY")&lt;&gt;1,"CANDIDATE NOT READY","LINKED - READY")))</x:f>
      </x:c>
      <x:c r="P66" s="69" t="str">
        <x:f>IF(O66="LINKED - READY",INDEX(CANDIDATES!$Q$6:$Q$205,MATCH(D66,CANDIDATES!$A$6:$A$205,0)),"")</x:f>
      </x:c>
    </x:row>
    <x:row r="67">
      <x:c r="A67" s="53"/>
      <x:c r="B67" s="53"/>
      <x:c r="C67" s="53"/>
      <x:c r="D67" s="53"/>
      <x:c r="E67" s="53"/>
      <x:c r="F67" s="53"/>
      <x:c r="G67" s="53"/>
      <x:c r="H67" s="53"/>
      <x:c r="I67" s="53"/>
      <x:c r="J67" s="58"/>
      <x:c r="K67" s="53"/>
      <x:c r="L67" s="45" t="str">
        <x:f>IF(A67="","",IF(NOT(OR(EXACT(C67,"CATEGORY"),EXACT(C67,"DISCOVERY"),EXACT(C67,"COMPARISON"),EXACT(C67,"PRODUCT"),EXACT(C67,"BRAND"),EXACT(C67,"TRANSACTION"),EXACT(C67,"POST-PURCHASE"))),"INVALID - INTENT TOKEN",IF(NOT(OR(EXACT(E67,"ORGANIC SEARCH"),EXACT(E67,"SHOPPING"),EXACT(E67,"AI ANSWER"),EXACT(E67,"MARKETPLACE"),EXACT(E67,"OTHER"))),"INVALID - SURFACE TOKEN",IF(NOT(OR(EXACT(F67,"PRESENT"),EXACT(F67,"ABSENT"),EXACT(F67,"UNCLEAR"))),"INVALID - VISIBILITY TOKEN",IF(NOT(OR(EXACT(G67,"EXPECTED"),EXACT(G67,"ROLE MISMATCH"),EXACT(G67,"UNCLEAR"))),"INVALID - ROLE ALIGNMENT TOKEN",IF(NOT(OR(EXACT(H67,"CATEGORY"),EXACT(H67,"PRODUCT"),EXACT(H67,"GUIDE"),EXACT(H67,"MARKETPLACE LISTING"),EXACT(H67,"MANUFACTURER"),EXACT(H67,"PUBLISHER"),EXACT(H67,"OTHER"))),"INVALID - LANDING TOKEN",IF(COUNTIF($A$6:$A$205,A67)&gt;1,"INVALID - DUPLICATE ID","VALID")))))))</x:f>
      </x:c>
      <x:c r="M67" s="45" t="str">
        <x:f>IF(A67="","",IF(OR(B67="",C67="",D67="",E67="",F67="",G67="",H67="",I67="",J67=""),"EVIDENCE INSUFFICIENT",IF(OR(F67="UNCLEAR",G67="UNCLEAR"),"EVIDENCE INSUFFICIENT",IF(F67="ABSENT","REFERENCE ONLY",IF(G67="ROLE MISMATCH","DO NOT COMPARE",IF(OR(C67="TRANSACTION",C67="PRODUCT",C67="COMPARISON"),"BENCHMARK","REFERENCE ONLY"))))))</x:f>
      </x:c>
      <x:c r="N67" s="45" t="str">
        <x:f>IF(A67="","",IF(L67&lt;&gt;"VALID","NOT READY",IF(M67="EVIDENCE INSUFFICIENT","NOT READY",IF(O67&lt;&gt;"LINKED - READY","NOT READY","READY"))))</x:f>
      </x:c>
      <x:c r="O67" s="69" t="str">
        <x:f>IF(A67="","",IF(COUNTIF(CANDIDATES!$A$6:$A$205,D67)&lt;&gt;1,"INVALID - CANDIDATE ID",IF(COUNTIFS(CANDIDATES!$A$6:$A$205,D67,CANDIDATES!$R$6:$R$205,"READY")&lt;&gt;1,"CANDIDATE NOT READY","LINKED - READY")))</x:f>
      </x:c>
      <x:c r="P67" s="69" t="str">
        <x:f>IF(O67="LINKED - READY",INDEX(CANDIDATES!$Q$6:$Q$205,MATCH(D67,CANDIDATES!$A$6:$A$205,0)),"")</x:f>
      </x:c>
    </x:row>
    <x:row r="68">
      <x:c r="A68" s="53"/>
      <x:c r="B68" s="53"/>
      <x:c r="C68" s="53"/>
      <x:c r="D68" s="53"/>
      <x:c r="E68" s="53"/>
      <x:c r="F68" s="53"/>
      <x:c r="G68" s="53"/>
      <x:c r="H68" s="53"/>
      <x:c r="I68" s="53"/>
      <x:c r="J68" s="58"/>
      <x:c r="K68" s="53"/>
      <x:c r="L68" s="45" t="str">
        <x:f>IF(A68="","",IF(NOT(OR(EXACT(C68,"CATEGORY"),EXACT(C68,"DISCOVERY"),EXACT(C68,"COMPARISON"),EXACT(C68,"PRODUCT"),EXACT(C68,"BRAND"),EXACT(C68,"TRANSACTION"),EXACT(C68,"POST-PURCHASE"))),"INVALID - INTENT TOKEN",IF(NOT(OR(EXACT(E68,"ORGANIC SEARCH"),EXACT(E68,"SHOPPING"),EXACT(E68,"AI ANSWER"),EXACT(E68,"MARKETPLACE"),EXACT(E68,"OTHER"))),"INVALID - SURFACE TOKEN",IF(NOT(OR(EXACT(F68,"PRESENT"),EXACT(F68,"ABSENT"),EXACT(F68,"UNCLEAR"))),"INVALID - VISIBILITY TOKEN",IF(NOT(OR(EXACT(G68,"EXPECTED"),EXACT(G68,"ROLE MISMATCH"),EXACT(G68,"UNCLEAR"))),"INVALID - ROLE ALIGNMENT TOKEN",IF(NOT(OR(EXACT(H68,"CATEGORY"),EXACT(H68,"PRODUCT"),EXACT(H68,"GUIDE"),EXACT(H68,"MARKETPLACE LISTING"),EXACT(H68,"MANUFACTURER"),EXACT(H68,"PUBLISHER"),EXACT(H68,"OTHER"))),"INVALID - LANDING TOKEN",IF(COUNTIF($A$6:$A$205,A68)&gt;1,"INVALID - DUPLICATE ID","VALID")))))))</x:f>
      </x:c>
      <x:c r="M68" s="45" t="str">
        <x:f>IF(A68="","",IF(OR(B68="",C68="",D68="",E68="",F68="",G68="",H68="",I68="",J68=""),"EVIDENCE INSUFFICIENT",IF(OR(F68="UNCLEAR",G68="UNCLEAR"),"EVIDENCE INSUFFICIENT",IF(F68="ABSENT","REFERENCE ONLY",IF(G68="ROLE MISMATCH","DO NOT COMPARE",IF(OR(C68="TRANSACTION",C68="PRODUCT",C68="COMPARISON"),"BENCHMARK","REFERENCE ONLY"))))))</x:f>
      </x:c>
      <x:c r="N68" s="45" t="str">
        <x:f>IF(A68="","",IF(L68&lt;&gt;"VALID","NOT READY",IF(M68="EVIDENCE INSUFFICIENT","NOT READY",IF(O68&lt;&gt;"LINKED - READY","NOT READY","READY"))))</x:f>
      </x:c>
      <x:c r="O68" s="69" t="str">
        <x:f>IF(A68="","",IF(COUNTIF(CANDIDATES!$A$6:$A$205,D68)&lt;&gt;1,"INVALID - CANDIDATE ID",IF(COUNTIFS(CANDIDATES!$A$6:$A$205,D68,CANDIDATES!$R$6:$R$205,"READY")&lt;&gt;1,"CANDIDATE NOT READY","LINKED - READY")))</x:f>
      </x:c>
      <x:c r="P68" s="69" t="str">
        <x:f>IF(O68="LINKED - READY",INDEX(CANDIDATES!$Q$6:$Q$205,MATCH(D68,CANDIDATES!$A$6:$A$205,0)),"")</x:f>
      </x:c>
    </x:row>
    <x:row r="69">
      <x:c r="A69" s="53"/>
      <x:c r="B69" s="53"/>
      <x:c r="C69" s="53"/>
      <x:c r="D69" s="53"/>
      <x:c r="E69" s="53"/>
      <x:c r="F69" s="53"/>
      <x:c r="G69" s="53"/>
      <x:c r="H69" s="53"/>
      <x:c r="I69" s="53"/>
      <x:c r="J69" s="58"/>
      <x:c r="K69" s="53"/>
      <x:c r="L69" s="45" t="str">
        <x:f>IF(A69="","",IF(NOT(OR(EXACT(C69,"CATEGORY"),EXACT(C69,"DISCOVERY"),EXACT(C69,"COMPARISON"),EXACT(C69,"PRODUCT"),EXACT(C69,"BRAND"),EXACT(C69,"TRANSACTION"),EXACT(C69,"POST-PURCHASE"))),"INVALID - INTENT TOKEN",IF(NOT(OR(EXACT(E69,"ORGANIC SEARCH"),EXACT(E69,"SHOPPING"),EXACT(E69,"AI ANSWER"),EXACT(E69,"MARKETPLACE"),EXACT(E69,"OTHER"))),"INVALID - SURFACE TOKEN",IF(NOT(OR(EXACT(F69,"PRESENT"),EXACT(F69,"ABSENT"),EXACT(F69,"UNCLEAR"))),"INVALID - VISIBILITY TOKEN",IF(NOT(OR(EXACT(G69,"EXPECTED"),EXACT(G69,"ROLE MISMATCH"),EXACT(G69,"UNCLEAR"))),"INVALID - ROLE ALIGNMENT TOKEN",IF(NOT(OR(EXACT(H69,"CATEGORY"),EXACT(H69,"PRODUCT"),EXACT(H69,"GUIDE"),EXACT(H69,"MARKETPLACE LISTING"),EXACT(H69,"MANUFACTURER"),EXACT(H69,"PUBLISHER"),EXACT(H69,"OTHER"))),"INVALID - LANDING TOKEN",IF(COUNTIF($A$6:$A$205,A69)&gt;1,"INVALID - DUPLICATE ID","VALID")))))))</x:f>
      </x:c>
      <x:c r="M69" s="45" t="str">
        <x:f>IF(A69="","",IF(OR(B69="",C69="",D69="",E69="",F69="",G69="",H69="",I69="",J69=""),"EVIDENCE INSUFFICIENT",IF(OR(F69="UNCLEAR",G69="UNCLEAR"),"EVIDENCE INSUFFICIENT",IF(F69="ABSENT","REFERENCE ONLY",IF(G69="ROLE MISMATCH","DO NOT COMPARE",IF(OR(C69="TRANSACTION",C69="PRODUCT",C69="COMPARISON"),"BENCHMARK","REFERENCE ONLY"))))))</x:f>
      </x:c>
      <x:c r="N69" s="45" t="str">
        <x:f>IF(A69="","",IF(L69&lt;&gt;"VALID","NOT READY",IF(M69="EVIDENCE INSUFFICIENT","NOT READY",IF(O69&lt;&gt;"LINKED - READY","NOT READY","READY"))))</x:f>
      </x:c>
      <x:c r="O69" s="69" t="str">
        <x:f>IF(A69="","",IF(COUNTIF(CANDIDATES!$A$6:$A$205,D69)&lt;&gt;1,"INVALID - CANDIDATE ID",IF(COUNTIFS(CANDIDATES!$A$6:$A$205,D69,CANDIDATES!$R$6:$R$205,"READY")&lt;&gt;1,"CANDIDATE NOT READY","LINKED - READY")))</x:f>
      </x:c>
      <x:c r="P69" s="69" t="str">
        <x:f>IF(O69="LINKED - READY",INDEX(CANDIDATES!$Q$6:$Q$205,MATCH(D69,CANDIDATES!$A$6:$A$205,0)),"")</x:f>
      </x:c>
    </x:row>
    <x:row r="70">
      <x:c r="A70" s="53"/>
      <x:c r="B70" s="53"/>
      <x:c r="C70" s="53"/>
      <x:c r="D70" s="53"/>
      <x:c r="E70" s="53"/>
      <x:c r="F70" s="53"/>
      <x:c r="G70" s="53"/>
      <x:c r="H70" s="53"/>
      <x:c r="I70" s="53"/>
      <x:c r="J70" s="58"/>
      <x:c r="K70" s="53"/>
      <x:c r="L70" s="45" t="str">
        <x:f>IF(A70="","",IF(NOT(OR(EXACT(C70,"CATEGORY"),EXACT(C70,"DISCOVERY"),EXACT(C70,"COMPARISON"),EXACT(C70,"PRODUCT"),EXACT(C70,"BRAND"),EXACT(C70,"TRANSACTION"),EXACT(C70,"POST-PURCHASE"))),"INVALID - INTENT TOKEN",IF(NOT(OR(EXACT(E70,"ORGANIC SEARCH"),EXACT(E70,"SHOPPING"),EXACT(E70,"AI ANSWER"),EXACT(E70,"MARKETPLACE"),EXACT(E70,"OTHER"))),"INVALID - SURFACE TOKEN",IF(NOT(OR(EXACT(F70,"PRESENT"),EXACT(F70,"ABSENT"),EXACT(F70,"UNCLEAR"))),"INVALID - VISIBILITY TOKEN",IF(NOT(OR(EXACT(G70,"EXPECTED"),EXACT(G70,"ROLE MISMATCH"),EXACT(G70,"UNCLEAR"))),"INVALID - ROLE ALIGNMENT TOKEN",IF(NOT(OR(EXACT(H70,"CATEGORY"),EXACT(H70,"PRODUCT"),EXACT(H70,"GUIDE"),EXACT(H70,"MARKETPLACE LISTING"),EXACT(H70,"MANUFACTURER"),EXACT(H70,"PUBLISHER"),EXACT(H70,"OTHER"))),"INVALID - LANDING TOKEN",IF(COUNTIF($A$6:$A$205,A70)&gt;1,"INVALID - DUPLICATE ID","VALID")))))))</x:f>
      </x:c>
      <x:c r="M70" s="45" t="str">
        <x:f>IF(A70="","",IF(OR(B70="",C70="",D70="",E70="",F70="",G70="",H70="",I70="",J70=""),"EVIDENCE INSUFFICIENT",IF(OR(F70="UNCLEAR",G70="UNCLEAR"),"EVIDENCE INSUFFICIENT",IF(F70="ABSENT","REFERENCE ONLY",IF(G70="ROLE MISMATCH","DO NOT COMPARE",IF(OR(C70="TRANSACTION",C70="PRODUCT",C70="COMPARISON"),"BENCHMARK","REFERENCE ONLY"))))))</x:f>
      </x:c>
      <x:c r="N70" s="45" t="str">
        <x:f>IF(A70="","",IF(L70&lt;&gt;"VALID","NOT READY",IF(M70="EVIDENCE INSUFFICIENT","NOT READY",IF(O70&lt;&gt;"LINKED - READY","NOT READY","READY"))))</x:f>
      </x:c>
      <x:c r="O70" s="69" t="str">
        <x:f>IF(A70="","",IF(COUNTIF(CANDIDATES!$A$6:$A$205,D70)&lt;&gt;1,"INVALID - CANDIDATE ID",IF(COUNTIFS(CANDIDATES!$A$6:$A$205,D70,CANDIDATES!$R$6:$R$205,"READY")&lt;&gt;1,"CANDIDATE NOT READY","LINKED - READY")))</x:f>
      </x:c>
      <x:c r="P70" s="69" t="str">
        <x:f>IF(O70="LINKED - READY",INDEX(CANDIDATES!$Q$6:$Q$205,MATCH(D70,CANDIDATES!$A$6:$A$205,0)),"")</x:f>
      </x:c>
    </x:row>
    <x:row r="71">
      <x:c r="A71" s="53"/>
      <x:c r="B71" s="53"/>
      <x:c r="C71" s="53"/>
      <x:c r="D71" s="53"/>
      <x:c r="E71" s="53"/>
      <x:c r="F71" s="53"/>
      <x:c r="G71" s="53"/>
      <x:c r="H71" s="53"/>
      <x:c r="I71" s="53"/>
      <x:c r="J71" s="58"/>
      <x:c r="K71" s="53"/>
      <x:c r="L71" s="45" t="str">
        <x:f>IF(A71="","",IF(NOT(OR(EXACT(C71,"CATEGORY"),EXACT(C71,"DISCOVERY"),EXACT(C71,"COMPARISON"),EXACT(C71,"PRODUCT"),EXACT(C71,"BRAND"),EXACT(C71,"TRANSACTION"),EXACT(C71,"POST-PURCHASE"))),"INVALID - INTENT TOKEN",IF(NOT(OR(EXACT(E71,"ORGANIC SEARCH"),EXACT(E71,"SHOPPING"),EXACT(E71,"AI ANSWER"),EXACT(E71,"MARKETPLACE"),EXACT(E71,"OTHER"))),"INVALID - SURFACE TOKEN",IF(NOT(OR(EXACT(F71,"PRESENT"),EXACT(F71,"ABSENT"),EXACT(F71,"UNCLEAR"))),"INVALID - VISIBILITY TOKEN",IF(NOT(OR(EXACT(G71,"EXPECTED"),EXACT(G71,"ROLE MISMATCH"),EXACT(G71,"UNCLEAR"))),"INVALID - ROLE ALIGNMENT TOKEN",IF(NOT(OR(EXACT(H71,"CATEGORY"),EXACT(H71,"PRODUCT"),EXACT(H71,"GUIDE"),EXACT(H71,"MARKETPLACE LISTING"),EXACT(H71,"MANUFACTURER"),EXACT(H71,"PUBLISHER"),EXACT(H71,"OTHER"))),"INVALID - LANDING TOKEN",IF(COUNTIF($A$6:$A$205,A71)&gt;1,"INVALID - DUPLICATE ID","VALID")))))))</x:f>
      </x:c>
      <x:c r="M71" s="45" t="str">
        <x:f>IF(A71="","",IF(OR(B71="",C71="",D71="",E71="",F71="",G71="",H71="",I71="",J71=""),"EVIDENCE INSUFFICIENT",IF(OR(F71="UNCLEAR",G71="UNCLEAR"),"EVIDENCE INSUFFICIENT",IF(F71="ABSENT","REFERENCE ONLY",IF(G71="ROLE MISMATCH","DO NOT COMPARE",IF(OR(C71="TRANSACTION",C71="PRODUCT",C71="COMPARISON"),"BENCHMARK","REFERENCE ONLY"))))))</x:f>
      </x:c>
      <x:c r="N71" s="45" t="str">
        <x:f>IF(A71="","",IF(L71&lt;&gt;"VALID","NOT READY",IF(M71="EVIDENCE INSUFFICIENT","NOT READY",IF(O71&lt;&gt;"LINKED - READY","NOT READY","READY"))))</x:f>
      </x:c>
      <x:c r="O71" s="69" t="str">
        <x:f>IF(A71="","",IF(COUNTIF(CANDIDATES!$A$6:$A$205,D71)&lt;&gt;1,"INVALID - CANDIDATE ID",IF(COUNTIFS(CANDIDATES!$A$6:$A$205,D71,CANDIDATES!$R$6:$R$205,"READY")&lt;&gt;1,"CANDIDATE NOT READY","LINKED - READY")))</x:f>
      </x:c>
      <x:c r="P71" s="69" t="str">
        <x:f>IF(O71="LINKED - READY",INDEX(CANDIDATES!$Q$6:$Q$205,MATCH(D71,CANDIDATES!$A$6:$A$205,0)),"")</x:f>
      </x:c>
    </x:row>
    <x:row r="72">
      <x:c r="A72" s="53"/>
      <x:c r="B72" s="53"/>
      <x:c r="C72" s="53"/>
      <x:c r="D72" s="53"/>
      <x:c r="E72" s="53"/>
      <x:c r="F72" s="53"/>
      <x:c r="G72" s="53"/>
      <x:c r="H72" s="53"/>
      <x:c r="I72" s="53"/>
      <x:c r="J72" s="58"/>
      <x:c r="K72" s="53"/>
      <x:c r="L72" s="45" t="str">
        <x:f>IF(A72="","",IF(NOT(OR(EXACT(C72,"CATEGORY"),EXACT(C72,"DISCOVERY"),EXACT(C72,"COMPARISON"),EXACT(C72,"PRODUCT"),EXACT(C72,"BRAND"),EXACT(C72,"TRANSACTION"),EXACT(C72,"POST-PURCHASE"))),"INVALID - INTENT TOKEN",IF(NOT(OR(EXACT(E72,"ORGANIC SEARCH"),EXACT(E72,"SHOPPING"),EXACT(E72,"AI ANSWER"),EXACT(E72,"MARKETPLACE"),EXACT(E72,"OTHER"))),"INVALID - SURFACE TOKEN",IF(NOT(OR(EXACT(F72,"PRESENT"),EXACT(F72,"ABSENT"),EXACT(F72,"UNCLEAR"))),"INVALID - VISIBILITY TOKEN",IF(NOT(OR(EXACT(G72,"EXPECTED"),EXACT(G72,"ROLE MISMATCH"),EXACT(G72,"UNCLEAR"))),"INVALID - ROLE ALIGNMENT TOKEN",IF(NOT(OR(EXACT(H72,"CATEGORY"),EXACT(H72,"PRODUCT"),EXACT(H72,"GUIDE"),EXACT(H72,"MARKETPLACE LISTING"),EXACT(H72,"MANUFACTURER"),EXACT(H72,"PUBLISHER"),EXACT(H72,"OTHER"))),"INVALID - LANDING TOKEN",IF(COUNTIF($A$6:$A$205,A72)&gt;1,"INVALID - DUPLICATE ID","VALID")))))))</x:f>
      </x:c>
      <x:c r="M72" s="45" t="str">
        <x:f>IF(A72="","",IF(OR(B72="",C72="",D72="",E72="",F72="",G72="",H72="",I72="",J72=""),"EVIDENCE INSUFFICIENT",IF(OR(F72="UNCLEAR",G72="UNCLEAR"),"EVIDENCE INSUFFICIENT",IF(F72="ABSENT","REFERENCE ONLY",IF(G72="ROLE MISMATCH","DO NOT COMPARE",IF(OR(C72="TRANSACTION",C72="PRODUCT",C72="COMPARISON"),"BENCHMARK","REFERENCE ONLY"))))))</x:f>
      </x:c>
      <x:c r="N72" s="45" t="str">
        <x:f>IF(A72="","",IF(L72&lt;&gt;"VALID","NOT READY",IF(M72="EVIDENCE INSUFFICIENT","NOT READY",IF(O72&lt;&gt;"LINKED - READY","NOT READY","READY"))))</x:f>
      </x:c>
      <x:c r="O72" s="69" t="str">
        <x:f>IF(A72="","",IF(COUNTIF(CANDIDATES!$A$6:$A$205,D72)&lt;&gt;1,"INVALID - CANDIDATE ID",IF(COUNTIFS(CANDIDATES!$A$6:$A$205,D72,CANDIDATES!$R$6:$R$205,"READY")&lt;&gt;1,"CANDIDATE NOT READY","LINKED - READY")))</x:f>
      </x:c>
      <x:c r="P72" s="69" t="str">
        <x:f>IF(O72="LINKED - READY",INDEX(CANDIDATES!$Q$6:$Q$205,MATCH(D72,CANDIDATES!$A$6:$A$205,0)),"")</x:f>
      </x:c>
    </x:row>
    <x:row r="73">
      <x:c r="A73" s="53"/>
      <x:c r="B73" s="53"/>
      <x:c r="C73" s="53"/>
      <x:c r="D73" s="53"/>
      <x:c r="E73" s="53"/>
      <x:c r="F73" s="53"/>
      <x:c r="G73" s="53"/>
      <x:c r="H73" s="53"/>
      <x:c r="I73" s="53"/>
      <x:c r="J73" s="58"/>
      <x:c r="K73" s="53"/>
      <x:c r="L73" s="45" t="str">
        <x:f>IF(A73="","",IF(NOT(OR(EXACT(C73,"CATEGORY"),EXACT(C73,"DISCOVERY"),EXACT(C73,"COMPARISON"),EXACT(C73,"PRODUCT"),EXACT(C73,"BRAND"),EXACT(C73,"TRANSACTION"),EXACT(C73,"POST-PURCHASE"))),"INVALID - INTENT TOKEN",IF(NOT(OR(EXACT(E73,"ORGANIC SEARCH"),EXACT(E73,"SHOPPING"),EXACT(E73,"AI ANSWER"),EXACT(E73,"MARKETPLACE"),EXACT(E73,"OTHER"))),"INVALID - SURFACE TOKEN",IF(NOT(OR(EXACT(F73,"PRESENT"),EXACT(F73,"ABSENT"),EXACT(F73,"UNCLEAR"))),"INVALID - VISIBILITY TOKEN",IF(NOT(OR(EXACT(G73,"EXPECTED"),EXACT(G73,"ROLE MISMATCH"),EXACT(G73,"UNCLEAR"))),"INVALID - ROLE ALIGNMENT TOKEN",IF(NOT(OR(EXACT(H73,"CATEGORY"),EXACT(H73,"PRODUCT"),EXACT(H73,"GUIDE"),EXACT(H73,"MARKETPLACE LISTING"),EXACT(H73,"MANUFACTURER"),EXACT(H73,"PUBLISHER"),EXACT(H73,"OTHER"))),"INVALID - LANDING TOKEN",IF(COUNTIF($A$6:$A$205,A73)&gt;1,"INVALID - DUPLICATE ID","VALID")))))))</x:f>
      </x:c>
      <x:c r="M73" s="45" t="str">
        <x:f>IF(A73="","",IF(OR(B73="",C73="",D73="",E73="",F73="",G73="",H73="",I73="",J73=""),"EVIDENCE INSUFFICIENT",IF(OR(F73="UNCLEAR",G73="UNCLEAR"),"EVIDENCE INSUFFICIENT",IF(F73="ABSENT","REFERENCE ONLY",IF(G73="ROLE MISMATCH","DO NOT COMPARE",IF(OR(C73="TRANSACTION",C73="PRODUCT",C73="COMPARISON"),"BENCHMARK","REFERENCE ONLY"))))))</x:f>
      </x:c>
      <x:c r="N73" s="45" t="str">
        <x:f>IF(A73="","",IF(L73&lt;&gt;"VALID","NOT READY",IF(M73="EVIDENCE INSUFFICIENT","NOT READY",IF(O73&lt;&gt;"LINKED - READY","NOT READY","READY"))))</x:f>
      </x:c>
      <x:c r="O73" s="69" t="str">
        <x:f>IF(A73="","",IF(COUNTIF(CANDIDATES!$A$6:$A$205,D73)&lt;&gt;1,"INVALID - CANDIDATE ID",IF(COUNTIFS(CANDIDATES!$A$6:$A$205,D73,CANDIDATES!$R$6:$R$205,"READY")&lt;&gt;1,"CANDIDATE NOT READY","LINKED - READY")))</x:f>
      </x:c>
      <x:c r="P73" s="69" t="str">
        <x:f>IF(O73="LINKED - READY",INDEX(CANDIDATES!$Q$6:$Q$205,MATCH(D73,CANDIDATES!$A$6:$A$205,0)),"")</x:f>
      </x:c>
    </x:row>
    <x:row r="74">
      <x:c r="A74" s="53"/>
      <x:c r="B74" s="53"/>
      <x:c r="C74" s="53"/>
      <x:c r="D74" s="53"/>
      <x:c r="E74" s="53"/>
      <x:c r="F74" s="53"/>
      <x:c r="G74" s="53"/>
      <x:c r="H74" s="53"/>
      <x:c r="I74" s="53"/>
      <x:c r="J74" s="58"/>
      <x:c r="K74" s="53"/>
      <x:c r="L74" s="45" t="str">
        <x:f>IF(A74="","",IF(NOT(OR(EXACT(C74,"CATEGORY"),EXACT(C74,"DISCOVERY"),EXACT(C74,"COMPARISON"),EXACT(C74,"PRODUCT"),EXACT(C74,"BRAND"),EXACT(C74,"TRANSACTION"),EXACT(C74,"POST-PURCHASE"))),"INVALID - INTENT TOKEN",IF(NOT(OR(EXACT(E74,"ORGANIC SEARCH"),EXACT(E74,"SHOPPING"),EXACT(E74,"AI ANSWER"),EXACT(E74,"MARKETPLACE"),EXACT(E74,"OTHER"))),"INVALID - SURFACE TOKEN",IF(NOT(OR(EXACT(F74,"PRESENT"),EXACT(F74,"ABSENT"),EXACT(F74,"UNCLEAR"))),"INVALID - VISIBILITY TOKEN",IF(NOT(OR(EXACT(G74,"EXPECTED"),EXACT(G74,"ROLE MISMATCH"),EXACT(G74,"UNCLEAR"))),"INVALID - ROLE ALIGNMENT TOKEN",IF(NOT(OR(EXACT(H74,"CATEGORY"),EXACT(H74,"PRODUCT"),EXACT(H74,"GUIDE"),EXACT(H74,"MARKETPLACE LISTING"),EXACT(H74,"MANUFACTURER"),EXACT(H74,"PUBLISHER"),EXACT(H74,"OTHER"))),"INVALID - LANDING TOKEN",IF(COUNTIF($A$6:$A$205,A74)&gt;1,"INVALID - DUPLICATE ID","VALID")))))))</x:f>
      </x:c>
      <x:c r="M74" s="45" t="str">
        <x:f>IF(A74="","",IF(OR(B74="",C74="",D74="",E74="",F74="",G74="",H74="",I74="",J74=""),"EVIDENCE INSUFFICIENT",IF(OR(F74="UNCLEAR",G74="UNCLEAR"),"EVIDENCE INSUFFICIENT",IF(F74="ABSENT","REFERENCE ONLY",IF(G74="ROLE MISMATCH","DO NOT COMPARE",IF(OR(C74="TRANSACTION",C74="PRODUCT",C74="COMPARISON"),"BENCHMARK","REFERENCE ONLY"))))))</x:f>
      </x:c>
      <x:c r="N74" s="45" t="str">
        <x:f>IF(A74="","",IF(L74&lt;&gt;"VALID","NOT READY",IF(M74="EVIDENCE INSUFFICIENT","NOT READY",IF(O74&lt;&gt;"LINKED - READY","NOT READY","READY"))))</x:f>
      </x:c>
      <x:c r="O74" s="69" t="str">
        <x:f>IF(A74="","",IF(COUNTIF(CANDIDATES!$A$6:$A$205,D74)&lt;&gt;1,"INVALID - CANDIDATE ID",IF(COUNTIFS(CANDIDATES!$A$6:$A$205,D74,CANDIDATES!$R$6:$R$205,"READY")&lt;&gt;1,"CANDIDATE NOT READY","LINKED - READY")))</x:f>
      </x:c>
      <x:c r="P74" s="69" t="str">
        <x:f>IF(O74="LINKED - READY",INDEX(CANDIDATES!$Q$6:$Q$205,MATCH(D74,CANDIDATES!$A$6:$A$205,0)),"")</x:f>
      </x:c>
    </x:row>
    <x:row r="75">
      <x:c r="A75" s="53"/>
      <x:c r="B75" s="53"/>
      <x:c r="C75" s="53"/>
      <x:c r="D75" s="53"/>
      <x:c r="E75" s="53"/>
      <x:c r="F75" s="53"/>
      <x:c r="G75" s="53"/>
      <x:c r="H75" s="53"/>
      <x:c r="I75" s="53"/>
      <x:c r="J75" s="58"/>
      <x:c r="K75" s="53"/>
      <x:c r="L75" s="45" t="str">
        <x:f>IF(A75="","",IF(NOT(OR(EXACT(C75,"CATEGORY"),EXACT(C75,"DISCOVERY"),EXACT(C75,"COMPARISON"),EXACT(C75,"PRODUCT"),EXACT(C75,"BRAND"),EXACT(C75,"TRANSACTION"),EXACT(C75,"POST-PURCHASE"))),"INVALID - INTENT TOKEN",IF(NOT(OR(EXACT(E75,"ORGANIC SEARCH"),EXACT(E75,"SHOPPING"),EXACT(E75,"AI ANSWER"),EXACT(E75,"MARKETPLACE"),EXACT(E75,"OTHER"))),"INVALID - SURFACE TOKEN",IF(NOT(OR(EXACT(F75,"PRESENT"),EXACT(F75,"ABSENT"),EXACT(F75,"UNCLEAR"))),"INVALID - VISIBILITY TOKEN",IF(NOT(OR(EXACT(G75,"EXPECTED"),EXACT(G75,"ROLE MISMATCH"),EXACT(G75,"UNCLEAR"))),"INVALID - ROLE ALIGNMENT TOKEN",IF(NOT(OR(EXACT(H75,"CATEGORY"),EXACT(H75,"PRODUCT"),EXACT(H75,"GUIDE"),EXACT(H75,"MARKETPLACE LISTING"),EXACT(H75,"MANUFACTURER"),EXACT(H75,"PUBLISHER"),EXACT(H75,"OTHER"))),"INVALID - LANDING TOKEN",IF(COUNTIF($A$6:$A$205,A75)&gt;1,"INVALID - DUPLICATE ID","VALID")))))))</x:f>
      </x:c>
      <x:c r="M75" s="45" t="str">
        <x:f>IF(A75="","",IF(OR(B75="",C75="",D75="",E75="",F75="",G75="",H75="",I75="",J75=""),"EVIDENCE INSUFFICIENT",IF(OR(F75="UNCLEAR",G75="UNCLEAR"),"EVIDENCE INSUFFICIENT",IF(F75="ABSENT","REFERENCE ONLY",IF(G75="ROLE MISMATCH","DO NOT COMPARE",IF(OR(C75="TRANSACTION",C75="PRODUCT",C75="COMPARISON"),"BENCHMARK","REFERENCE ONLY"))))))</x:f>
      </x:c>
      <x:c r="N75" s="45" t="str">
        <x:f>IF(A75="","",IF(L75&lt;&gt;"VALID","NOT READY",IF(M75="EVIDENCE INSUFFICIENT","NOT READY",IF(O75&lt;&gt;"LINKED - READY","NOT READY","READY"))))</x:f>
      </x:c>
      <x:c r="O75" s="69" t="str">
        <x:f>IF(A75="","",IF(COUNTIF(CANDIDATES!$A$6:$A$205,D75)&lt;&gt;1,"INVALID - CANDIDATE ID",IF(COUNTIFS(CANDIDATES!$A$6:$A$205,D75,CANDIDATES!$R$6:$R$205,"READY")&lt;&gt;1,"CANDIDATE NOT READY","LINKED - READY")))</x:f>
      </x:c>
      <x:c r="P75" s="69" t="str">
        <x:f>IF(O75="LINKED - READY",INDEX(CANDIDATES!$Q$6:$Q$205,MATCH(D75,CANDIDATES!$A$6:$A$205,0)),"")</x:f>
      </x:c>
    </x:row>
    <x:row r="76">
      <x:c r="A76" s="53"/>
      <x:c r="B76" s="53"/>
      <x:c r="C76" s="53"/>
      <x:c r="D76" s="53"/>
      <x:c r="E76" s="53"/>
      <x:c r="F76" s="53"/>
      <x:c r="G76" s="53"/>
      <x:c r="H76" s="53"/>
      <x:c r="I76" s="53"/>
      <x:c r="J76" s="58"/>
      <x:c r="K76" s="53"/>
      <x:c r="L76" s="45" t="str">
        <x:f>IF(A76="","",IF(NOT(OR(EXACT(C76,"CATEGORY"),EXACT(C76,"DISCOVERY"),EXACT(C76,"COMPARISON"),EXACT(C76,"PRODUCT"),EXACT(C76,"BRAND"),EXACT(C76,"TRANSACTION"),EXACT(C76,"POST-PURCHASE"))),"INVALID - INTENT TOKEN",IF(NOT(OR(EXACT(E76,"ORGANIC SEARCH"),EXACT(E76,"SHOPPING"),EXACT(E76,"AI ANSWER"),EXACT(E76,"MARKETPLACE"),EXACT(E76,"OTHER"))),"INVALID - SURFACE TOKEN",IF(NOT(OR(EXACT(F76,"PRESENT"),EXACT(F76,"ABSENT"),EXACT(F76,"UNCLEAR"))),"INVALID - VISIBILITY TOKEN",IF(NOT(OR(EXACT(G76,"EXPECTED"),EXACT(G76,"ROLE MISMATCH"),EXACT(G76,"UNCLEAR"))),"INVALID - ROLE ALIGNMENT TOKEN",IF(NOT(OR(EXACT(H76,"CATEGORY"),EXACT(H76,"PRODUCT"),EXACT(H76,"GUIDE"),EXACT(H76,"MARKETPLACE LISTING"),EXACT(H76,"MANUFACTURER"),EXACT(H76,"PUBLISHER"),EXACT(H76,"OTHER"))),"INVALID - LANDING TOKEN",IF(COUNTIF($A$6:$A$205,A76)&gt;1,"INVALID - DUPLICATE ID","VALID")))))))</x:f>
      </x:c>
      <x:c r="M76" s="45" t="str">
        <x:f>IF(A76="","",IF(OR(B76="",C76="",D76="",E76="",F76="",G76="",H76="",I76="",J76=""),"EVIDENCE INSUFFICIENT",IF(OR(F76="UNCLEAR",G76="UNCLEAR"),"EVIDENCE INSUFFICIENT",IF(F76="ABSENT","REFERENCE ONLY",IF(G76="ROLE MISMATCH","DO NOT COMPARE",IF(OR(C76="TRANSACTION",C76="PRODUCT",C76="COMPARISON"),"BENCHMARK","REFERENCE ONLY"))))))</x:f>
      </x:c>
      <x:c r="N76" s="45" t="str">
        <x:f>IF(A76="","",IF(L76&lt;&gt;"VALID","NOT READY",IF(M76="EVIDENCE INSUFFICIENT","NOT READY",IF(O76&lt;&gt;"LINKED - READY","NOT READY","READY"))))</x:f>
      </x:c>
      <x:c r="O76" s="69" t="str">
        <x:f>IF(A76="","",IF(COUNTIF(CANDIDATES!$A$6:$A$205,D76)&lt;&gt;1,"INVALID - CANDIDATE ID",IF(COUNTIFS(CANDIDATES!$A$6:$A$205,D76,CANDIDATES!$R$6:$R$205,"READY")&lt;&gt;1,"CANDIDATE NOT READY","LINKED - READY")))</x:f>
      </x:c>
      <x:c r="P76" s="69" t="str">
        <x:f>IF(O76="LINKED - READY",INDEX(CANDIDATES!$Q$6:$Q$205,MATCH(D76,CANDIDATES!$A$6:$A$205,0)),"")</x:f>
      </x:c>
    </x:row>
    <x:row r="77">
      <x:c r="A77" s="53"/>
      <x:c r="B77" s="53"/>
      <x:c r="C77" s="53"/>
      <x:c r="D77" s="53"/>
      <x:c r="E77" s="53"/>
      <x:c r="F77" s="53"/>
      <x:c r="G77" s="53"/>
      <x:c r="H77" s="53"/>
      <x:c r="I77" s="53"/>
      <x:c r="J77" s="58"/>
      <x:c r="K77" s="53"/>
      <x:c r="L77" s="45" t="str">
        <x:f>IF(A77="","",IF(NOT(OR(EXACT(C77,"CATEGORY"),EXACT(C77,"DISCOVERY"),EXACT(C77,"COMPARISON"),EXACT(C77,"PRODUCT"),EXACT(C77,"BRAND"),EXACT(C77,"TRANSACTION"),EXACT(C77,"POST-PURCHASE"))),"INVALID - INTENT TOKEN",IF(NOT(OR(EXACT(E77,"ORGANIC SEARCH"),EXACT(E77,"SHOPPING"),EXACT(E77,"AI ANSWER"),EXACT(E77,"MARKETPLACE"),EXACT(E77,"OTHER"))),"INVALID - SURFACE TOKEN",IF(NOT(OR(EXACT(F77,"PRESENT"),EXACT(F77,"ABSENT"),EXACT(F77,"UNCLEAR"))),"INVALID - VISIBILITY TOKEN",IF(NOT(OR(EXACT(G77,"EXPECTED"),EXACT(G77,"ROLE MISMATCH"),EXACT(G77,"UNCLEAR"))),"INVALID - ROLE ALIGNMENT TOKEN",IF(NOT(OR(EXACT(H77,"CATEGORY"),EXACT(H77,"PRODUCT"),EXACT(H77,"GUIDE"),EXACT(H77,"MARKETPLACE LISTING"),EXACT(H77,"MANUFACTURER"),EXACT(H77,"PUBLISHER"),EXACT(H77,"OTHER"))),"INVALID - LANDING TOKEN",IF(COUNTIF($A$6:$A$205,A77)&gt;1,"INVALID - DUPLICATE ID","VALID")))))))</x:f>
      </x:c>
      <x:c r="M77" s="45" t="str">
        <x:f>IF(A77="","",IF(OR(B77="",C77="",D77="",E77="",F77="",G77="",H77="",I77="",J77=""),"EVIDENCE INSUFFICIENT",IF(OR(F77="UNCLEAR",G77="UNCLEAR"),"EVIDENCE INSUFFICIENT",IF(F77="ABSENT","REFERENCE ONLY",IF(G77="ROLE MISMATCH","DO NOT COMPARE",IF(OR(C77="TRANSACTION",C77="PRODUCT",C77="COMPARISON"),"BENCHMARK","REFERENCE ONLY"))))))</x:f>
      </x:c>
      <x:c r="N77" s="45" t="str">
        <x:f>IF(A77="","",IF(L77&lt;&gt;"VALID","NOT READY",IF(M77="EVIDENCE INSUFFICIENT","NOT READY",IF(O77&lt;&gt;"LINKED - READY","NOT READY","READY"))))</x:f>
      </x:c>
      <x:c r="O77" s="69" t="str">
        <x:f>IF(A77="","",IF(COUNTIF(CANDIDATES!$A$6:$A$205,D77)&lt;&gt;1,"INVALID - CANDIDATE ID",IF(COUNTIFS(CANDIDATES!$A$6:$A$205,D77,CANDIDATES!$R$6:$R$205,"READY")&lt;&gt;1,"CANDIDATE NOT READY","LINKED - READY")))</x:f>
      </x:c>
      <x:c r="P77" s="69" t="str">
        <x:f>IF(O77="LINKED - READY",INDEX(CANDIDATES!$Q$6:$Q$205,MATCH(D77,CANDIDATES!$A$6:$A$205,0)),"")</x:f>
      </x:c>
    </x:row>
    <x:row r="78">
      <x:c r="A78" s="53"/>
      <x:c r="B78" s="53"/>
      <x:c r="C78" s="53"/>
      <x:c r="D78" s="53"/>
      <x:c r="E78" s="53"/>
      <x:c r="F78" s="53"/>
      <x:c r="G78" s="53"/>
      <x:c r="H78" s="53"/>
      <x:c r="I78" s="53"/>
      <x:c r="J78" s="58"/>
      <x:c r="K78" s="53"/>
      <x:c r="L78" s="45" t="str">
        <x:f>IF(A78="","",IF(NOT(OR(EXACT(C78,"CATEGORY"),EXACT(C78,"DISCOVERY"),EXACT(C78,"COMPARISON"),EXACT(C78,"PRODUCT"),EXACT(C78,"BRAND"),EXACT(C78,"TRANSACTION"),EXACT(C78,"POST-PURCHASE"))),"INVALID - INTENT TOKEN",IF(NOT(OR(EXACT(E78,"ORGANIC SEARCH"),EXACT(E78,"SHOPPING"),EXACT(E78,"AI ANSWER"),EXACT(E78,"MARKETPLACE"),EXACT(E78,"OTHER"))),"INVALID - SURFACE TOKEN",IF(NOT(OR(EXACT(F78,"PRESENT"),EXACT(F78,"ABSENT"),EXACT(F78,"UNCLEAR"))),"INVALID - VISIBILITY TOKEN",IF(NOT(OR(EXACT(G78,"EXPECTED"),EXACT(G78,"ROLE MISMATCH"),EXACT(G78,"UNCLEAR"))),"INVALID - ROLE ALIGNMENT TOKEN",IF(NOT(OR(EXACT(H78,"CATEGORY"),EXACT(H78,"PRODUCT"),EXACT(H78,"GUIDE"),EXACT(H78,"MARKETPLACE LISTING"),EXACT(H78,"MANUFACTURER"),EXACT(H78,"PUBLISHER"),EXACT(H78,"OTHER"))),"INVALID - LANDING TOKEN",IF(COUNTIF($A$6:$A$205,A78)&gt;1,"INVALID - DUPLICATE ID","VALID")))))))</x:f>
      </x:c>
      <x:c r="M78" s="45" t="str">
        <x:f>IF(A78="","",IF(OR(B78="",C78="",D78="",E78="",F78="",G78="",H78="",I78="",J78=""),"EVIDENCE INSUFFICIENT",IF(OR(F78="UNCLEAR",G78="UNCLEAR"),"EVIDENCE INSUFFICIENT",IF(F78="ABSENT","REFERENCE ONLY",IF(G78="ROLE MISMATCH","DO NOT COMPARE",IF(OR(C78="TRANSACTION",C78="PRODUCT",C78="COMPARISON"),"BENCHMARK","REFERENCE ONLY"))))))</x:f>
      </x:c>
      <x:c r="N78" s="45" t="str">
        <x:f>IF(A78="","",IF(L78&lt;&gt;"VALID","NOT READY",IF(M78="EVIDENCE INSUFFICIENT","NOT READY",IF(O78&lt;&gt;"LINKED - READY","NOT READY","READY"))))</x:f>
      </x:c>
      <x:c r="O78" s="69" t="str">
        <x:f>IF(A78="","",IF(COUNTIF(CANDIDATES!$A$6:$A$205,D78)&lt;&gt;1,"INVALID - CANDIDATE ID",IF(COUNTIFS(CANDIDATES!$A$6:$A$205,D78,CANDIDATES!$R$6:$R$205,"READY")&lt;&gt;1,"CANDIDATE NOT READY","LINKED - READY")))</x:f>
      </x:c>
      <x:c r="P78" s="69" t="str">
        <x:f>IF(O78="LINKED - READY",INDEX(CANDIDATES!$Q$6:$Q$205,MATCH(D78,CANDIDATES!$A$6:$A$205,0)),"")</x:f>
      </x:c>
    </x:row>
    <x:row r="79">
      <x:c r="A79" s="53"/>
      <x:c r="B79" s="53"/>
      <x:c r="C79" s="53"/>
      <x:c r="D79" s="53"/>
      <x:c r="E79" s="53"/>
      <x:c r="F79" s="53"/>
      <x:c r="G79" s="53"/>
      <x:c r="H79" s="53"/>
      <x:c r="I79" s="53"/>
      <x:c r="J79" s="58"/>
      <x:c r="K79" s="53"/>
      <x:c r="L79" s="45" t="str">
        <x:f>IF(A79="","",IF(NOT(OR(EXACT(C79,"CATEGORY"),EXACT(C79,"DISCOVERY"),EXACT(C79,"COMPARISON"),EXACT(C79,"PRODUCT"),EXACT(C79,"BRAND"),EXACT(C79,"TRANSACTION"),EXACT(C79,"POST-PURCHASE"))),"INVALID - INTENT TOKEN",IF(NOT(OR(EXACT(E79,"ORGANIC SEARCH"),EXACT(E79,"SHOPPING"),EXACT(E79,"AI ANSWER"),EXACT(E79,"MARKETPLACE"),EXACT(E79,"OTHER"))),"INVALID - SURFACE TOKEN",IF(NOT(OR(EXACT(F79,"PRESENT"),EXACT(F79,"ABSENT"),EXACT(F79,"UNCLEAR"))),"INVALID - VISIBILITY TOKEN",IF(NOT(OR(EXACT(G79,"EXPECTED"),EXACT(G79,"ROLE MISMATCH"),EXACT(G79,"UNCLEAR"))),"INVALID - ROLE ALIGNMENT TOKEN",IF(NOT(OR(EXACT(H79,"CATEGORY"),EXACT(H79,"PRODUCT"),EXACT(H79,"GUIDE"),EXACT(H79,"MARKETPLACE LISTING"),EXACT(H79,"MANUFACTURER"),EXACT(H79,"PUBLISHER"),EXACT(H79,"OTHER"))),"INVALID - LANDING TOKEN",IF(COUNTIF($A$6:$A$205,A79)&gt;1,"INVALID - DUPLICATE ID","VALID")))))))</x:f>
      </x:c>
      <x:c r="M79" s="45" t="str">
        <x:f>IF(A79="","",IF(OR(B79="",C79="",D79="",E79="",F79="",G79="",H79="",I79="",J79=""),"EVIDENCE INSUFFICIENT",IF(OR(F79="UNCLEAR",G79="UNCLEAR"),"EVIDENCE INSUFFICIENT",IF(F79="ABSENT","REFERENCE ONLY",IF(G79="ROLE MISMATCH","DO NOT COMPARE",IF(OR(C79="TRANSACTION",C79="PRODUCT",C79="COMPARISON"),"BENCHMARK","REFERENCE ONLY"))))))</x:f>
      </x:c>
      <x:c r="N79" s="45" t="str">
        <x:f>IF(A79="","",IF(L79&lt;&gt;"VALID","NOT READY",IF(M79="EVIDENCE INSUFFICIENT","NOT READY",IF(O79&lt;&gt;"LINKED - READY","NOT READY","READY"))))</x:f>
      </x:c>
      <x:c r="O79" s="69" t="str">
        <x:f>IF(A79="","",IF(COUNTIF(CANDIDATES!$A$6:$A$205,D79)&lt;&gt;1,"INVALID - CANDIDATE ID",IF(COUNTIFS(CANDIDATES!$A$6:$A$205,D79,CANDIDATES!$R$6:$R$205,"READY")&lt;&gt;1,"CANDIDATE NOT READY","LINKED - READY")))</x:f>
      </x:c>
      <x:c r="P79" s="69" t="str">
        <x:f>IF(O79="LINKED - READY",INDEX(CANDIDATES!$Q$6:$Q$205,MATCH(D79,CANDIDATES!$A$6:$A$205,0)),"")</x:f>
      </x:c>
    </x:row>
    <x:row r="80">
      <x:c r="A80" s="53"/>
      <x:c r="B80" s="53"/>
      <x:c r="C80" s="53"/>
      <x:c r="D80" s="53"/>
      <x:c r="E80" s="53"/>
      <x:c r="F80" s="53"/>
      <x:c r="G80" s="53"/>
      <x:c r="H80" s="53"/>
      <x:c r="I80" s="53"/>
      <x:c r="J80" s="58"/>
      <x:c r="K80" s="53"/>
      <x:c r="L80" s="45" t="str">
        <x:f>IF(A80="","",IF(NOT(OR(EXACT(C80,"CATEGORY"),EXACT(C80,"DISCOVERY"),EXACT(C80,"COMPARISON"),EXACT(C80,"PRODUCT"),EXACT(C80,"BRAND"),EXACT(C80,"TRANSACTION"),EXACT(C80,"POST-PURCHASE"))),"INVALID - INTENT TOKEN",IF(NOT(OR(EXACT(E80,"ORGANIC SEARCH"),EXACT(E80,"SHOPPING"),EXACT(E80,"AI ANSWER"),EXACT(E80,"MARKETPLACE"),EXACT(E80,"OTHER"))),"INVALID - SURFACE TOKEN",IF(NOT(OR(EXACT(F80,"PRESENT"),EXACT(F80,"ABSENT"),EXACT(F80,"UNCLEAR"))),"INVALID - VISIBILITY TOKEN",IF(NOT(OR(EXACT(G80,"EXPECTED"),EXACT(G80,"ROLE MISMATCH"),EXACT(G80,"UNCLEAR"))),"INVALID - ROLE ALIGNMENT TOKEN",IF(NOT(OR(EXACT(H80,"CATEGORY"),EXACT(H80,"PRODUCT"),EXACT(H80,"GUIDE"),EXACT(H80,"MARKETPLACE LISTING"),EXACT(H80,"MANUFACTURER"),EXACT(H80,"PUBLISHER"),EXACT(H80,"OTHER"))),"INVALID - LANDING TOKEN",IF(COUNTIF($A$6:$A$205,A80)&gt;1,"INVALID - DUPLICATE ID","VALID")))))))</x:f>
      </x:c>
      <x:c r="M80" s="45" t="str">
        <x:f>IF(A80="","",IF(OR(B80="",C80="",D80="",E80="",F80="",G80="",H80="",I80="",J80=""),"EVIDENCE INSUFFICIENT",IF(OR(F80="UNCLEAR",G80="UNCLEAR"),"EVIDENCE INSUFFICIENT",IF(F80="ABSENT","REFERENCE ONLY",IF(G80="ROLE MISMATCH","DO NOT COMPARE",IF(OR(C80="TRANSACTION",C80="PRODUCT",C80="COMPARISON"),"BENCHMARK","REFERENCE ONLY"))))))</x:f>
      </x:c>
      <x:c r="N80" s="45" t="str">
        <x:f>IF(A80="","",IF(L80&lt;&gt;"VALID","NOT READY",IF(M80="EVIDENCE INSUFFICIENT","NOT READY",IF(O80&lt;&gt;"LINKED - READY","NOT READY","READY"))))</x:f>
      </x:c>
      <x:c r="O80" s="69" t="str">
        <x:f>IF(A80="","",IF(COUNTIF(CANDIDATES!$A$6:$A$205,D80)&lt;&gt;1,"INVALID - CANDIDATE ID",IF(COUNTIFS(CANDIDATES!$A$6:$A$205,D80,CANDIDATES!$R$6:$R$205,"READY")&lt;&gt;1,"CANDIDATE NOT READY","LINKED - READY")))</x:f>
      </x:c>
      <x:c r="P80" s="69" t="str">
        <x:f>IF(O80="LINKED - READY",INDEX(CANDIDATES!$Q$6:$Q$205,MATCH(D80,CANDIDATES!$A$6:$A$205,0)),"")</x:f>
      </x:c>
    </x:row>
    <x:row r="81">
      <x:c r="A81" s="53"/>
      <x:c r="B81" s="53"/>
      <x:c r="C81" s="53"/>
      <x:c r="D81" s="53"/>
      <x:c r="E81" s="53"/>
      <x:c r="F81" s="53"/>
      <x:c r="G81" s="53"/>
      <x:c r="H81" s="53"/>
      <x:c r="I81" s="53"/>
      <x:c r="J81" s="58"/>
      <x:c r="K81" s="53"/>
      <x:c r="L81" s="45" t="str">
        <x:f>IF(A81="","",IF(NOT(OR(EXACT(C81,"CATEGORY"),EXACT(C81,"DISCOVERY"),EXACT(C81,"COMPARISON"),EXACT(C81,"PRODUCT"),EXACT(C81,"BRAND"),EXACT(C81,"TRANSACTION"),EXACT(C81,"POST-PURCHASE"))),"INVALID - INTENT TOKEN",IF(NOT(OR(EXACT(E81,"ORGANIC SEARCH"),EXACT(E81,"SHOPPING"),EXACT(E81,"AI ANSWER"),EXACT(E81,"MARKETPLACE"),EXACT(E81,"OTHER"))),"INVALID - SURFACE TOKEN",IF(NOT(OR(EXACT(F81,"PRESENT"),EXACT(F81,"ABSENT"),EXACT(F81,"UNCLEAR"))),"INVALID - VISIBILITY TOKEN",IF(NOT(OR(EXACT(G81,"EXPECTED"),EXACT(G81,"ROLE MISMATCH"),EXACT(G81,"UNCLEAR"))),"INVALID - ROLE ALIGNMENT TOKEN",IF(NOT(OR(EXACT(H81,"CATEGORY"),EXACT(H81,"PRODUCT"),EXACT(H81,"GUIDE"),EXACT(H81,"MARKETPLACE LISTING"),EXACT(H81,"MANUFACTURER"),EXACT(H81,"PUBLISHER"),EXACT(H81,"OTHER"))),"INVALID - LANDING TOKEN",IF(COUNTIF($A$6:$A$205,A81)&gt;1,"INVALID - DUPLICATE ID","VALID")))))))</x:f>
      </x:c>
      <x:c r="M81" s="45" t="str">
        <x:f>IF(A81="","",IF(OR(B81="",C81="",D81="",E81="",F81="",G81="",H81="",I81="",J81=""),"EVIDENCE INSUFFICIENT",IF(OR(F81="UNCLEAR",G81="UNCLEAR"),"EVIDENCE INSUFFICIENT",IF(F81="ABSENT","REFERENCE ONLY",IF(G81="ROLE MISMATCH","DO NOT COMPARE",IF(OR(C81="TRANSACTION",C81="PRODUCT",C81="COMPARISON"),"BENCHMARK","REFERENCE ONLY"))))))</x:f>
      </x:c>
      <x:c r="N81" s="45" t="str">
        <x:f>IF(A81="","",IF(L81&lt;&gt;"VALID","NOT READY",IF(M81="EVIDENCE INSUFFICIENT","NOT READY",IF(O81&lt;&gt;"LINKED - READY","NOT READY","READY"))))</x:f>
      </x:c>
      <x:c r="O81" s="69" t="str">
        <x:f>IF(A81="","",IF(COUNTIF(CANDIDATES!$A$6:$A$205,D81)&lt;&gt;1,"INVALID - CANDIDATE ID",IF(COUNTIFS(CANDIDATES!$A$6:$A$205,D81,CANDIDATES!$R$6:$R$205,"READY")&lt;&gt;1,"CANDIDATE NOT READY","LINKED - READY")))</x:f>
      </x:c>
      <x:c r="P81" s="69" t="str">
        <x:f>IF(O81="LINKED - READY",INDEX(CANDIDATES!$Q$6:$Q$205,MATCH(D81,CANDIDATES!$A$6:$A$205,0)),"")</x:f>
      </x:c>
    </x:row>
    <x:row r="82">
      <x:c r="A82" s="53"/>
      <x:c r="B82" s="53"/>
      <x:c r="C82" s="53"/>
      <x:c r="D82" s="53"/>
      <x:c r="E82" s="53"/>
      <x:c r="F82" s="53"/>
      <x:c r="G82" s="53"/>
      <x:c r="H82" s="53"/>
      <x:c r="I82" s="53"/>
      <x:c r="J82" s="58"/>
      <x:c r="K82" s="53"/>
      <x:c r="L82" s="45" t="str">
        <x:f>IF(A82="","",IF(NOT(OR(EXACT(C82,"CATEGORY"),EXACT(C82,"DISCOVERY"),EXACT(C82,"COMPARISON"),EXACT(C82,"PRODUCT"),EXACT(C82,"BRAND"),EXACT(C82,"TRANSACTION"),EXACT(C82,"POST-PURCHASE"))),"INVALID - INTENT TOKEN",IF(NOT(OR(EXACT(E82,"ORGANIC SEARCH"),EXACT(E82,"SHOPPING"),EXACT(E82,"AI ANSWER"),EXACT(E82,"MARKETPLACE"),EXACT(E82,"OTHER"))),"INVALID - SURFACE TOKEN",IF(NOT(OR(EXACT(F82,"PRESENT"),EXACT(F82,"ABSENT"),EXACT(F82,"UNCLEAR"))),"INVALID - VISIBILITY TOKEN",IF(NOT(OR(EXACT(G82,"EXPECTED"),EXACT(G82,"ROLE MISMATCH"),EXACT(G82,"UNCLEAR"))),"INVALID - ROLE ALIGNMENT TOKEN",IF(NOT(OR(EXACT(H82,"CATEGORY"),EXACT(H82,"PRODUCT"),EXACT(H82,"GUIDE"),EXACT(H82,"MARKETPLACE LISTING"),EXACT(H82,"MANUFACTURER"),EXACT(H82,"PUBLISHER"),EXACT(H82,"OTHER"))),"INVALID - LANDING TOKEN",IF(COUNTIF($A$6:$A$205,A82)&gt;1,"INVALID - DUPLICATE ID","VALID")))))))</x:f>
      </x:c>
      <x:c r="M82" s="45" t="str">
        <x:f>IF(A82="","",IF(OR(B82="",C82="",D82="",E82="",F82="",G82="",H82="",I82="",J82=""),"EVIDENCE INSUFFICIENT",IF(OR(F82="UNCLEAR",G82="UNCLEAR"),"EVIDENCE INSUFFICIENT",IF(F82="ABSENT","REFERENCE ONLY",IF(G82="ROLE MISMATCH","DO NOT COMPARE",IF(OR(C82="TRANSACTION",C82="PRODUCT",C82="COMPARISON"),"BENCHMARK","REFERENCE ONLY"))))))</x:f>
      </x:c>
      <x:c r="N82" s="45" t="str">
        <x:f>IF(A82="","",IF(L82&lt;&gt;"VALID","NOT READY",IF(M82="EVIDENCE INSUFFICIENT","NOT READY",IF(O82&lt;&gt;"LINKED - READY","NOT READY","READY"))))</x:f>
      </x:c>
      <x:c r="O82" s="69" t="str">
        <x:f>IF(A82="","",IF(COUNTIF(CANDIDATES!$A$6:$A$205,D82)&lt;&gt;1,"INVALID - CANDIDATE ID",IF(COUNTIFS(CANDIDATES!$A$6:$A$205,D82,CANDIDATES!$R$6:$R$205,"READY")&lt;&gt;1,"CANDIDATE NOT READY","LINKED - READY")))</x:f>
      </x:c>
      <x:c r="P82" s="69" t="str">
        <x:f>IF(O82="LINKED - READY",INDEX(CANDIDATES!$Q$6:$Q$205,MATCH(D82,CANDIDATES!$A$6:$A$205,0)),"")</x:f>
      </x:c>
    </x:row>
    <x:row r="83">
      <x:c r="A83" s="53"/>
      <x:c r="B83" s="53"/>
      <x:c r="C83" s="53"/>
      <x:c r="D83" s="53"/>
      <x:c r="E83" s="53"/>
      <x:c r="F83" s="53"/>
      <x:c r="G83" s="53"/>
      <x:c r="H83" s="53"/>
      <x:c r="I83" s="53"/>
      <x:c r="J83" s="58"/>
      <x:c r="K83" s="53"/>
      <x:c r="L83" s="45" t="str">
        <x:f>IF(A83="","",IF(NOT(OR(EXACT(C83,"CATEGORY"),EXACT(C83,"DISCOVERY"),EXACT(C83,"COMPARISON"),EXACT(C83,"PRODUCT"),EXACT(C83,"BRAND"),EXACT(C83,"TRANSACTION"),EXACT(C83,"POST-PURCHASE"))),"INVALID - INTENT TOKEN",IF(NOT(OR(EXACT(E83,"ORGANIC SEARCH"),EXACT(E83,"SHOPPING"),EXACT(E83,"AI ANSWER"),EXACT(E83,"MARKETPLACE"),EXACT(E83,"OTHER"))),"INVALID - SURFACE TOKEN",IF(NOT(OR(EXACT(F83,"PRESENT"),EXACT(F83,"ABSENT"),EXACT(F83,"UNCLEAR"))),"INVALID - VISIBILITY TOKEN",IF(NOT(OR(EXACT(G83,"EXPECTED"),EXACT(G83,"ROLE MISMATCH"),EXACT(G83,"UNCLEAR"))),"INVALID - ROLE ALIGNMENT TOKEN",IF(NOT(OR(EXACT(H83,"CATEGORY"),EXACT(H83,"PRODUCT"),EXACT(H83,"GUIDE"),EXACT(H83,"MARKETPLACE LISTING"),EXACT(H83,"MANUFACTURER"),EXACT(H83,"PUBLISHER"),EXACT(H83,"OTHER"))),"INVALID - LANDING TOKEN",IF(COUNTIF($A$6:$A$205,A83)&gt;1,"INVALID - DUPLICATE ID","VALID")))))))</x:f>
      </x:c>
      <x:c r="M83" s="45" t="str">
        <x:f>IF(A83="","",IF(OR(B83="",C83="",D83="",E83="",F83="",G83="",H83="",I83="",J83=""),"EVIDENCE INSUFFICIENT",IF(OR(F83="UNCLEAR",G83="UNCLEAR"),"EVIDENCE INSUFFICIENT",IF(F83="ABSENT","REFERENCE ONLY",IF(G83="ROLE MISMATCH","DO NOT COMPARE",IF(OR(C83="TRANSACTION",C83="PRODUCT",C83="COMPARISON"),"BENCHMARK","REFERENCE ONLY"))))))</x:f>
      </x:c>
      <x:c r="N83" s="45" t="str">
        <x:f>IF(A83="","",IF(L83&lt;&gt;"VALID","NOT READY",IF(M83="EVIDENCE INSUFFICIENT","NOT READY",IF(O83&lt;&gt;"LINKED - READY","NOT READY","READY"))))</x:f>
      </x:c>
      <x:c r="O83" s="69" t="str">
        <x:f>IF(A83="","",IF(COUNTIF(CANDIDATES!$A$6:$A$205,D83)&lt;&gt;1,"INVALID - CANDIDATE ID",IF(COUNTIFS(CANDIDATES!$A$6:$A$205,D83,CANDIDATES!$R$6:$R$205,"READY")&lt;&gt;1,"CANDIDATE NOT READY","LINKED - READY")))</x:f>
      </x:c>
      <x:c r="P83" s="69" t="str">
        <x:f>IF(O83="LINKED - READY",INDEX(CANDIDATES!$Q$6:$Q$205,MATCH(D83,CANDIDATES!$A$6:$A$205,0)),"")</x:f>
      </x:c>
    </x:row>
    <x:row r="84">
      <x:c r="A84" s="53"/>
      <x:c r="B84" s="53"/>
      <x:c r="C84" s="53"/>
      <x:c r="D84" s="53"/>
      <x:c r="E84" s="53"/>
      <x:c r="F84" s="53"/>
      <x:c r="G84" s="53"/>
      <x:c r="H84" s="53"/>
      <x:c r="I84" s="53"/>
      <x:c r="J84" s="58"/>
      <x:c r="K84" s="53"/>
      <x:c r="L84" s="45" t="str">
        <x:f>IF(A84="","",IF(NOT(OR(EXACT(C84,"CATEGORY"),EXACT(C84,"DISCOVERY"),EXACT(C84,"COMPARISON"),EXACT(C84,"PRODUCT"),EXACT(C84,"BRAND"),EXACT(C84,"TRANSACTION"),EXACT(C84,"POST-PURCHASE"))),"INVALID - INTENT TOKEN",IF(NOT(OR(EXACT(E84,"ORGANIC SEARCH"),EXACT(E84,"SHOPPING"),EXACT(E84,"AI ANSWER"),EXACT(E84,"MARKETPLACE"),EXACT(E84,"OTHER"))),"INVALID - SURFACE TOKEN",IF(NOT(OR(EXACT(F84,"PRESENT"),EXACT(F84,"ABSENT"),EXACT(F84,"UNCLEAR"))),"INVALID - VISIBILITY TOKEN",IF(NOT(OR(EXACT(G84,"EXPECTED"),EXACT(G84,"ROLE MISMATCH"),EXACT(G84,"UNCLEAR"))),"INVALID - ROLE ALIGNMENT TOKEN",IF(NOT(OR(EXACT(H84,"CATEGORY"),EXACT(H84,"PRODUCT"),EXACT(H84,"GUIDE"),EXACT(H84,"MARKETPLACE LISTING"),EXACT(H84,"MANUFACTURER"),EXACT(H84,"PUBLISHER"),EXACT(H84,"OTHER"))),"INVALID - LANDING TOKEN",IF(COUNTIF($A$6:$A$205,A84)&gt;1,"INVALID - DUPLICATE ID","VALID")))))))</x:f>
      </x:c>
      <x:c r="M84" s="45" t="str">
        <x:f>IF(A84="","",IF(OR(B84="",C84="",D84="",E84="",F84="",G84="",H84="",I84="",J84=""),"EVIDENCE INSUFFICIENT",IF(OR(F84="UNCLEAR",G84="UNCLEAR"),"EVIDENCE INSUFFICIENT",IF(F84="ABSENT","REFERENCE ONLY",IF(G84="ROLE MISMATCH","DO NOT COMPARE",IF(OR(C84="TRANSACTION",C84="PRODUCT",C84="COMPARISON"),"BENCHMARK","REFERENCE ONLY"))))))</x:f>
      </x:c>
      <x:c r="N84" s="45" t="str">
        <x:f>IF(A84="","",IF(L84&lt;&gt;"VALID","NOT READY",IF(M84="EVIDENCE INSUFFICIENT","NOT READY",IF(O84&lt;&gt;"LINKED - READY","NOT READY","READY"))))</x:f>
      </x:c>
      <x:c r="O84" s="69" t="str">
        <x:f>IF(A84="","",IF(COUNTIF(CANDIDATES!$A$6:$A$205,D84)&lt;&gt;1,"INVALID - CANDIDATE ID",IF(COUNTIFS(CANDIDATES!$A$6:$A$205,D84,CANDIDATES!$R$6:$R$205,"READY")&lt;&gt;1,"CANDIDATE NOT READY","LINKED - READY")))</x:f>
      </x:c>
      <x:c r="P84" s="69" t="str">
        <x:f>IF(O84="LINKED - READY",INDEX(CANDIDATES!$Q$6:$Q$205,MATCH(D84,CANDIDATES!$A$6:$A$205,0)),"")</x:f>
      </x:c>
    </x:row>
    <x:row r="85">
      <x:c r="A85" s="53"/>
      <x:c r="B85" s="53"/>
      <x:c r="C85" s="53"/>
      <x:c r="D85" s="53"/>
      <x:c r="E85" s="53"/>
      <x:c r="F85" s="53"/>
      <x:c r="G85" s="53"/>
      <x:c r="H85" s="53"/>
      <x:c r="I85" s="53"/>
      <x:c r="J85" s="58"/>
      <x:c r="K85" s="53"/>
      <x:c r="L85" s="45" t="str">
        <x:f>IF(A85="","",IF(NOT(OR(EXACT(C85,"CATEGORY"),EXACT(C85,"DISCOVERY"),EXACT(C85,"COMPARISON"),EXACT(C85,"PRODUCT"),EXACT(C85,"BRAND"),EXACT(C85,"TRANSACTION"),EXACT(C85,"POST-PURCHASE"))),"INVALID - INTENT TOKEN",IF(NOT(OR(EXACT(E85,"ORGANIC SEARCH"),EXACT(E85,"SHOPPING"),EXACT(E85,"AI ANSWER"),EXACT(E85,"MARKETPLACE"),EXACT(E85,"OTHER"))),"INVALID - SURFACE TOKEN",IF(NOT(OR(EXACT(F85,"PRESENT"),EXACT(F85,"ABSENT"),EXACT(F85,"UNCLEAR"))),"INVALID - VISIBILITY TOKEN",IF(NOT(OR(EXACT(G85,"EXPECTED"),EXACT(G85,"ROLE MISMATCH"),EXACT(G85,"UNCLEAR"))),"INVALID - ROLE ALIGNMENT TOKEN",IF(NOT(OR(EXACT(H85,"CATEGORY"),EXACT(H85,"PRODUCT"),EXACT(H85,"GUIDE"),EXACT(H85,"MARKETPLACE LISTING"),EXACT(H85,"MANUFACTURER"),EXACT(H85,"PUBLISHER"),EXACT(H85,"OTHER"))),"INVALID - LANDING TOKEN",IF(COUNTIF($A$6:$A$205,A85)&gt;1,"INVALID - DUPLICATE ID","VALID")))))))</x:f>
      </x:c>
      <x:c r="M85" s="45" t="str">
        <x:f>IF(A85="","",IF(OR(B85="",C85="",D85="",E85="",F85="",G85="",H85="",I85="",J85=""),"EVIDENCE INSUFFICIENT",IF(OR(F85="UNCLEAR",G85="UNCLEAR"),"EVIDENCE INSUFFICIENT",IF(F85="ABSENT","REFERENCE ONLY",IF(G85="ROLE MISMATCH","DO NOT COMPARE",IF(OR(C85="TRANSACTION",C85="PRODUCT",C85="COMPARISON"),"BENCHMARK","REFERENCE ONLY"))))))</x:f>
      </x:c>
      <x:c r="N85" s="45" t="str">
        <x:f>IF(A85="","",IF(L85&lt;&gt;"VALID","NOT READY",IF(M85="EVIDENCE INSUFFICIENT","NOT READY",IF(O85&lt;&gt;"LINKED - READY","NOT READY","READY"))))</x:f>
      </x:c>
      <x:c r="O85" s="69" t="str">
        <x:f>IF(A85="","",IF(COUNTIF(CANDIDATES!$A$6:$A$205,D85)&lt;&gt;1,"INVALID - CANDIDATE ID",IF(COUNTIFS(CANDIDATES!$A$6:$A$205,D85,CANDIDATES!$R$6:$R$205,"READY")&lt;&gt;1,"CANDIDATE NOT READY","LINKED - READY")))</x:f>
      </x:c>
      <x:c r="P85" s="69" t="str">
        <x:f>IF(O85="LINKED - READY",INDEX(CANDIDATES!$Q$6:$Q$205,MATCH(D85,CANDIDATES!$A$6:$A$205,0)),"")</x:f>
      </x:c>
    </x:row>
    <x:row r="86">
      <x:c r="A86" s="53"/>
      <x:c r="B86" s="53"/>
      <x:c r="C86" s="53"/>
      <x:c r="D86" s="53"/>
      <x:c r="E86" s="53"/>
      <x:c r="F86" s="53"/>
      <x:c r="G86" s="53"/>
      <x:c r="H86" s="53"/>
      <x:c r="I86" s="53"/>
      <x:c r="J86" s="58"/>
      <x:c r="K86" s="53"/>
      <x:c r="L86" s="45" t="str">
        <x:f>IF(A86="","",IF(NOT(OR(EXACT(C86,"CATEGORY"),EXACT(C86,"DISCOVERY"),EXACT(C86,"COMPARISON"),EXACT(C86,"PRODUCT"),EXACT(C86,"BRAND"),EXACT(C86,"TRANSACTION"),EXACT(C86,"POST-PURCHASE"))),"INVALID - INTENT TOKEN",IF(NOT(OR(EXACT(E86,"ORGANIC SEARCH"),EXACT(E86,"SHOPPING"),EXACT(E86,"AI ANSWER"),EXACT(E86,"MARKETPLACE"),EXACT(E86,"OTHER"))),"INVALID - SURFACE TOKEN",IF(NOT(OR(EXACT(F86,"PRESENT"),EXACT(F86,"ABSENT"),EXACT(F86,"UNCLEAR"))),"INVALID - VISIBILITY TOKEN",IF(NOT(OR(EXACT(G86,"EXPECTED"),EXACT(G86,"ROLE MISMATCH"),EXACT(G86,"UNCLEAR"))),"INVALID - ROLE ALIGNMENT TOKEN",IF(NOT(OR(EXACT(H86,"CATEGORY"),EXACT(H86,"PRODUCT"),EXACT(H86,"GUIDE"),EXACT(H86,"MARKETPLACE LISTING"),EXACT(H86,"MANUFACTURER"),EXACT(H86,"PUBLISHER"),EXACT(H86,"OTHER"))),"INVALID - LANDING TOKEN",IF(COUNTIF($A$6:$A$205,A86)&gt;1,"INVALID - DUPLICATE ID","VALID")))))))</x:f>
      </x:c>
      <x:c r="M86" s="45" t="str">
        <x:f>IF(A86="","",IF(OR(B86="",C86="",D86="",E86="",F86="",G86="",H86="",I86="",J86=""),"EVIDENCE INSUFFICIENT",IF(OR(F86="UNCLEAR",G86="UNCLEAR"),"EVIDENCE INSUFFICIENT",IF(F86="ABSENT","REFERENCE ONLY",IF(G86="ROLE MISMATCH","DO NOT COMPARE",IF(OR(C86="TRANSACTION",C86="PRODUCT",C86="COMPARISON"),"BENCHMARK","REFERENCE ONLY"))))))</x:f>
      </x:c>
      <x:c r="N86" s="45" t="str">
        <x:f>IF(A86="","",IF(L86&lt;&gt;"VALID","NOT READY",IF(M86="EVIDENCE INSUFFICIENT","NOT READY",IF(O86&lt;&gt;"LINKED - READY","NOT READY","READY"))))</x:f>
      </x:c>
      <x:c r="O86" s="69" t="str">
        <x:f>IF(A86="","",IF(COUNTIF(CANDIDATES!$A$6:$A$205,D86)&lt;&gt;1,"INVALID - CANDIDATE ID",IF(COUNTIFS(CANDIDATES!$A$6:$A$205,D86,CANDIDATES!$R$6:$R$205,"READY")&lt;&gt;1,"CANDIDATE NOT READY","LINKED - READY")))</x:f>
      </x:c>
      <x:c r="P86" s="69" t="str">
        <x:f>IF(O86="LINKED - READY",INDEX(CANDIDATES!$Q$6:$Q$205,MATCH(D86,CANDIDATES!$A$6:$A$205,0)),"")</x:f>
      </x:c>
    </x:row>
    <x:row r="87">
      <x:c r="A87" s="53"/>
      <x:c r="B87" s="53"/>
      <x:c r="C87" s="53"/>
      <x:c r="D87" s="53"/>
      <x:c r="E87" s="53"/>
      <x:c r="F87" s="53"/>
      <x:c r="G87" s="53"/>
      <x:c r="H87" s="53"/>
      <x:c r="I87" s="53"/>
      <x:c r="J87" s="58"/>
      <x:c r="K87" s="53"/>
      <x:c r="L87" s="45" t="str">
        <x:f>IF(A87="","",IF(NOT(OR(EXACT(C87,"CATEGORY"),EXACT(C87,"DISCOVERY"),EXACT(C87,"COMPARISON"),EXACT(C87,"PRODUCT"),EXACT(C87,"BRAND"),EXACT(C87,"TRANSACTION"),EXACT(C87,"POST-PURCHASE"))),"INVALID - INTENT TOKEN",IF(NOT(OR(EXACT(E87,"ORGANIC SEARCH"),EXACT(E87,"SHOPPING"),EXACT(E87,"AI ANSWER"),EXACT(E87,"MARKETPLACE"),EXACT(E87,"OTHER"))),"INVALID - SURFACE TOKEN",IF(NOT(OR(EXACT(F87,"PRESENT"),EXACT(F87,"ABSENT"),EXACT(F87,"UNCLEAR"))),"INVALID - VISIBILITY TOKEN",IF(NOT(OR(EXACT(G87,"EXPECTED"),EXACT(G87,"ROLE MISMATCH"),EXACT(G87,"UNCLEAR"))),"INVALID - ROLE ALIGNMENT TOKEN",IF(NOT(OR(EXACT(H87,"CATEGORY"),EXACT(H87,"PRODUCT"),EXACT(H87,"GUIDE"),EXACT(H87,"MARKETPLACE LISTING"),EXACT(H87,"MANUFACTURER"),EXACT(H87,"PUBLISHER"),EXACT(H87,"OTHER"))),"INVALID - LANDING TOKEN",IF(COUNTIF($A$6:$A$205,A87)&gt;1,"INVALID - DUPLICATE ID","VALID")))))))</x:f>
      </x:c>
      <x:c r="M87" s="45" t="str">
        <x:f>IF(A87="","",IF(OR(B87="",C87="",D87="",E87="",F87="",G87="",H87="",I87="",J87=""),"EVIDENCE INSUFFICIENT",IF(OR(F87="UNCLEAR",G87="UNCLEAR"),"EVIDENCE INSUFFICIENT",IF(F87="ABSENT","REFERENCE ONLY",IF(G87="ROLE MISMATCH","DO NOT COMPARE",IF(OR(C87="TRANSACTION",C87="PRODUCT",C87="COMPARISON"),"BENCHMARK","REFERENCE ONLY"))))))</x:f>
      </x:c>
      <x:c r="N87" s="45" t="str">
        <x:f>IF(A87="","",IF(L87&lt;&gt;"VALID","NOT READY",IF(M87="EVIDENCE INSUFFICIENT","NOT READY",IF(O87&lt;&gt;"LINKED - READY","NOT READY","READY"))))</x:f>
      </x:c>
      <x:c r="O87" s="69" t="str">
        <x:f>IF(A87="","",IF(COUNTIF(CANDIDATES!$A$6:$A$205,D87)&lt;&gt;1,"INVALID - CANDIDATE ID",IF(COUNTIFS(CANDIDATES!$A$6:$A$205,D87,CANDIDATES!$R$6:$R$205,"READY")&lt;&gt;1,"CANDIDATE NOT READY","LINKED - READY")))</x:f>
      </x:c>
      <x:c r="P87" s="69" t="str">
        <x:f>IF(O87="LINKED - READY",INDEX(CANDIDATES!$Q$6:$Q$205,MATCH(D87,CANDIDATES!$A$6:$A$205,0)),"")</x:f>
      </x:c>
    </x:row>
    <x:row r="88">
      <x:c r="A88" s="53"/>
      <x:c r="B88" s="53"/>
      <x:c r="C88" s="53"/>
      <x:c r="D88" s="53"/>
      <x:c r="E88" s="53"/>
      <x:c r="F88" s="53"/>
      <x:c r="G88" s="53"/>
      <x:c r="H88" s="53"/>
      <x:c r="I88" s="53"/>
      <x:c r="J88" s="58"/>
      <x:c r="K88" s="53"/>
      <x:c r="L88" s="45" t="str">
        <x:f>IF(A88="","",IF(NOT(OR(EXACT(C88,"CATEGORY"),EXACT(C88,"DISCOVERY"),EXACT(C88,"COMPARISON"),EXACT(C88,"PRODUCT"),EXACT(C88,"BRAND"),EXACT(C88,"TRANSACTION"),EXACT(C88,"POST-PURCHASE"))),"INVALID - INTENT TOKEN",IF(NOT(OR(EXACT(E88,"ORGANIC SEARCH"),EXACT(E88,"SHOPPING"),EXACT(E88,"AI ANSWER"),EXACT(E88,"MARKETPLACE"),EXACT(E88,"OTHER"))),"INVALID - SURFACE TOKEN",IF(NOT(OR(EXACT(F88,"PRESENT"),EXACT(F88,"ABSENT"),EXACT(F88,"UNCLEAR"))),"INVALID - VISIBILITY TOKEN",IF(NOT(OR(EXACT(G88,"EXPECTED"),EXACT(G88,"ROLE MISMATCH"),EXACT(G88,"UNCLEAR"))),"INVALID - ROLE ALIGNMENT TOKEN",IF(NOT(OR(EXACT(H88,"CATEGORY"),EXACT(H88,"PRODUCT"),EXACT(H88,"GUIDE"),EXACT(H88,"MARKETPLACE LISTING"),EXACT(H88,"MANUFACTURER"),EXACT(H88,"PUBLISHER"),EXACT(H88,"OTHER"))),"INVALID - LANDING TOKEN",IF(COUNTIF($A$6:$A$205,A88)&gt;1,"INVALID - DUPLICATE ID","VALID")))))))</x:f>
      </x:c>
      <x:c r="M88" s="45" t="str">
        <x:f>IF(A88="","",IF(OR(B88="",C88="",D88="",E88="",F88="",G88="",H88="",I88="",J88=""),"EVIDENCE INSUFFICIENT",IF(OR(F88="UNCLEAR",G88="UNCLEAR"),"EVIDENCE INSUFFICIENT",IF(F88="ABSENT","REFERENCE ONLY",IF(G88="ROLE MISMATCH","DO NOT COMPARE",IF(OR(C88="TRANSACTION",C88="PRODUCT",C88="COMPARISON"),"BENCHMARK","REFERENCE ONLY"))))))</x:f>
      </x:c>
      <x:c r="N88" s="45" t="str">
        <x:f>IF(A88="","",IF(L88&lt;&gt;"VALID","NOT READY",IF(M88="EVIDENCE INSUFFICIENT","NOT READY",IF(O88&lt;&gt;"LINKED - READY","NOT READY","READY"))))</x:f>
      </x:c>
      <x:c r="O88" s="69" t="str">
        <x:f>IF(A88="","",IF(COUNTIF(CANDIDATES!$A$6:$A$205,D88)&lt;&gt;1,"INVALID - CANDIDATE ID",IF(COUNTIFS(CANDIDATES!$A$6:$A$205,D88,CANDIDATES!$R$6:$R$205,"READY")&lt;&gt;1,"CANDIDATE NOT READY","LINKED - READY")))</x:f>
      </x:c>
      <x:c r="P88" s="69" t="str">
        <x:f>IF(O88="LINKED - READY",INDEX(CANDIDATES!$Q$6:$Q$205,MATCH(D88,CANDIDATES!$A$6:$A$205,0)),"")</x:f>
      </x:c>
    </x:row>
    <x:row r="89">
      <x:c r="A89" s="53"/>
      <x:c r="B89" s="53"/>
      <x:c r="C89" s="53"/>
      <x:c r="D89" s="53"/>
      <x:c r="E89" s="53"/>
      <x:c r="F89" s="53"/>
      <x:c r="G89" s="53"/>
      <x:c r="H89" s="53"/>
      <x:c r="I89" s="53"/>
      <x:c r="J89" s="58"/>
      <x:c r="K89" s="53"/>
      <x:c r="L89" s="45" t="str">
        <x:f>IF(A89="","",IF(NOT(OR(EXACT(C89,"CATEGORY"),EXACT(C89,"DISCOVERY"),EXACT(C89,"COMPARISON"),EXACT(C89,"PRODUCT"),EXACT(C89,"BRAND"),EXACT(C89,"TRANSACTION"),EXACT(C89,"POST-PURCHASE"))),"INVALID - INTENT TOKEN",IF(NOT(OR(EXACT(E89,"ORGANIC SEARCH"),EXACT(E89,"SHOPPING"),EXACT(E89,"AI ANSWER"),EXACT(E89,"MARKETPLACE"),EXACT(E89,"OTHER"))),"INVALID - SURFACE TOKEN",IF(NOT(OR(EXACT(F89,"PRESENT"),EXACT(F89,"ABSENT"),EXACT(F89,"UNCLEAR"))),"INVALID - VISIBILITY TOKEN",IF(NOT(OR(EXACT(G89,"EXPECTED"),EXACT(G89,"ROLE MISMATCH"),EXACT(G89,"UNCLEAR"))),"INVALID - ROLE ALIGNMENT TOKEN",IF(NOT(OR(EXACT(H89,"CATEGORY"),EXACT(H89,"PRODUCT"),EXACT(H89,"GUIDE"),EXACT(H89,"MARKETPLACE LISTING"),EXACT(H89,"MANUFACTURER"),EXACT(H89,"PUBLISHER"),EXACT(H89,"OTHER"))),"INVALID - LANDING TOKEN",IF(COUNTIF($A$6:$A$205,A89)&gt;1,"INVALID - DUPLICATE ID","VALID")))))))</x:f>
      </x:c>
      <x:c r="M89" s="45" t="str">
        <x:f>IF(A89="","",IF(OR(B89="",C89="",D89="",E89="",F89="",G89="",H89="",I89="",J89=""),"EVIDENCE INSUFFICIENT",IF(OR(F89="UNCLEAR",G89="UNCLEAR"),"EVIDENCE INSUFFICIENT",IF(F89="ABSENT","REFERENCE ONLY",IF(G89="ROLE MISMATCH","DO NOT COMPARE",IF(OR(C89="TRANSACTION",C89="PRODUCT",C89="COMPARISON"),"BENCHMARK","REFERENCE ONLY"))))))</x:f>
      </x:c>
      <x:c r="N89" s="45" t="str">
        <x:f>IF(A89="","",IF(L89&lt;&gt;"VALID","NOT READY",IF(M89="EVIDENCE INSUFFICIENT","NOT READY",IF(O89&lt;&gt;"LINKED - READY","NOT READY","READY"))))</x:f>
      </x:c>
      <x:c r="O89" s="69" t="str">
        <x:f>IF(A89="","",IF(COUNTIF(CANDIDATES!$A$6:$A$205,D89)&lt;&gt;1,"INVALID - CANDIDATE ID",IF(COUNTIFS(CANDIDATES!$A$6:$A$205,D89,CANDIDATES!$R$6:$R$205,"READY")&lt;&gt;1,"CANDIDATE NOT READY","LINKED - READY")))</x:f>
      </x:c>
      <x:c r="P89" s="69" t="str">
        <x:f>IF(O89="LINKED - READY",INDEX(CANDIDATES!$Q$6:$Q$205,MATCH(D89,CANDIDATES!$A$6:$A$205,0)),"")</x:f>
      </x:c>
    </x:row>
    <x:row r="90">
      <x:c r="A90" s="53"/>
      <x:c r="B90" s="53"/>
      <x:c r="C90" s="53"/>
      <x:c r="D90" s="53"/>
      <x:c r="E90" s="53"/>
      <x:c r="F90" s="53"/>
      <x:c r="G90" s="53"/>
      <x:c r="H90" s="53"/>
      <x:c r="I90" s="53"/>
      <x:c r="J90" s="58"/>
      <x:c r="K90" s="53"/>
      <x:c r="L90" s="45" t="str">
        <x:f>IF(A90="","",IF(NOT(OR(EXACT(C90,"CATEGORY"),EXACT(C90,"DISCOVERY"),EXACT(C90,"COMPARISON"),EXACT(C90,"PRODUCT"),EXACT(C90,"BRAND"),EXACT(C90,"TRANSACTION"),EXACT(C90,"POST-PURCHASE"))),"INVALID - INTENT TOKEN",IF(NOT(OR(EXACT(E90,"ORGANIC SEARCH"),EXACT(E90,"SHOPPING"),EXACT(E90,"AI ANSWER"),EXACT(E90,"MARKETPLACE"),EXACT(E90,"OTHER"))),"INVALID - SURFACE TOKEN",IF(NOT(OR(EXACT(F90,"PRESENT"),EXACT(F90,"ABSENT"),EXACT(F90,"UNCLEAR"))),"INVALID - VISIBILITY TOKEN",IF(NOT(OR(EXACT(G90,"EXPECTED"),EXACT(G90,"ROLE MISMATCH"),EXACT(G90,"UNCLEAR"))),"INVALID - ROLE ALIGNMENT TOKEN",IF(NOT(OR(EXACT(H90,"CATEGORY"),EXACT(H90,"PRODUCT"),EXACT(H90,"GUIDE"),EXACT(H90,"MARKETPLACE LISTING"),EXACT(H90,"MANUFACTURER"),EXACT(H90,"PUBLISHER"),EXACT(H90,"OTHER"))),"INVALID - LANDING TOKEN",IF(COUNTIF($A$6:$A$205,A90)&gt;1,"INVALID - DUPLICATE ID","VALID")))))))</x:f>
      </x:c>
      <x:c r="M90" s="45" t="str">
        <x:f>IF(A90="","",IF(OR(B90="",C90="",D90="",E90="",F90="",G90="",H90="",I90="",J90=""),"EVIDENCE INSUFFICIENT",IF(OR(F90="UNCLEAR",G90="UNCLEAR"),"EVIDENCE INSUFFICIENT",IF(F90="ABSENT","REFERENCE ONLY",IF(G90="ROLE MISMATCH","DO NOT COMPARE",IF(OR(C90="TRANSACTION",C90="PRODUCT",C90="COMPARISON"),"BENCHMARK","REFERENCE ONLY"))))))</x:f>
      </x:c>
      <x:c r="N90" s="45" t="str">
        <x:f>IF(A90="","",IF(L90&lt;&gt;"VALID","NOT READY",IF(M90="EVIDENCE INSUFFICIENT","NOT READY",IF(O90&lt;&gt;"LINKED - READY","NOT READY","READY"))))</x:f>
      </x:c>
      <x:c r="O90" s="69" t="str">
        <x:f>IF(A90="","",IF(COUNTIF(CANDIDATES!$A$6:$A$205,D90)&lt;&gt;1,"INVALID - CANDIDATE ID",IF(COUNTIFS(CANDIDATES!$A$6:$A$205,D90,CANDIDATES!$R$6:$R$205,"READY")&lt;&gt;1,"CANDIDATE NOT READY","LINKED - READY")))</x:f>
      </x:c>
      <x:c r="P90" s="69" t="str">
        <x:f>IF(O90="LINKED - READY",INDEX(CANDIDATES!$Q$6:$Q$205,MATCH(D90,CANDIDATES!$A$6:$A$205,0)),"")</x:f>
      </x:c>
    </x:row>
    <x:row r="91">
      <x:c r="A91" s="53"/>
      <x:c r="B91" s="53"/>
      <x:c r="C91" s="53"/>
      <x:c r="D91" s="53"/>
      <x:c r="E91" s="53"/>
      <x:c r="F91" s="53"/>
      <x:c r="G91" s="53"/>
      <x:c r="H91" s="53"/>
      <x:c r="I91" s="53"/>
      <x:c r="J91" s="58"/>
      <x:c r="K91" s="53"/>
      <x:c r="L91" s="45" t="str">
        <x:f>IF(A91="","",IF(NOT(OR(EXACT(C91,"CATEGORY"),EXACT(C91,"DISCOVERY"),EXACT(C91,"COMPARISON"),EXACT(C91,"PRODUCT"),EXACT(C91,"BRAND"),EXACT(C91,"TRANSACTION"),EXACT(C91,"POST-PURCHASE"))),"INVALID - INTENT TOKEN",IF(NOT(OR(EXACT(E91,"ORGANIC SEARCH"),EXACT(E91,"SHOPPING"),EXACT(E91,"AI ANSWER"),EXACT(E91,"MARKETPLACE"),EXACT(E91,"OTHER"))),"INVALID - SURFACE TOKEN",IF(NOT(OR(EXACT(F91,"PRESENT"),EXACT(F91,"ABSENT"),EXACT(F91,"UNCLEAR"))),"INVALID - VISIBILITY TOKEN",IF(NOT(OR(EXACT(G91,"EXPECTED"),EXACT(G91,"ROLE MISMATCH"),EXACT(G91,"UNCLEAR"))),"INVALID - ROLE ALIGNMENT TOKEN",IF(NOT(OR(EXACT(H91,"CATEGORY"),EXACT(H91,"PRODUCT"),EXACT(H91,"GUIDE"),EXACT(H91,"MARKETPLACE LISTING"),EXACT(H91,"MANUFACTURER"),EXACT(H91,"PUBLISHER"),EXACT(H91,"OTHER"))),"INVALID - LANDING TOKEN",IF(COUNTIF($A$6:$A$205,A91)&gt;1,"INVALID - DUPLICATE ID","VALID")))))))</x:f>
      </x:c>
      <x:c r="M91" s="45" t="str">
        <x:f>IF(A91="","",IF(OR(B91="",C91="",D91="",E91="",F91="",G91="",H91="",I91="",J91=""),"EVIDENCE INSUFFICIENT",IF(OR(F91="UNCLEAR",G91="UNCLEAR"),"EVIDENCE INSUFFICIENT",IF(F91="ABSENT","REFERENCE ONLY",IF(G91="ROLE MISMATCH","DO NOT COMPARE",IF(OR(C91="TRANSACTION",C91="PRODUCT",C91="COMPARISON"),"BENCHMARK","REFERENCE ONLY"))))))</x:f>
      </x:c>
      <x:c r="N91" s="45" t="str">
        <x:f>IF(A91="","",IF(L91&lt;&gt;"VALID","NOT READY",IF(M91="EVIDENCE INSUFFICIENT","NOT READY",IF(O91&lt;&gt;"LINKED - READY","NOT READY","READY"))))</x:f>
      </x:c>
      <x:c r="O91" s="69" t="str">
        <x:f>IF(A91="","",IF(COUNTIF(CANDIDATES!$A$6:$A$205,D91)&lt;&gt;1,"INVALID - CANDIDATE ID",IF(COUNTIFS(CANDIDATES!$A$6:$A$205,D91,CANDIDATES!$R$6:$R$205,"READY")&lt;&gt;1,"CANDIDATE NOT READY","LINKED - READY")))</x:f>
      </x:c>
      <x:c r="P91" s="69" t="str">
        <x:f>IF(O91="LINKED - READY",INDEX(CANDIDATES!$Q$6:$Q$205,MATCH(D91,CANDIDATES!$A$6:$A$205,0)),"")</x:f>
      </x:c>
    </x:row>
    <x:row r="92">
      <x:c r="A92" s="53"/>
      <x:c r="B92" s="53"/>
      <x:c r="C92" s="53"/>
      <x:c r="D92" s="53"/>
      <x:c r="E92" s="53"/>
      <x:c r="F92" s="53"/>
      <x:c r="G92" s="53"/>
      <x:c r="H92" s="53"/>
      <x:c r="I92" s="53"/>
      <x:c r="J92" s="58"/>
      <x:c r="K92" s="53"/>
      <x:c r="L92" s="45" t="str">
        <x:f>IF(A92="","",IF(NOT(OR(EXACT(C92,"CATEGORY"),EXACT(C92,"DISCOVERY"),EXACT(C92,"COMPARISON"),EXACT(C92,"PRODUCT"),EXACT(C92,"BRAND"),EXACT(C92,"TRANSACTION"),EXACT(C92,"POST-PURCHASE"))),"INVALID - INTENT TOKEN",IF(NOT(OR(EXACT(E92,"ORGANIC SEARCH"),EXACT(E92,"SHOPPING"),EXACT(E92,"AI ANSWER"),EXACT(E92,"MARKETPLACE"),EXACT(E92,"OTHER"))),"INVALID - SURFACE TOKEN",IF(NOT(OR(EXACT(F92,"PRESENT"),EXACT(F92,"ABSENT"),EXACT(F92,"UNCLEAR"))),"INVALID - VISIBILITY TOKEN",IF(NOT(OR(EXACT(G92,"EXPECTED"),EXACT(G92,"ROLE MISMATCH"),EXACT(G92,"UNCLEAR"))),"INVALID - ROLE ALIGNMENT TOKEN",IF(NOT(OR(EXACT(H92,"CATEGORY"),EXACT(H92,"PRODUCT"),EXACT(H92,"GUIDE"),EXACT(H92,"MARKETPLACE LISTING"),EXACT(H92,"MANUFACTURER"),EXACT(H92,"PUBLISHER"),EXACT(H92,"OTHER"))),"INVALID - LANDING TOKEN",IF(COUNTIF($A$6:$A$205,A92)&gt;1,"INVALID - DUPLICATE ID","VALID")))))))</x:f>
      </x:c>
      <x:c r="M92" s="45" t="str">
        <x:f>IF(A92="","",IF(OR(B92="",C92="",D92="",E92="",F92="",G92="",H92="",I92="",J92=""),"EVIDENCE INSUFFICIENT",IF(OR(F92="UNCLEAR",G92="UNCLEAR"),"EVIDENCE INSUFFICIENT",IF(F92="ABSENT","REFERENCE ONLY",IF(G92="ROLE MISMATCH","DO NOT COMPARE",IF(OR(C92="TRANSACTION",C92="PRODUCT",C92="COMPARISON"),"BENCHMARK","REFERENCE ONLY"))))))</x:f>
      </x:c>
      <x:c r="N92" s="45" t="str">
        <x:f>IF(A92="","",IF(L92&lt;&gt;"VALID","NOT READY",IF(M92="EVIDENCE INSUFFICIENT","NOT READY",IF(O92&lt;&gt;"LINKED - READY","NOT READY","READY"))))</x:f>
      </x:c>
      <x:c r="O92" s="69" t="str">
        <x:f>IF(A92="","",IF(COUNTIF(CANDIDATES!$A$6:$A$205,D92)&lt;&gt;1,"INVALID - CANDIDATE ID",IF(COUNTIFS(CANDIDATES!$A$6:$A$205,D92,CANDIDATES!$R$6:$R$205,"READY")&lt;&gt;1,"CANDIDATE NOT READY","LINKED - READY")))</x:f>
      </x:c>
      <x:c r="P92" s="69" t="str">
        <x:f>IF(O92="LINKED - READY",INDEX(CANDIDATES!$Q$6:$Q$205,MATCH(D92,CANDIDATES!$A$6:$A$205,0)),"")</x:f>
      </x:c>
    </x:row>
    <x:row r="93">
      <x:c r="A93" s="53"/>
      <x:c r="B93" s="53"/>
      <x:c r="C93" s="53"/>
      <x:c r="D93" s="53"/>
      <x:c r="E93" s="53"/>
      <x:c r="F93" s="53"/>
      <x:c r="G93" s="53"/>
      <x:c r="H93" s="53"/>
      <x:c r="I93" s="53"/>
      <x:c r="J93" s="58"/>
      <x:c r="K93" s="53"/>
      <x:c r="L93" s="45" t="str">
        <x:f>IF(A93="","",IF(NOT(OR(EXACT(C93,"CATEGORY"),EXACT(C93,"DISCOVERY"),EXACT(C93,"COMPARISON"),EXACT(C93,"PRODUCT"),EXACT(C93,"BRAND"),EXACT(C93,"TRANSACTION"),EXACT(C93,"POST-PURCHASE"))),"INVALID - INTENT TOKEN",IF(NOT(OR(EXACT(E93,"ORGANIC SEARCH"),EXACT(E93,"SHOPPING"),EXACT(E93,"AI ANSWER"),EXACT(E93,"MARKETPLACE"),EXACT(E93,"OTHER"))),"INVALID - SURFACE TOKEN",IF(NOT(OR(EXACT(F93,"PRESENT"),EXACT(F93,"ABSENT"),EXACT(F93,"UNCLEAR"))),"INVALID - VISIBILITY TOKEN",IF(NOT(OR(EXACT(G93,"EXPECTED"),EXACT(G93,"ROLE MISMATCH"),EXACT(G93,"UNCLEAR"))),"INVALID - ROLE ALIGNMENT TOKEN",IF(NOT(OR(EXACT(H93,"CATEGORY"),EXACT(H93,"PRODUCT"),EXACT(H93,"GUIDE"),EXACT(H93,"MARKETPLACE LISTING"),EXACT(H93,"MANUFACTURER"),EXACT(H93,"PUBLISHER"),EXACT(H93,"OTHER"))),"INVALID - LANDING TOKEN",IF(COUNTIF($A$6:$A$205,A93)&gt;1,"INVALID - DUPLICATE ID","VALID")))))))</x:f>
      </x:c>
      <x:c r="M93" s="45" t="str">
        <x:f>IF(A93="","",IF(OR(B93="",C93="",D93="",E93="",F93="",G93="",H93="",I93="",J93=""),"EVIDENCE INSUFFICIENT",IF(OR(F93="UNCLEAR",G93="UNCLEAR"),"EVIDENCE INSUFFICIENT",IF(F93="ABSENT","REFERENCE ONLY",IF(G93="ROLE MISMATCH","DO NOT COMPARE",IF(OR(C93="TRANSACTION",C93="PRODUCT",C93="COMPARISON"),"BENCHMARK","REFERENCE ONLY"))))))</x:f>
      </x:c>
      <x:c r="N93" s="45" t="str">
        <x:f>IF(A93="","",IF(L93&lt;&gt;"VALID","NOT READY",IF(M93="EVIDENCE INSUFFICIENT","NOT READY",IF(O93&lt;&gt;"LINKED - READY","NOT READY","READY"))))</x:f>
      </x:c>
      <x:c r="O93" s="69" t="str">
        <x:f>IF(A93="","",IF(COUNTIF(CANDIDATES!$A$6:$A$205,D93)&lt;&gt;1,"INVALID - CANDIDATE ID",IF(COUNTIFS(CANDIDATES!$A$6:$A$205,D93,CANDIDATES!$R$6:$R$205,"READY")&lt;&gt;1,"CANDIDATE NOT READY","LINKED - READY")))</x:f>
      </x:c>
      <x:c r="P93" s="69" t="str">
        <x:f>IF(O93="LINKED - READY",INDEX(CANDIDATES!$Q$6:$Q$205,MATCH(D93,CANDIDATES!$A$6:$A$205,0)),"")</x:f>
      </x:c>
    </x:row>
    <x:row r="94">
      <x:c r="A94" s="53"/>
      <x:c r="B94" s="53"/>
      <x:c r="C94" s="53"/>
      <x:c r="D94" s="53"/>
      <x:c r="E94" s="53"/>
      <x:c r="F94" s="53"/>
      <x:c r="G94" s="53"/>
      <x:c r="H94" s="53"/>
      <x:c r="I94" s="53"/>
      <x:c r="J94" s="58"/>
      <x:c r="K94" s="53"/>
      <x:c r="L94" s="45" t="str">
        <x:f>IF(A94="","",IF(NOT(OR(EXACT(C94,"CATEGORY"),EXACT(C94,"DISCOVERY"),EXACT(C94,"COMPARISON"),EXACT(C94,"PRODUCT"),EXACT(C94,"BRAND"),EXACT(C94,"TRANSACTION"),EXACT(C94,"POST-PURCHASE"))),"INVALID - INTENT TOKEN",IF(NOT(OR(EXACT(E94,"ORGANIC SEARCH"),EXACT(E94,"SHOPPING"),EXACT(E94,"AI ANSWER"),EXACT(E94,"MARKETPLACE"),EXACT(E94,"OTHER"))),"INVALID - SURFACE TOKEN",IF(NOT(OR(EXACT(F94,"PRESENT"),EXACT(F94,"ABSENT"),EXACT(F94,"UNCLEAR"))),"INVALID - VISIBILITY TOKEN",IF(NOT(OR(EXACT(G94,"EXPECTED"),EXACT(G94,"ROLE MISMATCH"),EXACT(G94,"UNCLEAR"))),"INVALID - ROLE ALIGNMENT TOKEN",IF(NOT(OR(EXACT(H94,"CATEGORY"),EXACT(H94,"PRODUCT"),EXACT(H94,"GUIDE"),EXACT(H94,"MARKETPLACE LISTING"),EXACT(H94,"MANUFACTURER"),EXACT(H94,"PUBLISHER"),EXACT(H94,"OTHER"))),"INVALID - LANDING TOKEN",IF(COUNTIF($A$6:$A$205,A94)&gt;1,"INVALID - DUPLICATE ID","VALID")))))))</x:f>
      </x:c>
      <x:c r="M94" s="45" t="str">
        <x:f>IF(A94="","",IF(OR(B94="",C94="",D94="",E94="",F94="",G94="",H94="",I94="",J94=""),"EVIDENCE INSUFFICIENT",IF(OR(F94="UNCLEAR",G94="UNCLEAR"),"EVIDENCE INSUFFICIENT",IF(F94="ABSENT","REFERENCE ONLY",IF(G94="ROLE MISMATCH","DO NOT COMPARE",IF(OR(C94="TRANSACTION",C94="PRODUCT",C94="COMPARISON"),"BENCHMARK","REFERENCE ONLY"))))))</x:f>
      </x:c>
      <x:c r="N94" s="45" t="str">
        <x:f>IF(A94="","",IF(L94&lt;&gt;"VALID","NOT READY",IF(M94="EVIDENCE INSUFFICIENT","NOT READY",IF(O94&lt;&gt;"LINKED - READY","NOT READY","READY"))))</x:f>
      </x:c>
      <x:c r="O94" s="69" t="str">
        <x:f>IF(A94="","",IF(COUNTIF(CANDIDATES!$A$6:$A$205,D94)&lt;&gt;1,"INVALID - CANDIDATE ID",IF(COUNTIFS(CANDIDATES!$A$6:$A$205,D94,CANDIDATES!$R$6:$R$205,"READY")&lt;&gt;1,"CANDIDATE NOT READY","LINKED - READY")))</x:f>
      </x:c>
      <x:c r="P94" s="69" t="str">
        <x:f>IF(O94="LINKED - READY",INDEX(CANDIDATES!$Q$6:$Q$205,MATCH(D94,CANDIDATES!$A$6:$A$205,0)),"")</x:f>
      </x:c>
    </x:row>
    <x:row r="95">
      <x:c r="A95" s="53"/>
      <x:c r="B95" s="53"/>
      <x:c r="C95" s="53"/>
      <x:c r="D95" s="53"/>
      <x:c r="E95" s="53"/>
      <x:c r="F95" s="53"/>
      <x:c r="G95" s="53"/>
      <x:c r="H95" s="53"/>
      <x:c r="I95" s="53"/>
      <x:c r="J95" s="58"/>
      <x:c r="K95" s="53"/>
      <x:c r="L95" s="45" t="str">
        <x:f>IF(A95="","",IF(NOT(OR(EXACT(C95,"CATEGORY"),EXACT(C95,"DISCOVERY"),EXACT(C95,"COMPARISON"),EXACT(C95,"PRODUCT"),EXACT(C95,"BRAND"),EXACT(C95,"TRANSACTION"),EXACT(C95,"POST-PURCHASE"))),"INVALID - INTENT TOKEN",IF(NOT(OR(EXACT(E95,"ORGANIC SEARCH"),EXACT(E95,"SHOPPING"),EXACT(E95,"AI ANSWER"),EXACT(E95,"MARKETPLACE"),EXACT(E95,"OTHER"))),"INVALID - SURFACE TOKEN",IF(NOT(OR(EXACT(F95,"PRESENT"),EXACT(F95,"ABSENT"),EXACT(F95,"UNCLEAR"))),"INVALID - VISIBILITY TOKEN",IF(NOT(OR(EXACT(G95,"EXPECTED"),EXACT(G95,"ROLE MISMATCH"),EXACT(G95,"UNCLEAR"))),"INVALID - ROLE ALIGNMENT TOKEN",IF(NOT(OR(EXACT(H95,"CATEGORY"),EXACT(H95,"PRODUCT"),EXACT(H95,"GUIDE"),EXACT(H95,"MARKETPLACE LISTING"),EXACT(H95,"MANUFACTURER"),EXACT(H95,"PUBLISHER"),EXACT(H95,"OTHER"))),"INVALID - LANDING TOKEN",IF(COUNTIF($A$6:$A$205,A95)&gt;1,"INVALID - DUPLICATE ID","VALID")))))))</x:f>
      </x:c>
      <x:c r="M95" s="45" t="str">
        <x:f>IF(A95="","",IF(OR(B95="",C95="",D95="",E95="",F95="",G95="",H95="",I95="",J95=""),"EVIDENCE INSUFFICIENT",IF(OR(F95="UNCLEAR",G95="UNCLEAR"),"EVIDENCE INSUFFICIENT",IF(F95="ABSENT","REFERENCE ONLY",IF(G95="ROLE MISMATCH","DO NOT COMPARE",IF(OR(C95="TRANSACTION",C95="PRODUCT",C95="COMPARISON"),"BENCHMARK","REFERENCE ONLY"))))))</x:f>
      </x:c>
      <x:c r="N95" s="45" t="str">
        <x:f>IF(A95="","",IF(L95&lt;&gt;"VALID","NOT READY",IF(M95="EVIDENCE INSUFFICIENT","NOT READY",IF(O95&lt;&gt;"LINKED - READY","NOT READY","READY"))))</x:f>
      </x:c>
      <x:c r="O95" s="69" t="str">
        <x:f>IF(A95="","",IF(COUNTIF(CANDIDATES!$A$6:$A$205,D95)&lt;&gt;1,"INVALID - CANDIDATE ID",IF(COUNTIFS(CANDIDATES!$A$6:$A$205,D95,CANDIDATES!$R$6:$R$205,"READY")&lt;&gt;1,"CANDIDATE NOT READY","LINKED - READY")))</x:f>
      </x:c>
      <x:c r="P95" s="69" t="str">
        <x:f>IF(O95="LINKED - READY",INDEX(CANDIDATES!$Q$6:$Q$205,MATCH(D95,CANDIDATES!$A$6:$A$205,0)),"")</x:f>
      </x:c>
    </x:row>
    <x:row r="96">
      <x:c r="A96" s="53"/>
      <x:c r="B96" s="53"/>
      <x:c r="C96" s="53"/>
      <x:c r="D96" s="53"/>
      <x:c r="E96" s="53"/>
      <x:c r="F96" s="53"/>
      <x:c r="G96" s="53"/>
      <x:c r="H96" s="53"/>
      <x:c r="I96" s="53"/>
      <x:c r="J96" s="58"/>
      <x:c r="K96" s="53"/>
      <x:c r="L96" s="45" t="str">
        <x:f>IF(A96="","",IF(NOT(OR(EXACT(C96,"CATEGORY"),EXACT(C96,"DISCOVERY"),EXACT(C96,"COMPARISON"),EXACT(C96,"PRODUCT"),EXACT(C96,"BRAND"),EXACT(C96,"TRANSACTION"),EXACT(C96,"POST-PURCHASE"))),"INVALID - INTENT TOKEN",IF(NOT(OR(EXACT(E96,"ORGANIC SEARCH"),EXACT(E96,"SHOPPING"),EXACT(E96,"AI ANSWER"),EXACT(E96,"MARKETPLACE"),EXACT(E96,"OTHER"))),"INVALID - SURFACE TOKEN",IF(NOT(OR(EXACT(F96,"PRESENT"),EXACT(F96,"ABSENT"),EXACT(F96,"UNCLEAR"))),"INVALID - VISIBILITY TOKEN",IF(NOT(OR(EXACT(G96,"EXPECTED"),EXACT(G96,"ROLE MISMATCH"),EXACT(G96,"UNCLEAR"))),"INVALID - ROLE ALIGNMENT TOKEN",IF(NOT(OR(EXACT(H96,"CATEGORY"),EXACT(H96,"PRODUCT"),EXACT(H96,"GUIDE"),EXACT(H96,"MARKETPLACE LISTING"),EXACT(H96,"MANUFACTURER"),EXACT(H96,"PUBLISHER"),EXACT(H96,"OTHER"))),"INVALID - LANDING TOKEN",IF(COUNTIF($A$6:$A$205,A96)&gt;1,"INVALID - DUPLICATE ID","VALID")))))))</x:f>
      </x:c>
      <x:c r="M96" s="45" t="str">
        <x:f>IF(A96="","",IF(OR(B96="",C96="",D96="",E96="",F96="",G96="",H96="",I96="",J96=""),"EVIDENCE INSUFFICIENT",IF(OR(F96="UNCLEAR",G96="UNCLEAR"),"EVIDENCE INSUFFICIENT",IF(F96="ABSENT","REFERENCE ONLY",IF(G96="ROLE MISMATCH","DO NOT COMPARE",IF(OR(C96="TRANSACTION",C96="PRODUCT",C96="COMPARISON"),"BENCHMARK","REFERENCE ONLY"))))))</x:f>
      </x:c>
      <x:c r="N96" s="45" t="str">
        <x:f>IF(A96="","",IF(L96&lt;&gt;"VALID","NOT READY",IF(M96="EVIDENCE INSUFFICIENT","NOT READY",IF(O96&lt;&gt;"LINKED - READY","NOT READY","READY"))))</x:f>
      </x:c>
      <x:c r="O96" s="69" t="str">
        <x:f>IF(A96="","",IF(COUNTIF(CANDIDATES!$A$6:$A$205,D96)&lt;&gt;1,"INVALID - CANDIDATE ID",IF(COUNTIFS(CANDIDATES!$A$6:$A$205,D96,CANDIDATES!$R$6:$R$205,"READY")&lt;&gt;1,"CANDIDATE NOT READY","LINKED - READY")))</x:f>
      </x:c>
      <x:c r="P96" s="69" t="str">
        <x:f>IF(O96="LINKED - READY",INDEX(CANDIDATES!$Q$6:$Q$205,MATCH(D96,CANDIDATES!$A$6:$A$205,0)),"")</x:f>
      </x:c>
    </x:row>
    <x:row r="97">
      <x:c r="A97" s="53"/>
      <x:c r="B97" s="53"/>
      <x:c r="C97" s="53"/>
      <x:c r="D97" s="53"/>
      <x:c r="E97" s="53"/>
      <x:c r="F97" s="53"/>
      <x:c r="G97" s="53"/>
      <x:c r="H97" s="53"/>
      <x:c r="I97" s="53"/>
      <x:c r="J97" s="58"/>
      <x:c r="K97" s="53"/>
      <x:c r="L97" s="45" t="str">
        <x:f>IF(A97="","",IF(NOT(OR(EXACT(C97,"CATEGORY"),EXACT(C97,"DISCOVERY"),EXACT(C97,"COMPARISON"),EXACT(C97,"PRODUCT"),EXACT(C97,"BRAND"),EXACT(C97,"TRANSACTION"),EXACT(C97,"POST-PURCHASE"))),"INVALID - INTENT TOKEN",IF(NOT(OR(EXACT(E97,"ORGANIC SEARCH"),EXACT(E97,"SHOPPING"),EXACT(E97,"AI ANSWER"),EXACT(E97,"MARKETPLACE"),EXACT(E97,"OTHER"))),"INVALID - SURFACE TOKEN",IF(NOT(OR(EXACT(F97,"PRESENT"),EXACT(F97,"ABSENT"),EXACT(F97,"UNCLEAR"))),"INVALID - VISIBILITY TOKEN",IF(NOT(OR(EXACT(G97,"EXPECTED"),EXACT(G97,"ROLE MISMATCH"),EXACT(G97,"UNCLEAR"))),"INVALID - ROLE ALIGNMENT TOKEN",IF(NOT(OR(EXACT(H97,"CATEGORY"),EXACT(H97,"PRODUCT"),EXACT(H97,"GUIDE"),EXACT(H97,"MARKETPLACE LISTING"),EXACT(H97,"MANUFACTURER"),EXACT(H97,"PUBLISHER"),EXACT(H97,"OTHER"))),"INVALID - LANDING TOKEN",IF(COUNTIF($A$6:$A$205,A97)&gt;1,"INVALID - DUPLICATE ID","VALID")))))))</x:f>
      </x:c>
      <x:c r="M97" s="45" t="str">
        <x:f>IF(A97="","",IF(OR(B97="",C97="",D97="",E97="",F97="",G97="",H97="",I97="",J97=""),"EVIDENCE INSUFFICIENT",IF(OR(F97="UNCLEAR",G97="UNCLEAR"),"EVIDENCE INSUFFICIENT",IF(F97="ABSENT","REFERENCE ONLY",IF(G97="ROLE MISMATCH","DO NOT COMPARE",IF(OR(C97="TRANSACTION",C97="PRODUCT",C97="COMPARISON"),"BENCHMARK","REFERENCE ONLY"))))))</x:f>
      </x:c>
      <x:c r="N97" s="45" t="str">
        <x:f>IF(A97="","",IF(L97&lt;&gt;"VALID","NOT READY",IF(M97="EVIDENCE INSUFFICIENT","NOT READY",IF(O97&lt;&gt;"LINKED - READY","NOT READY","READY"))))</x:f>
      </x:c>
      <x:c r="O97" s="69" t="str">
        <x:f>IF(A97="","",IF(COUNTIF(CANDIDATES!$A$6:$A$205,D97)&lt;&gt;1,"INVALID - CANDIDATE ID",IF(COUNTIFS(CANDIDATES!$A$6:$A$205,D97,CANDIDATES!$R$6:$R$205,"READY")&lt;&gt;1,"CANDIDATE NOT READY","LINKED - READY")))</x:f>
      </x:c>
      <x:c r="P97" s="69" t="str">
        <x:f>IF(O97="LINKED - READY",INDEX(CANDIDATES!$Q$6:$Q$205,MATCH(D97,CANDIDATES!$A$6:$A$205,0)),"")</x:f>
      </x:c>
    </x:row>
    <x:row r="98">
      <x:c r="A98" s="53"/>
      <x:c r="B98" s="53"/>
      <x:c r="C98" s="53"/>
      <x:c r="D98" s="53"/>
      <x:c r="E98" s="53"/>
      <x:c r="F98" s="53"/>
      <x:c r="G98" s="53"/>
      <x:c r="H98" s="53"/>
      <x:c r="I98" s="53"/>
      <x:c r="J98" s="58"/>
      <x:c r="K98" s="53"/>
      <x:c r="L98" s="45" t="str">
        <x:f>IF(A98="","",IF(NOT(OR(EXACT(C98,"CATEGORY"),EXACT(C98,"DISCOVERY"),EXACT(C98,"COMPARISON"),EXACT(C98,"PRODUCT"),EXACT(C98,"BRAND"),EXACT(C98,"TRANSACTION"),EXACT(C98,"POST-PURCHASE"))),"INVALID - INTENT TOKEN",IF(NOT(OR(EXACT(E98,"ORGANIC SEARCH"),EXACT(E98,"SHOPPING"),EXACT(E98,"AI ANSWER"),EXACT(E98,"MARKETPLACE"),EXACT(E98,"OTHER"))),"INVALID - SURFACE TOKEN",IF(NOT(OR(EXACT(F98,"PRESENT"),EXACT(F98,"ABSENT"),EXACT(F98,"UNCLEAR"))),"INVALID - VISIBILITY TOKEN",IF(NOT(OR(EXACT(G98,"EXPECTED"),EXACT(G98,"ROLE MISMATCH"),EXACT(G98,"UNCLEAR"))),"INVALID - ROLE ALIGNMENT TOKEN",IF(NOT(OR(EXACT(H98,"CATEGORY"),EXACT(H98,"PRODUCT"),EXACT(H98,"GUIDE"),EXACT(H98,"MARKETPLACE LISTING"),EXACT(H98,"MANUFACTURER"),EXACT(H98,"PUBLISHER"),EXACT(H98,"OTHER"))),"INVALID - LANDING TOKEN",IF(COUNTIF($A$6:$A$205,A98)&gt;1,"INVALID - DUPLICATE ID","VALID")))))))</x:f>
      </x:c>
      <x:c r="M98" s="45" t="str">
        <x:f>IF(A98="","",IF(OR(B98="",C98="",D98="",E98="",F98="",G98="",H98="",I98="",J98=""),"EVIDENCE INSUFFICIENT",IF(OR(F98="UNCLEAR",G98="UNCLEAR"),"EVIDENCE INSUFFICIENT",IF(F98="ABSENT","REFERENCE ONLY",IF(G98="ROLE MISMATCH","DO NOT COMPARE",IF(OR(C98="TRANSACTION",C98="PRODUCT",C98="COMPARISON"),"BENCHMARK","REFERENCE ONLY"))))))</x:f>
      </x:c>
      <x:c r="N98" s="45" t="str">
        <x:f>IF(A98="","",IF(L98&lt;&gt;"VALID","NOT READY",IF(M98="EVIDENCE INSUFFICIENT","NOT READY",IF(O98&lt;&gt;"LINKED - READY","NOT READY","READY"))))</x:f>
      </x:c>
      <x:c r="O98" s="69" t="str">
        <x:f>IF(A98="","",IF(COUNTIF(CANDIDATES!$A$6:$A$205,D98)&lt;&gt;1,"INVALID - CANDIDATE ID",IF(COUNTIFS(CANDIDATES!$A$6:$A$205,D98,CANDIDATES!$R$6:$R$205,"READY")&lt;&gt;1,"CANDIDATE NOT READY","LINKED - READY")))</x:f>
      </x:c>
      <x:c r="P98" s="69" t="str">
        <x:f>IF(O98="LINKED - READY",INDEX(CANDIDATES!$Q$6:$Q$205,MATCH(D98,CANDIDATES!$A$6:$A$205,0)),"")</x:f>
      </x:c>
    </x:row>
    <x:row r="99">
      <x:c r="A99" s="53"/>
      <x:c r="B99" s="53"/>
      <x:c r="C99" s="53"/>
      <x:c r="D99" s="53"/>
      <x:c r="E99" s="53"/>
      <x:c r="F99" s="53"/>
      <x:c r="G99" s="53"/>
      <x:c r="H99" s="53"/>
      <x:c r="I99" s="53"/>
      <x:c r="J99" s="58"/>
      <x:c r="K99" s="53"/>
      <x:c r="L99" s="45" t="str">
        <x:f>IF(A99="","",IF(NOT(OR(EXACT(C99,"CATEGORY"),EXACT(C99,"DISCOVERY"),EXACT(C99,"COMPARISON"),EXACT(C99,"PRODUCT"),EXACT(C99,"BRAND"),EXACT(C99,"TRANSACTION"),EXACT(C99,"POST-PURCHASE"))),"INVALID - INTENT TOKEN",IF(NOT(OR(EXACT(E99,"ORGANIC SEARCH"),EXACT(E99,"SHOPPING"),EXACT(E99,"AI ANSWER"),EXACT(E99,"MARKETPLACE"),EXACT(E99,"OTHER"))),"INVALID - SURFACE TOKEN",IF(NOT(OR(EXACT(F99,"PRESENT"),EXACT(F99,"ABSENT"),EXACT(F99,"UNCLEAR"))),"INVALID - VISIBILITY TOKEN",IF(NOT(OR(EXACT(G99,"EXPECTED"),EXACT(G99,"ROLE MISMATCH"),EXACT(G99,"UNCLEAR"))),"INVALID - ROLE ALIGNMENT TOKEN",IF(NOT(OR(EXACT(H99,"CATEGORY"),EXACT(H99,"PRODUCT"),EXACT(H99,"GUIDE"),EXACT(H99,"MARKETPLACE LISTING"),EXACT(H99,"MANUFACTURER"),EXACT(H99,"PUBLISHER"),EXACT(H99,"OTHER"))),"INVALID - LANDING TOKEN",IF(COUNTIF($A$6:$A$205,A99)&gt;1,"INVALID - DUPLICATE ID","VALID")))))))</x:f>
      </x:c>
      <x:c r="M99" s="45" t="str">
        <x:f>IF(A99="","",IF(OR(B99="",C99="",D99="",E99="",F99="",G99="",H99="",I99="",J99=""),"EVIDENCE INSUFFICIENT",IF(OR(F99="UNCLEAR",G99="UNCLEAR"),"EVIDENCE INSUFFICIENT",IF(F99="ABSENT","REFERENCE ONLY",IF(G99="ROLE MISMATCH","DO NOT COMPARE",IF(OR(C99="TRANSACTION",C99="PRODUCT",C99="COMPARISON"),"BENCHMARK","REFERENCE ONLY"))))))</x:f>
      </x:c>
      <x:c r="N99" s="45" t="str">
        <x:f>IF(A99="","",IF(L99&lt;&gt;"VALID","NOT READY",IF(M99="EVIDENCE INSUFFICIENT","NOT READY",IF(O99&lt;&gt;"LINKED - READY","NOT READY","READY"))))</x:f>
      </x:c>
      <x:c r="O99" s="69" t="str">
        <x:f>IF(A99="","",IF(COUNTIF(CANDIDATES!$A$6:$A$205,D99)&lt;&gt;1,"INVALID - CANDIDATE ID",IF(COUNTIFS(CANDIDATES!$A$6:$A$205,D99,CANDIDATES!$R$6:$R$205,"READY")&lt;&gt;1,"CANDIDATE NOT READY","LINKED - READY")))</x:f>
      </x:c>
      <x:c r="P99" s="69" t="str">
        <x:f>IF(O99="LINKED - READY",INDEX(CANDIDATES!$Q$6:$Q$205,MATCH(D99,CANDIDATES!$A$6:$A$205,0)),"")</x:f>
      </x:c>
    </x:row>
    <x:row r="100">
      <x:c r="A100" s="53"/>
      <x:c r="B100" s="53"/>
      <x:c r="C100" s="53"/>
      <x:c r="D100" s="53"/>
      <x:c r="E100" s="53"/>
      <x:c r="F100" s="53"/>
      <x:c r="G100" s="53"/>
      <x:c r="H100" s="53"/>
      <x:c r="I100" s="53"/>
      <x:c r="J100" s="58"/>
      <x:c r="K100" s="53"/>
      <x:c r="L100" s="45" t="str">
        <x:f>IF(A100="","",IF(NOT(OR(EXACT(C100,"CATEGORY"),EXACT(C100,"DISCOVERY"),EXACT(C100,"COMPARISON"),EXACT(C100,"PRODUCT"),EXACT(C100,"BRAND"),EXACT(C100,"TRANSACTION"),EXACT(C100,"POST-PURCHASE"))),"INVALID - INTENT TOKEN",IF(NOT(OR(EXACT(E100,"ORGANIC SEARCH"),EXACT(E100,"SHOPPING"),EXACT(E100,"AI ANSWER"),EXACT(E100,"MARKETPLACE"),EXACT(E100,"OTHER"))),"INVALID - SURFACE TOKEN",IF(NOT(OR(EXACT(F100,"PRESENT"),EXACT(F100,"ABSENT"),EXACT(F100,"UNCLEAR"))),"INVALID - VISIBILITY TOKEN",IF(NOT(OR(EXACT(G100,"EXPECTED"),EXACT(G100,"ROLE MISMATCH"),EXACT(G100,"UNCLEAR"))),"INVALID - ROLE ALIGNMENT TOKEN",IF(NOT(OR(EXACT(H100,"CATEGORY"),EXACT(H100,"PRODUCT"),EXACT(H100,"GUIDE"),EXACT(H100,"MARKETPLACE LISTING"),EXACT(H100,"MANUFACTURER"),EXACT(H100,"PUBLISHER"),EXACT(H100,"OTHER"))),"INVALID - LANDING TOKEN",IF(COUNTIF($A$6:$A$205,A100)&gt;1,"INVALID - DUPLICATE ID","VALID")))))))</x:f>
      </x:c>
      <x:c r="M100" s="45" t="str">
        <x:f>IF(A100="","",IF(OR(B100="",C100="",D100="",E100="",F100="",G100="",H100="",I100="",J100=""),"EVIDENCE INSUFFICIENT",IF(OR(F100="UNCLEAR",G100="UNCLEAR"),"EVIDENCE INSUFFICIENT",IF(F100="ABSENT","REFERENCE ONLY",IF(G100="ROLE MISMATCH","DO NOT COMPARE",IF(OR(C100="TRANSACTION",C100="PRODUCT",C100="COMPARISON"),"BENCHMARK","REFERENCE ONLY"))))))</x:f>
      </x:c>
      <x:c r="N100" s="45" t="str">
        <x:f>IF(A100="","",IF(L100&lt;&gt;"VALID","NOT READY",IF(M100="EVIDENCE INSUFFICIENT","NOT READY",IF(O100&lt;&gt;"LINKED - READY","NOT READY","READY"))))</x:f>
      </x:c>
      <x:c r="O100" s="69" t="str">
        <x:f>IF(A100="","",IF(COUNTIF(CANDIDATES!$A$6:$A$205,D100)&lt;&gt;1,"INVALID - CANDIDATE ID",IF(COUNTIFS(CANDIDATES!$A$6:$A$205,D100,CANDIDATES!$R$6:$R$205,"READY")&lt;&gt;1,"CANDIDATE NOT READY","LINKED - READY")))</x:f>
      </x:c>
      <x:c r="P100" s="69" t="str">
        <x:f>IF(O100="LINKED - READY",INDEX(CANDIDATES!$Q$6:$Q$205,MATCH(D100,CANDIDATES!$A$6:$A$205,0)),"")</x:f>
      </x:c>
    </x:row>
    <x:row r="101">
      <x:c r="A101" s="53"/>
      <x:c r="B101" s="53"/>
      <x:c r="C101" s="53"/>
      <x:c r="D101" s="53"/>
      <x:c r="E101" s="53"/>
      <x:c r="F101" s="53"/>
      <x:c r="G101" s="53"/>
      <x:c r="H101" s="53"/>
      <x:c r="I101" s="53"/>
      <x:c r="J101" s="58"/>
      <x:c r="K101" s="53"/>
      <x:c r="L101" s="45" t="str">
        <x:f>IF(A101="","",IF(NOT(OR(EXACT(C101,"CATEGORY"),EXACT(C101,"DISCOVERY"),EXACT(C101,"COMPARISON"),EXACT(C101,"PRODUCT"),EXACT(C101,"BRAND"),EXACT(C101,"TRANSACTION"),EXACT(C101,"POST-PURCHASE"))),"INVALID - INTENT TOKEN",IF(NOT(OR(EXACT(E101,"ORGANIC SEARCH"),EXACT(E101,"SHOPPING"),EXACT(E101,"AI ANSWER"),EXACT(E101,"MARKETPLACE"),EXACT(E101,"OTHER"))),"INVALID - SURFACE TOKEN",IF(NOT(OR(EXACT(F101,"PRESENT"),EXACT(F101,"ABSENT"),EXACT(F101,"UNCLEAR"))),"INVALID - VISIBILITY TOKEN",IF(NOT(OR(EXACT(G101,"EXPECTED"),EXACT(G101,"ROLE MISMATCH"),EXACT(G101,"UNCLEAR"))),"INVALID - ROLE ALIGNMENT TOKEN",IF(NOT(OR(EXACT(H101,"CATEGORY"),EXACT(H101,"PRODUCT"),EXACT(H101,"GUIDE"),EXACT(H101,"MARKETPLACE LISTING"),EXACT(H101,"MANUFACTURER"),EXACT(H101,"PUBLISHER"),EXACT(H101,"OTHER"))),"INVALID - LANDING TOKEN",IF(COUNTIF($A$6:$A$205,A101)&gt;1,"INVALID - DUPLICATE ID","VALID")))))))</x:f>
      </x:c>
      <x:c r="M101" s="45" t="str">
        <x:f>IF(A101="","",IF(OR(B101="",C101="",D101="",E101="",F101="",G101="",H101="",I101="",J101=""),"EVIDENCE INSUFFICIENT",IF(OR(F101="UNCLEAR",G101="UNCLEAR"),"EVIDENCE INSUFFICIENT",IF(F101="ABSENT","REFERENCE ONLY",IF(G101="ROLE MISMATCH","DO NOT COMPARE",IF(OR(C101="TRANSACTION",C101="PRODUCT",C101="COMPARISON"),"BENCHMARK","REFERENCE ONLY"))))))</x:f>
      </x:c>
      <x:c r="N101" s="45" t="str">
        <x:f>IF(A101="","",IF(L101&lt;&gt;"VALID","NOT READY",IF(M101="EVIDENCE INSUFFICIENT","NOT READY",IF(O101&lt;&gt;"LINKED - READY","NOT READY","READY"))))</x:f>
      </x:c>
      <x:c r="O101" s="69" t="str">
        <x:f>IF(A101="","",IF(COUNTIF(CANDIDATES!$A$6:$A$205,D101)&lt;&gt;1,"INVALID - CANDIDATE ID",IF(COUNTIFS(CANDIDATES!$A$6:$A$205,D101,CANDIDATES!$R$6:$R$205,"READY")&lt;&gt;1,"CANDIDATE NOT READY","LINKED - READY")))</x:f>
      </x:c>
      <x:c r="P101" s="69" t="str">
        <x:f>IF(O101="LINKED - READY",INDEX(CANDIDATES!$Q$6:$Q$205,MATCH(D101,CANDIDATES!$A$6:$A$205,0)),"")</x:f>
      </x:c>
    </x:row>
    <x:row r="102">
      <x:c r="A102" s="53"/>
      <x:c r="B102" s="53"/>
      <x:c r="C102" s="53"/>
      <x:c r="D102" s="53"/>
      <x:c r="E102" s="53"/>
      <x:c r="F102" s="53"/>
      <x:c r="G102" s="53"/>
      <x:c r="H102" s="53"/>
      <x:c r="I102" s="53"/>
      <x:c r="J102" s="58"/>
      <x:c r="K102" s="53"/>
      <x:c r="L102" s="45" t="str">
        <x:f>IF(A102="","",IF(NOT(OR(EXACT(C102,"CATEGORY"),EXACT(C102,"DISCOVERY"),EXACT(C102,"COMPARISON"),EXACT(C102,"PRODUCT"),EXACT(C102,"BRAND"),EXACT(C102,"TRANSACTION"),EXACT(C102,"POST-PURCHASE"))),"INVALID - INTENT TOKEN",IF(NOT(OR(EXACT(E102,"ORGANIC SEARCH"),EXACT(E102,"SHOPPING"),EXACT(E102,"AI ANSWER"),EXACT(E102,"MARKETPLACE"),EXACT(E102,"OTHER"))),"INVALID - SURFACE TOKEN",IF(NOT(OR(EXACT(F102,"PRESENT"),EXACT(F102,"ABSENT"),EXACT(F102,"UNCLEAR"))),"INVALID - VISIBILITY TOKEN",IF(NOT(OR(EXACT(G102,"EXPECTED"),EXACT(G102,"ROLE MISMATCH"),EXACT(G102,"UNCLEAR"))),"INVALID - ROLE ALIGNMENT TOKEN",IF(NOT(OR(EXACT(H102,"CATEGORY"),EXACT(H102,"PRODUCT"),EXACT(H102,"GUIDE"),EXACT(H102,"MARKETPLACE LISTING"),EXACT(H102,"MANUFACTURER"),EXACT(H102,"PUBLISHER"),EXACT(H102,"OTHER"))),"INVALID - LANDING TOKEN",IF(COUNTIF($A$6:$A$205,A102)&gt;1,"INVALID - DUPLICATE ID","VALID")))))))</x:f>
      </x:c>
      <x:c r="M102" s="45" t="str">
        <x:f>IF(A102="","",IF(OR(B102="",C102="",D102="",E102="",F102="",G102="",H102="",I102="",J102=""),"EVIDENCE INSUFFICIENT",IF(OR(F102="UNCLEAR",G102="UNCLEAR"),"EVIDENCE INSUFFICIENT",IF(F102="ABSENT","REFERENCE ONLY",IF(G102="ROLE MISMATCH","DO NOT COMPARE",IF(OR(C102="TRANSACTION",C102="PRODUCT",C102="COMPARISON"),"BENCHMARK","REFERENCE ONLY"))))))</x:f>
      </x:c>
      <x:c r="N102" s="45" t="str">
        <x:f>IF(A102="","",IF(L102&lt;&gt;"VALID","NOT READY",IF(M102="EVIDENCE INSUFFICIENT","NOT READY",IF(O102&lt;&gt;"LINKED - READY","NOT READY","READY"))))</x:f>
      </x:c>
      <x:c r="O102" s="69" t="str">
        <x:f>IF(A102="","",IF(COUNTIF(CANDIDATES!$A$6:$A$205,D102)&lt;&gt;1,"INVALID - CANDIDATE ID",IF(COUNTIFS(CANDIDATES!$A$6:$A$205,D102,CANDIDATES!$R$6:$R$205,"READY")&lt;&gt;1,"CANDIDATE NOT READY","LINKED - READY")))</x:f>
      </x:c>
      <x:c r="P102" s="69" t="str">
        <x:f>IF(O102="LINKED - READY",INDEX(CANDIDATES!$Q$6:$Q$205,MATCH(D102,CANDIDATES!$A$6:$A$205,0)),"")</x:f>
      </x:c>
    </x:row>
    <x:row r="103">
      <x:c r="A103" s="53"/>
      <x:c r="B103" s="53"/>
      <x:c r="C103" s="53"/>
      <x:c r="D103" s="53"/>
      <x:c r="E103" s="53"/>
      <x:c r="F103" s="53"/>
      <x:c r="G103" s="53"/>
      <x:c r="H103" s="53"/>
      <x:c r="I103" s="53"/>
      <x:c r="J103" s="58"/>
      <x:c r="K103" s="53"/>
      <x:c r="L103" s="45" t="str">
        <x:f>IF(A103="","",IF(NOT(OR(EXACT(C103,"CATEGORY"),EXACT(C103,"DISCOVERY"),EXACT(C103,"COMPARISON"),EXACT(C103,"PRODUCT"),EXACT(C103,"BRAND"),EXACT(C103,"TRANSACTION"),EXACT(C103,"POST-PURCHASE"))),"INVALID - INTENT TOKEN",IF(NOT(OR(EXACT(E103,"ORGANIC SEARCH"),EXACT(E103,"SHOPPING"),EXACT(E103,"AI ANSWER"),EXACT(E103,"MARKETPLACE"),EXACT(E103,"OTHER"))),"INVALID - SURFACE TOKEN",IF(NOT(OR(EXACT(F103,"PRESENT"),EXACT(F103,"ABSENT"),EXACT(F103,"UNCLEAR"))),"INVALID - VISIBILITY TOKEN",IF(NOT(OR(EXACT(G103,"EXPECTED"),EXACT(G103,"ROLE MISMATCH"),EXACT(G103,"UNCLEAR"))),"INVALID - ROLE ALIGNMENT TOKEN",IF(NOT(OR(EXACT(H103,"CATEGORY"),EXACT(H103,"PRODUCT"),EXACT(H103,"GUIDE"),EXACT(H103,"MARKETPLACE LISTING"),EXACT(H103,"MANUFACTURER"),EXACT(H103,"PUBLISHER"),EXACT(H103,"OTHER"))),"INVALID - LANDING TOKEN",IF(COUNTIF($A$6:$A$205,A103)&gt;1,"INVALID - DUPLICATE ID","VALID")))))))</x:f>
      </x:c>
      <x:c r="M103" s="45" t="str">
        <x:f>IF(A103="","",IF(OR(B103="",C103="",D103="",E103="",F103="",G103="",H103="",I103="",J103=""),"EVIDENCE INSUFFICIENT",IF(OR(F103="UNCLEAR",G103="UNCLEAR"),"EVIDENCE INSUFFICIENT",IF(F103="ABSENT","REFERENCE ONLY",IF(G103="ROLE MISMATCH","DO NOT COMPARE",IF(OR(C103="TRANSACTION",C103="PRODUCT",C103="COMPARISON"),"BENCHMARK","REFERENCE ONLY"))))))</x:f>
      </x:c>
      <x:c r="N103" s="45" t="str">
        <x:f>IF(A103="","",IF(L103&lt;&gt;"VALID","NOT READY",IF(M103="EVIDENCE INSUFFICIENT","NOT READY",IF(O103&lt;&gt;"LINKED - READY","NOT READY","READY"))))</x:f>
      </x:c>
      <x:c r="O103" s="69" t="str">
        <x:f>IF(A103="","",IF(COUNTIF(CANDIDATES!$A$6:$A$205,D103)&lt;&gt;1,"INVALID - CANDIDATE ID",IF(COUNTIFS(CANDIDATES!$A$6:$A$205,D103,CANDIDATES!$R$6:$R$205,"READY")&lt;&gt;1,"CANDIDATE NOT READY","LINKED - READY")))</x:f>
      </x:c>
      <x:c r="P103" s="69" t="str">
        <x:f>IF(O103="LINKED - READY",INDEX(CANDIDATES!$Q$6:$Q$205,MATCH(D103,CANDIDATES!$A$6:$A$205,0)),"")</x:f>
      </x:c>
    </x:row>
    <x:row r="104">
      <x:c r="A104" s="53"/>
      <x:c r="B104" s="53"/>
      <x:c r="C104" s="53"/>
      <x:c r="D104" s="53"/>
      <x:c r="E104" s="53"/>
      <x:c r="F104" s="53"/>
      <x:c r="G104" s="53"/>
      <x:c r="H104" s="53"/>
      <x:c r="I104" s="53"/>
      <x:c r="J104" s="58"/>
      <x:c r="K104" s="53"/>
      <x:c r="L104" s="45" t="str">
        <x:f>IF(A104="","",IF(NOT(OR(EXACT(C104,"CATEGORY"),EXACT(C104,"DISCOVERY"),EXACT(C104,"COMPARISON"),EXACT(C104,"PRODUCT"),EXACT(C104,"BRAND"),EXACT(C104,"TRANSACTION"),EXACT(C104,"POST-PURCHASE"))),"INVALID - INTENT TOKEN",IF(NOT(OR(EXACT(E104,"ORGANIC SEARCH"),EXACT(E104,"SHOPPING"),EXACT(E104,"AI ANSWER"),EXACT(E104,"MARKETPLACE"),EXACT(E104,"OTHER"))),"INVALID - SURFACE TOKEN",IF(NOT(OR(EXACT(F104,"PRESENT"),EXACT(F104,"ABSENT"),EXACT(F104,"UNCLEAR"))),"INVALID - VISIBILITY TOKEN",IF(NOT(OR(EXACT(G104,"EXPECTED"),EXACT(G104,"ROLE MISMATCH"),EXACT(G104,"UNCLEAR"))),"INVALID - ROLE ALIGNMENT TOKEN",IF(NOT(OR(EXACT(H104,"CATEGORY"),EXACT(H104,"PRODUCT"),EXACT(H104,"GUIDE"),EXACT(H104,"MARKETPLACE LISTING"),EXACT(H104,"MANUFACTURER"),EXACT(H104,"PUBLISHER"),EXACT(H104,"OTHER"))),"INVALID - LANDING TOKEN",IF(COUNTIF($A$6:$A$205,A104)&gt;1,"INVALID - DUPLICATE ID","VALID")))))))</x:f>
      </x:c>
      <x:c r="M104" s="45" t="str">
        <x:f>IF(A104="","",IF(OR(B104="",C104="",D104="",E104="",F104="",G104="",H104="",I104="",J104=""),"EVIDENCE INSUFFICIENT",IF(OR(F104="UNCLEAR",G104="UNCLEAR"),"EVIDENCE INSUFFICIENT",IF(F104="ABSENT","REFERENCE ONLY",IF(G104="ROLE MISMATCH","DO NOT COMPARE",IF(OR(C104="TRANSACTION",C104="PRODUCT",C104="COMPARISON"),"BENCHMARK","REFERENCE ONLY"))))))</x:f>
      </x:c>
      <x:c r="N104" s="45" t="str">
        <x:f>IF(A104="","",IF(L104&lt;&gt;"VALID","NOT READY",IF(M104="EVIDENCE INSUFFICIENT","NOT READY",IF(O104&lt;&gt;"LINKED - READY","NOT READY","READY"))))</x:f>
      </x:c>
      <x:c r="O104" s="69" t="str">
        <x:f>IF(A104="","",IF(COUNTIF(CANDIDATES!$A$6:$A$205,D104)&lt;&gt;1,"INVALID - CANDIDATE ID",IF(COUNTIFS(CANDIDATES!$A$6:$A$205,D104,CANDIDATES!$R$6:$R$205,"READY")&lt;&gt;1,"CANDIDATE NOT READY","LINKED - READY")))</x:f>
      </x:c>
      <x:c r="P104" s="69" t="str">
        <x:f>IF(O104="LINKED - READY",INDEX(CANDIDATES!$Q$6:$Q$205,MATCH(D104,CANDIDATES!$A$6:$A$205,0)),"")</x:f>
      </x:c>
    </x:row>
    <x:row r="105">
      <x:c r="A105" s="53"/>
      <x:c r="B105" s="53"/>
      <x:c r="C105" s="53"/>
      <x:c r="D105" s="53"/>
      <x:c r="E105" s="53"/>
      <x:c r="F105" s="53"/>
      <x:c r="G105" s="53"/>
      <x:c r="H105" s="53"/>
      <x:c r="I105" s="53"/>
      <x:c r="J105" s="58"/>
      <x:c r="K105" s="53"/>
      <x:c r="L105" s="45" t="str">
        <x:f>IF(A105="","",IF(NOT(OR(EXACT(C105,"CATEGORY"),EXACT(C105,"DISCOVERY"),EXACT(C105,"COMPARISON"),EXACT(C105,"PRODUCT"),EXACT(C105,"BRAND"),EXACT(C105,"TRANSACTION"),EXACT(C105,"POST-PURCHASE"))),"INVALID - INTENT TOKEN",IF(NOT(OR(EXACT(E105,"ORGANIC SEARCH"),EXACT(E105,"SHOPPING"),EXACT(E105,"AI ANSWER"),EXACT(E105,"MARKETPLACE"),EXACT(E105,"OTHER"))),"INVALID - SURFACE TOKEN",IF(NOT(OR(EXACT(F105,"PRESENT"),EXACT(F105,"ABSENT"),EXACT(F105,"UNCLEAR"))),"INVALID - VISIBILITY TOKEN",IF(NOT(OR(EXACT(G105,"EXPECTED"),EXACT(G105,"ROLE MISMATCH"),EXACT(G105,"UNCLEAR"))),"INVALID - ROLE ALIGNMENT TOKEN",IF(NOT(OR(EXACT(H105,"CATEGORY"),EXACT(H105,"PRODUCT"),EXACT(H105,"GUIDE"),EXACT(H105,"MARKETPLACE LISTING"),EXACT(H105,"MANUFACTURER"),EXACT(H105,"PUBLISHER"),EXACT(H105,"OTHER"))),"INVALID - LANDING TOKEN",IF(COUNTIF($A$6:$A$205,A105)&gt;1,"INVALID - DUPLICATE ID","VALID")))))))</x:f>
      </x:c>
      <x:c r="M105" s="45" t="str">
        <x:f>IF(A105="","",IF(OR(B105="",C105="",D105="",E105="",F105="",G105="",H105="",I105="",J105=""),"EVIDENCE INSUFFICIENT",IF(OR(F105="UNCLEAR",G105="UNCLEAR"),"EVIDENCE INSUFFICIENT",IF(F105="ABSENT","REFERENCE ONLY",IF(G105="ROLE MISMATCH","DO NOT COMPARE",IF(OR(C105="TRANSACTION",C105="PRODUCT",C105="COMPARISON"),"BENCHMARK","REFERENCE ONLY"))))))</x:f>
      </x:c>
      <x:c r="N105" s="45" t="str">
        <x:f>IF(A105="","",IF(L105&lt;&gt;"VALID","NOT READY",IF(M105="EVIDENCE INSUFFICIENT","NOT READY",IF(O105&lt;&gt;"LINKED - READY","NOT READY","READY"))))</x:f>
      </x:c>
      <x:c r="O105" s="69" t="str">
        <x:f>IF(A105="","",IF(COUNTIF(CANDIDATES!$A$6:$A$205,D105)&lt;&gt;1,"INVALID - CANDIDATE ID",IF(COUNTIFS(CANDIDATES!$A$6:$A$205,D105,CANDIDATES!$R$6:$R$205,"READY")&lt;&gt;1,"CANDIDATE NOT READY","LINKED - READY")))</x:f>
      </x:c>
      <x:c r="P105" s="69" t="str">
        <x:f>IF(O105="LINKED - READY",INDEX(CANDIDATES!$Q$6:$Q$205,MATCH(D105,CANDIDATES!$A$6:$A$205,0)),"")</x:f>
      </x:c>
    </x:row>
    <x:row r="106">
      <x:c r="A106" s="53"/>
      <x:c r="B106" s="53"/>
      <x:c r="C106" s="53"/>
      <x:c r="D106" s="53"/>
      <x:c r="E106" s="53"/>
      <x:c r="F106" s="53"/>
      <x:c r="G106" s="53"/>
      <x:c r="H106" s="53"/>
      <x:c r="I106" s="53"/>
      <x:c r="J106" s="58"/>
      <x:c r="K106" s="53"/>
      <x:c r="L106" s="45" t="str">
        <x:f>IF(A106="","",IF(NOT(OR(EXACT(C106,"CATEGORY"),EXACT(C106,"DISCOVERY"),EXACT(C106,"COMPARISON"),EXACT(C106,"PRODUCT"),EXACT(C106,"BRAND"),EXACT(C106,"TRANSACTION"),EXACT(C106,"POST-PURCHASE"))),"INVALID - INTENT TOKEN",IF(NOT(OR(EXACT(E106,"ORGANIC SEARCH"),EXACT(E106,"SHOPPING"),EXACT(E106,"AI ANSWER"),EXACT(E106,"MARKETPLACE"),EXACT(E106,"OTHER"))),"INVALID - SURFACE TOKEN",IF(NOT(OR(EXACT(F106,"PRESENT"),EXACT(F106,"ABSENT"),EXACT(F106,"UNCLEAR"))),"INVALID - VISIBILITY TOKEN",IF(NOT(OR(EXACT(G106,"EXPECTED"),EXACT(G106,"ROLE MISMATCH"),EXACT(G106,"UNCLEAR"))),"INVALID - ROLE ALIGNMENT TOKEN",IF(NOT(OR(EXACT(H106,"CATEGORY"),EXACT(H106,"PRODUCT"),EXACT(H106,"GUIDE"),EXACT(H106,"MARKETPLACE LISTING"),EXACT(H106,"MANUFACTURER"),EXACT(H106,"PUBLISHER"),EXACT(H106,"OTHER"))),"INVALID - LANDING TOKEN",IF(COUNTIF($A$6:$A$205,A106)&gt;1,"INVALID - DUPLICATE ID","VALID")))))))</x:f>
      </x:c>
      <x:c r="M106" s="45" t="str">
        <x:f>IF(A106="","",IF(OR(B106="",C106="",D106="",E106="",F106="",G106="",H106="",I106="",J106=""),"EVIDENCE INSUFFICIENT",IF(OR(F106="UNCLEAR",G106="UNCLEAR"),"EVIDENCE INSUFFICIENT",IF(F106="ABSENT","REFERENCE ONLY",IF(G106="ROLE MISMATCH","DO NOT COMPARE",IF(OR(C106="TRANSACTION",C106="PRODUCT",C106="COMPARISON"),"BENCHMARK","REFERENCE ONLY"))))))</x:f>
      </x:c>
      <x:c r="N106" s="45" t="str">
        <x:f>IF(A106="","",IF(L106&lt;&gt;"VALID","NOT READY",IF(M106="EVIDENCE INSUFFICIENT","NOT READY",IF(O106&lt;&gt;"LINKED - READY","NOT READY","READY"))))</x:f>
      </x:c>
      <x:c r="O106" s="69" t="str">
        <x:f>IF(A106="","",IF(COUNTIF(CANDIDATES!$A$6:$A$205,D106)&lt;&gt;1,"INVALID - CANDIDATE ID",IF(COUNTIFS(CANDIDATES!$A$6:$A$205,D106,CANDIDATES!$R$6:$R$205,"READY")&lt;&gt;1,"CANDIDATE NOT READY","LINKED - READY")))</x:f>
      </x:c>
      <x:c r="P106" s="69" t="str">
        <x:f>IF(O106="LINKED - READY",INDEX(CANDIDATES!$Q$6:$Q$205,MATCH(D106,CANDIDATES!$A$6:$A$205,0)),"")</x:f>
      </x:c>
    </x:row>
    <x:row r="107">
      <x:c r="A107" s="53"/>
      <x:c r="B107" s="53"/>
      <x:c r="C107" s="53"/>
      <x:c r="D107" s="53"/>
      <x:c r="E107" s="53"/>
      <x:c r="F107" s="53"/>
      <x:c r="G107" s="53"/>
      <x:c r="H107" s="53"/>
      <x:c r="I107" s="53"/>
      <x:c r="J107" s="58"/>
      <x:c r="K107" s="53"/>
      <x:c r="L107" s="45" t="str">
        <x:f>IF(A107="","",IF(NOT(OR(EXACT(C107,"CATEGORY"),EXACT(C107,"DISCOVERY"),EXACT(C107,"COMPARISON"),EXACT(C107,"PRODUCT"),EXACT(C107,"BRAND"),EXACT(C107,"TRANSACTION"),EXACT(C107,"POST-PURCHASE"))),"INVALID - INTENT TOKEN",IF(NOT(OR(EXACT(E107,"ORGANIC SEARCH"),EXACT(E107,"SHOPPING"),EXACT(E107,"AI ANSWER"),EXACT(E107,"MARKETPLACE"),EXACT(E107,"OTHER"))),"INVALID - SURFACE TOKEN",IF(NOT(OR(EXACT(F107,"PRESENT"),EXACT(F107,"ABSENT"),EXACT(F107,"UNCLEAR"))),"INVALID - VISIBILITY TOKEN",IF(NOT(OR(EXACT(G107,"EXPECTED"),EXACT(G107,"ROLE MISMATCH"),EXACT(G107,"UNCLEAR"))),"INVALID - ROLE ALIGNMENT TOKEN",IF(NOT(OR(EXACT(H107,"CATEGORY"),EXACT(H107,"PRODUCT"),EXACT(H107,"GUIDE"),EXACT(H107,"MARKETPLACE LISTING"),EXACT(H107,"MANUFACTURER"),EXACT(H107,"PUBLISHER"),EXACT(H107,"OTHER"))),"INVALID - LANDING TOKEN",IF(COUNTIF($A$6:$A$205,A107)&gt;1,"INVALID - DUPLICATE ID","VALID")))))))</x:f>
      </x:c>
      <x:c r="M107" s="45" t="str">
        <x:f>IF(A107="","",IF(OR(B107="",C107="",D107="",E107="",F107="",G107="",H107="",I107="",J107=""),"EVIDENCE INSUFFICIENT",IF(OR(F107="UNCLEAR",G107="UNCLEAR"),"EVIDENCE INSUFFICIENT",IF(F107="ABSENT","REFERENCE ONLY",IF(G107="ROLE MISMATCH","DO NOT COMPARE",IF(OR(C107="TRANSACTION",C107="PRODUCT",C107="COMPARISON"),"BENCHMARK","REFERENCE ONLY"))))))</x:f>
      </x:c>
      <x:c r="N107" s="45" t="str">
        <x:f>IF(A107="","",IF(L107&lt;&gt;"VALID","NOT READY",IF(M107="EVIDENCE INSUFFICIENT","NOT READY",IF(O107&lt;&gt;"LINKED - READY","NOT READY","READY"))))</x:f>
      </x:c>
      <x:c r="O107" s="69" t="str">
        <x:f>IF(A107="","",IF(COUNTIF(CANDIDATES!$A$6:$A$205,D107)&lt;&gt;1,"INVALID - CANDIDATE ID",IF(COUNTIFS(CANDIDATES!$A$6:$A$205,D107,CANDIDATES!$R$6:$R$205,"READY")&lt;&gt;1,"CANDIDATE NOT READY","LINKED - READY")))</x:f>
      </x:c>
      <x:c r="P107" s="69" t="str">
        <x:f>IF(O107="LINKED - READY",INDEX(CANDIDATES!$Q$6:$Q$205,MATCH(D107,CANDIDATES!$A$6:$A$205,0)),"")</x:f>
      </x:c>
    </x:row>
    <x:row r="108">
      <x:c r="A108" s="53"/>
      <x:c r="B108" s="53"/>
      <x:c r="C108" s="53"/>
      <x:c r="D108" s="53"/>
      <x:c r="E108" s="53"/>
      <x:c r="F108" s="53"/>
      <x:c r="G108" s="53"/>
      <x:c r="H108" s="53"/>
      <x:c r="I108" s="53"/>
      <x:c r="J108" s="58"/>
      <x:c r="K108" s="53"/>
      <x:c r="L108" s="45" t="str">
        <x:f>IF(A108="","",IF(NOT(OR(EXACT(C108,"CATEGORY"),EXACT(C108,"DISCOVERY"),EXACT(C108,"COMPARISON"),EXACT(C108,"PRODUCT"),EXACT(C108,"BRAND"),EXACT(C108,"TRANSACTION"),EXACT(C108,"POST-PURCHASE"))),"INVALID - INTENT TOKEN",IF(NOT(OR(EXACT(E108,"ORGANIC SEARCH"),EXACT(E108,"SHOPPING"),EXACT(E108,"AI ANSWER"),EXACT(E108,"MARKETPLACE"),EXACT(E108,"OTHER"))),"INVALID - SURFACE TOKEN",IF(NOT(OR(EXACT(F108,"PRESENT"),EXACT(F108,"ABSENT"),EXACT(F108,"UNCLEAR"))),"INVALID - VISIBILITY TOKEN",IF(NOT(OR(EXACT(G108,"EXPECTED"),EXACT(G108,"ROLE MISMATCH"),EXACT(G108,"UNCLEAR"))),"INVALID - ROLE ALIGNMENT TOKEN",IF(NOT(OR(EXACT(H108,"CATEGORY"),EXACT(H108,"PRODUCT"),EXACT(H108,"GUIDE"),EXACT(H108,"MARKETPLACE LISTING"),EXACT(H108,"MANUFACTURER"),EXACT(H108,"PUBLISHER"),EXACT(H108,"OTHER"))),"INVALID - LANDING TOKEN",IF(COUNTIF($A$6:$A$205,A108)&gt;1,"INVALID - DUPLICATE ID","VALID")))))))</x:f>
      </x:c>
      <x:c r="M108" s="45" t="str">
        <x:f>IF(A108="","",IF(OR(B108="",C108="",D108="",E108="",F108="",G108="",H108="",I108="",J108=""),"EVIDENCE INSUFFICIENT",IF(OR(F108="UNCLEAR",G108="UNCLEAR"),"EVIDENCE INSUFFICIENT",IF(F108="ABSENT","REFERENCE ONLY",IF(G108="ROLE MISMATCH","DO NOT COMPARE",IF(OR(C108="TRANSACTION",C108="PRODUCT",C108="COMPARISON"),"BENCHMARK","REFERENCE ONLY"))))))</x:f>
      </x:c>
      <x:c r="N108" s="45" t="str">
        <x:f>IF(A108="","",IF(L108&lt;&gt;"VALID","NOT READY",IF(M108="EVIDENCE INSUFFICIENT","NOT READY",IF(O108&lt;&gt;"LINKED - READY","NOT READY","READY"))))</x:f>
      </x:c>
      <x:c r="O108" s="69" t="str">
        <x:f>IF(A108="","",IF(COUNTIF(CANDIDATES!$A$6:$A$205,D108)&lt;&gt;1,"INVALID - CANDIDATE ID",IF(COUNTIFS(CANDIDATES!$A$6:$A$205,D108,CANDIDATES!$R$6:$R$205,"READY")&lt;&gt;1,"CANDIDATE NOT READY","LINKED - READY")))</x:f>
      </x:c>
      <x:c r="P108" s="69" t="str">
        <x:f>IF(O108="LINKED - READY",INDEX(CANDIDATES!$Q$6:$Q$205,MATCH(D108,CANDIDATES!$A$6:$A$205,0)),"")</x:f>
      </x:c>
    </x:row>
    <x:row r="109">
      <x:c r="A109" s="53"/>
      <x:c r="B109" s="53"/>
      <x:c r="C109" s="53"/>
      <x:c r="D109" s="53"/>
      <x:c r="E109" s="53"/>
      <x:c r="F109" s="53"/>
      <x:c r="G109" s="53"/>
      <x:c r="H109" s="53"/>
      <x:c r="I109" s="53"/>
      <x:c r="J109" s="58"/>
      <x:c r="K109" s="53"/>
      <x:c r="L109" s="45" t="str">
        <x:f>IF(A109="","",IF(NOT(OR(EXACT(C109,"CATEGORY"),EXACT(C109,"DISCOVERY"),EXACT(C109,"COMPARISON"),EXACT(C109,"PRODUCT"),EXACT(C109,"BRAND"),EXACT(C109,"TRANSACTION"),EXACT(C109,"POST-PURCHASE"))),"INVALID - INTENT TOKEN",IF(NOT(OR(EXACT(E109,"ORGANIC SEARCH"),EXACT(E109,"SHOPPING"),EXACT(E109,"AI ANSWER"),EXACT(E109,"MARKETPLACE"),EXACT(E109,"OTHER"))),"INVALID - SURFACE TOKEN",IF(NOT(OR(EXACT(F109,"PRESENT"),EXACT(F109,"ABSENT"),EXACT(F109,"UNCLEAR"))),"INVALID - VISIBILITY TOKEN",IF(NOT(OR(EXACT(G109,"EXPECTED"),EXACT(G109,"ROLE MISMATCH"),EXACT(G109,"UNCLEAR"))),"INVALID - ROLE ALIGNMENT TOKEN",IF(NOT(OR(EXACT(H109,"CATEGORY"),EXACT(H109,"PRODUCT"),EXACT(H109,"GUIDE"),EXACT(H109,"MARKETPLACE LISTING"),EXACT(H109,"MANUFACTURER"),EXACT(H109,"PUBLISHER"),EXACT(H109,"OTHER"))),"INVALID - LANDING TOKEN",IF(COUNTIF($A$6:$A$205,A109)&gt;1,"INVALID - DUPLICATE ID","VALID")))))))</x:f>
      </x:c>
      <x:c r="M109" s="45" t="str">
        <x:f>IF(A109="","",IF(OR(B109="",C109="",D109="",E109="",F109="",G109="",H109="",I109="",J109=""),"EVIDENCE INSUFFICIENT",IF(OR(F109="UNCLEAR",G109="UNCLEAR"),"EVIDENCE INSUFFICIENT",IF(F109="ABSENT","REFERENCE ONLY",IF(G109="ROLE MISMATCH","DO NOT COMPARE",IF(OR(C109="TRANSACTION",C109="PRODUCT",C109="COMPARISON"),"BENCHMARK","REFERENCE ONLY"))))))</x:f>
      </x:c>
      <x:c r="N109" s="45" t="str">
        <x:f>IF(A109="","",IF(L109&lt;&gt;"VALID","NOT READY",IF(M109="EVIDENCE INSUFFICIENT","NOT READY",IF(O109&lt;&gt;"LINKED - READY","NOT READY","READY"))))</x:f>
      </x:c>
      <x:c r="O109" s="69" t="str">
        <x:f>IF(A109="","",IF(COUNTIF(CANDIDATES!$A$6:$A$205,D109)&lt;&gt;1,"INVALID - CANDIDATE ID",IF(COUNTIFS(CANDIDATES!$A$6:$A$205,D109,CANDIDATES!$R$6:$R$205,"READY")&lt;&gt;1,"CANDIDATE NOT READY","LINKED - READY")))</x:f>
      </x:c>
      <x:c r="P109" s="69" t="str">
        <x:f>IF(O109="LINKED - READY",INDEX(CANDIDATES!$Q$6:$Q$205,MATCH(D109,CANDIDATES!$A$6:$A$205,0)),"")</x:f>
      </x:c>
    </x:row>
    <x:row r="110">
      <x:c r="A110" s="53"/>
      <x:c r="B110" s="53"/>
      <x:c r="C110" s="53"/>
      <x:c r="D110" s="53"/>
      <x:c r="E110" s="53"/>
      <x:c r="F110" s="53"/>
      <x:c r="G110" s="53"/>
      <x:c r="H110" s="53"/>
      <x:c r="I110" s="53"/>
      <x:c r="J110" s="58"/>
      <x:c r="K110" s="53"/>
      <x:c r="L110" s="45" t="str">
        <x:f>IF(A110="","",IF(NOT(OR(EXACT(C110,"CATEGORY"),EXACT(C110,"DISCOVERY"),EXACT(C110,"COMPARISON"),EXACT(C110,"PRODUCT"),EXACT(C110,"BRAND"),EXACT(C110,"TRANSACTION"),EXACT(C110,"POST-PURCHASE"))),"INVALID - INTENT TOKEN",IF(NOT(OR(EXACT(E110,"ORGANIC SEARCH"),EXACT(E110,"SHOPPING"),EXACT(E110,"AI ANSWER"),EXACT(E110,"MARKETPLACE"),EXACT(E110,"OTHER"))),"INVALID - SURFACE TOKEN",IF(NOT(OR(EXACT(F110,"PRESENT"),EXACT(F110,"ABSENT"),EXACT(F110,"UNCLEAR"))),"INVALID - VISIBILITY TOKEN",IF(NOT(OR(EXACT(G110,"EXPECTED"),EXACT(G110,"ROLE MISMATCH"),EXACT(G110,"UNCLEAR"))),"INVALID - ROLE ALIGNMENT TOKEN",IF(NOT(OR(EXACT(H110,"CATEGORY"),EXACT(H110,"PRODUCT"),EXACT(H110,"GUIDE"),EXACT(H110,"MARKETPLACE LISTING"),EXACT(H110,"MANUFACTURER"),EXACT(H110,"PUBLISHER"),EXACT(H110,"OTHER"))),"INVALID - LANDING TOKEN",IF(COUNTIF($A$6:$A$205,A110)&gt;1,"INVALID - DUPLICATE ID","VALID")))))))</x:f>
      </x:c>
      <x:c r="M110" s="45" t="str">
        <x:f>IF(A110="","",IF(OR(B110="",C110="",D110="",E110="",F110="",G110="",H110="",I110="",J110=""),"EVIDENCE INSUFFICIENT",IF(OR(F110="UNCLEAR",G110="UNCLEAR"),"EVIDENCE INSUFFICIENT",IF(F110="ABSENT","REFERENCE ONLY",IF(G110="ROLE MISMATCH","DO NOT COMPARE",IF(OR(C110="TRANSACTION",C110="PRODUCT",C110="COMPARISON"),"BENCHMARK","REFERENCE ONLY"))))))</x:f>
      </x:c>
      <x:c r="N110" s="45" t="str">
        <x:f>IF(A110="","",IF(L110&lt;&gt;"VALID","NOT READY",IF(M110="EVIDENCE INSUFFICIENT","NOT READY",IF(O110&lt;&gt;"LINKED - READY","NOT READY","READY"))))</x:f>
      </x:c>
      <x:c r="O110" s="69" t="str">
        <x:f>IF(A110="","",IF(COUNTIF(CANDIDATES!$A$6:$A$205,D110)&lt;&gt;1,"INVALID - CANDIDATE ID",IF(COUNTIFS(CANDIDATES!$A$6:$A$205,D110,CANDIDATES!$R$6:$R$205,"READY")&lt;&gt;1,"CANDIDATE NOT READY","LINKED - READY")))</x:f>
      </x:c>
      <x:c r="P110" s="69" t="str">
        <x:f>IF(O110="LINKED - READY",INDEX(CANDIDATES!$Q$6:$Q$205,MATCH(D110,CANDIDATES!$A$6:$A$205,0)),"")</x:f>
      </x:c>
    </x:row>
    <x:row r="111">
      <x:c r="A111" s="53"/>
      <x:c r="B111" s="53"/>
      <x:c r="C111" s="53"/>
      <x:c r="D111" s="53"/>
      <x:c r="E111" s="53"/>
      <x:c r="F111" s="53"/>
      <x:c r="G111" s="53"/>
      <x:c r="H111" s="53"/>
      <x:c r="I111" s="53"/>
      <x:c r="J111" s="58"/>
      <x:c r="K111" s="53"/>
      <x:c r="L111" s="45" t="str">
        <x:f>IF(A111="","",IF(NOT(OR(EXACT(C111,"CATEGORY"),EXACT(C111,"DISCOVERY"),EXACT(C111,"COMPARISON"),EXACT(C111,"PRODUCT"),EXACT(C111,"BRAND"),EXACT(C111,"TRANSACTION"),EXACT(C111,"POST-PURCHASE"))),"INVALID - INTENT TOKEN",IF(NOT(OR(EXACT(E111,"ORGANIC SEARCH"),EXACT(E111,"SHOPPING"),EXACT(E111,"AI ANSWER"),EXACT(E111,"MARKETPLACE"),EXACT(E111,"OTHER"))),"INVALID - SURFACE TOKEN",IF(NOT(OR(EXACT(F111,"PRESENT"),EXACT(F111,"ABSENT"),EXACT(F111,"UNCLEAR"))),"INVALID - VISIBILITY TOKEN",IF(NOT(OR(EXACT(G111,"EXPECTED"),EXACT(G111,"ROLE MISMATCH"),EXACT(G111,"UNCLEAR"))),"INVALID - ROLE ALIGNMENT TOKEN",IF(NOT(OR(EXACT(H111,"CATEGORY"),EXACT(H111,"PRODUCT"),EXACT(H111,"GUIDE"),EXACT(H111,"MARKETPLACE LISTING"),EXACT(H111,"MANUFACTURER"),EXACT(H111,"PUBLISHER"),EXACT(H111,"OTHER"))),"INVALID - LANDING TOKEN",IF(COUNTIF($A$6:$A$205,A111)&gt;1,"INVALID - DUPLICATE ID","VALID")))))))</x:f>
      </x:c>
      <x:c r="M111" s="45" t="str">
        <x:f>IF(A111="","",IF(OR(B111="",C111="",D111="",E111="",F111="",G111="",H111="",I111="",J111=""),"EVIDENCE INSUFFICIENT",IF(OR(F111="UNCLEAR",G111="UNCLEAR"),"EVIDENCE INSUFFICIENT",IF(F111="ABSENT","REFERENCE ONLY",IF(G111="ROLE MISMATCH","DO NOT COMPARE",IF(OR(C111="TRANSACTION",C111="PRODUCT",C111="COMPARISON"),"BENCHMARK","REFERENCE ONLY"))))))</x:f>
      </x:c>
      <x:c r="N111" s="45" t="str">
        <x:f>IF(A111="","",IF(L111&lt;&gt;"VALID","NOT READY",IF(M111="EVIDENCE INSUFFICIENT","NOT READY",IF(O111&lt;&gt;"LINKED - READY","NOT READY","READY"))))</x:f>
      </x:c>
      <x:c r="O111" s="69" t="str">
        <x:f>IF(A111="","",IF(COUNTIF(CANDIDATES!$A$6:$A$205,D111)&lt;&gt;1,"INVALID - CANDIDATE ID",IF(COUNTIFS(CANDIDATES!$A$6:$A$205,D111,CANDIDATES!$R$6:$R$205,"READY")&lt;&gt;1,"CANDIDATE NOT READY","LINKED - READY")))</x:f>
      </x:c>
      <x:c r="P111" s="69" t="str">
        <x:f>IF(O111="LINKED - READY",INDEX(CANDIDATES!$Q$6:$Q$205,MATCH(D111,CANDIDATES!$A$6:$A$205,0)),"")</x:f>
      </x:c>
    </x:row>
    <x:row r="112">
      <x:c r="A112" s="53"/>
      <x:c r="B112" s="53"/>
      <x:c r="C112" s="53"/>
      <x:c r="D112" s="53"/>
      <x:c r="E112" s="53"/>
      <x:c r="F112" s="53"/>
      <x:c r="G112" s="53"/>
      <x:c r="H112" s="53"/>
      <x:c r="I112" s="53"/>
      <x:c r="J112" s="58"/>
      <x:c r="K112" s="53"/>
      <x:c r="L112" s="45" t="str">
        <x:f>IF(A112="","",IF(NOT(OR(EXACT(C112,"CATEGORY"),EXACT(C112,"DISCOVERY"),EXACT(C112,"COMPARISON"),EXACT(C112,"PRODUCT"),EXACT(C112,"BRAND"),EXACT(C112,"TRANSACTION"),EXACT(C112,"POST-PURCHASE"))),"INVALID - INTENT TOKEN",IF(NOT(OR(EXACT(E112,"ORGANIC SEARCH"),EXACT(E112,"SHOPPING"),EXACT(E112,"AI ANSWER"),EXACT(E112,"MARKETPLACE"),EXACT(E112,"OTHER"))),"INVALID - SURFACE TOKEN",IF(NOT(OR(EXACT(F112,"PRESENT"),EXACT(F112,"ABSENT"),EXACT(F112,"UNCLEAR"))),"INVALID - VISIBILITY TOKEN",IF(NOT(OR(EXACT(G112,"EXPECTED"),EXACT(G112,"ROLE MISMATCH"),EXACT(G112,"UNCLEAR"))),"INVALID - ROLE ALIGNMENT TOKEN",IF(NOT(OR(EXACT(H112,"CATEGORY"),EXACT(H112,"PRODUCT"),EXACT(H112,"GUIDE"),EXACT(H112,"MARKETPLACE LISTING"),EXACT(H112,"MANUFACTURER"),EXACT(H112,"PUBLISHER"),EXACT(H112,"OTHER"))),"INVALID - LANDING TOKEN",IF(COUNTIF($A$6:$A$205,A112)&gt;1,"INVALID - DUPLICATE ID","VALID")))))))</x:f>
      </x:c>
      <x:c r="M112" s="45" t="str">
        <x:f>IF(A112="","",IF(OR(B112="",C112="",D112="",E112="",F112="",G112="",H112="",I112="",J112=""),"EVIDENCE INSUFFICIENT",IF(OR(F112="UNCLEAR",G112="UNCLEAR"),"EVIDENCE INSUFFICIENT",IF(F112="ABSENT","REFERENCE ONLY",IF(G112="ROLE MISMATCH","DO NOT COMPARE",IF(OR(C112="TRANSACTION",C112="PRODUCT",C112="COMPARISON"),"BENCHMARK","REFERENCE ONLY"))))))</x:f>
      </x:c>
      <x:c r="N112" s="45" t="str">
        <x:f>IF(A112="","",IF(L112&lt;&gt;"VALID","NOT READY",IF(M112="EVIDENCE INSUFFICIENT","NOT READY",IF(O112&lt;&gt;"LINKED - READY","NOT READY","READY"))))</x:f>
      </x:c>
      <x:c r="O112" s="69" t="str">
        <x:f>IF(A112="","",IF(COUNTIF(CANDIDATES!$A$6:$A$205,D112)&lt;&gt;1,"INVALID - CANDIDATE ID",IF(COUNTIFS(CANDIDATES!$A$6:$A$205,D112,CANDIDATES!$R$6:$R$205,"READY")&lt;&gt;1,"CANDIDATE NOT READY","LINKED - READY")))</x:f>
      </x:c>
      <x:c r="P112" s="69" t="str">
        <x:f>IF(O112="LINKED - READY",INDEX(CANDIDATES!$Q$6:$Q$205,MATCH(D112,CANDIDATES!$A$6:$A$205,0)),"")</x:f>
      </x:c>
    </x:row>
    <x:row r="113">
      <x:c r="A113" s="53"/>
      <x:c r="B113" s="53"/>
      <x:c r="C113" s="53"/>
      <x:c r="D113" s="53"/>
      <x:c r="E113" s="53"/>
      <x:c r="F113" s="53"/>
      <x:c r="G113" s="53"/>
      <x:c r="H113" s="53"/>
      <x:c r="I113" s="53"/>
      <x:c r="J113" s="58"/>
      <x:c r="K113" s="53"/>
      <x:c r="L113" s="45" t="str">
        <x:f>IF(A113="","",IF(NOT(OR(EXACT(C113,"CATEGORY"),EXACT(C113,"DISCOVERY"),EXACT(C113,"COMPARISON"),EXACT(C113,"PRODUCT"),EXACT(C113,"BRAND"),EXACT(C113,"TRANSACTION"),EXACT(C113,"POST-PURCHASE"))),"INVALID - INTENT TOKEN",IF(NOT(OR(EXACT(E113,"ORGANIC SEARCH"),EXACT(E113,"SHOPPING"),EXACT(E113,"AI ANSWER"),EXACT(E113,"MARKETPLACE"),EXACT(E113,"OTHER"))),"INVALID - SURFACE TOKEN",IF(NOT(OR(EXACT(F113,"PRESENT"),EXACT(F113,"ABSENT"),EXACT(F113,"UNCLEAR"))),"INVALID - VISIBILITY TOKEN",IF(NOT(OR(EXACT(G113,"EXPECTED"),EXACT(G113,"ROLE MISMATCH"),EXACT(G113,"UNCLEAR"))),"INVALID - ROLE ALIGNMENT TOKEN",IF(NOT(OR(EXACT(H113,"CATEGORY"),EXACT(H113,"PRODUCT"),EXACT(H113,"GUIDE"),EXACT(H113,"MARKETPLACE LISTING"),EXACT(H113,"MANUFACTURER"),EXACT(H113,"PUBLISHER"),EXACT(H113,"OTHER"))),"INVALID - LANDING TOKEN",IF(COUNTIF($A$6:$A$205,A113)&gt;1,"INVALID - DUPLICATE ID","VALID")))))))</x:f>
      </x:c>
      <x:c r="M113" s="45" t="str">
        <x:f>IF(A113="","",IF(OR(B113="",C113="",D113="",E113="",F113="",G113="",H113="",I113="",J113=""),"EVIDENCE INSUFFICIENT",IF(OR(F113="UNCLEAR",G113="UNCLEAR"),"EVIDENCE INSUFFICIENT",IF(F113="ABSENT","REFERENCE ONLY",IF(G113="ROLE MISMATCH","DO NOT COMPARE",IF(OR(C113="TRANSACTION",C113="PRODUCT",C113="COMPARISON"),"BENCHMARK","REFERENCE ONLY"))))))</x:f>
      </x:c>
      <x:c r="N113" s="45" t="str">
        <x:f>IF(A113="","",IF(L113&lt;&gt;"VALID","NOT READY",IF(M113="EVIDENCE INSUFFICIENT","NOT READY",IF(O113&lt;&gt;"LINKED - READY","NOT READY","READY"))))</x:f>
      </x:c>
      <x:c r="O113" s="69" t="str">
        <x:f>IF(A113="","",IF(COUNTIF(CANDIDATES!$A$6:$A$205,D113)&lt;&gt;1,"INVALID - CANDIDATE ID",IF(COUNTIFS(CANDIDATES!$A$6:$A$205,D113,CANDIDATES!$R$6:$R$205,"READY")&lt;&gt;1,"CANDIDATE NOT READY","LINKED - READY")))</x:f>
      </x:c>
      <x:c r="P113" s="69" t="str">
        <x:f>IF(O113="LINKED - READY",INDEX(CANDIDATES!$Q$6:$Q$205,MATCH(D113,CANDIDATES!$A$6:$A$205,0)),"")</x:f>
      </x:c>
    </x:row>
    <x:row r="114">
      <x:c r="A114" s="53"/>
      <x:c r="B114" s="53"/>
      <x:c r="C114" s="53"/>
      <x:c r="D114" s="53"/>
      <x:c r="E114" s="53"/>
      <x:c r="F114" s="53"/>
      <x:c r="G114" s="53"/>
      <x:c r="H114" s="53"/>
      <x:c r="I114" s="53"/>
      <x:c r="J114" s="58"/>
      <x:c r="K114" s="53"/>
      <x:c r="L114" s="45" t="str">
        <x:f>IF(A114="","",IF(NOT(OR(EXACT(C114,"CATEGORY"),EXACT(C114,"DISCOVERY"),EXACT(C114,"COMPARISON"),EXACT(C114,"PRODUCT"),EXACT(C114,"BRAND"),EXACT(C114,"TRANSACTION"),EXACT(C114,"POST-PURCHASE"))),"INVALID - INTENT TOKEN",IF(NOT(OR(EXACT(E114,"ORGANIC SEARCH"),EXACT(E114,"SHOPPING"),EXACT(E114,"AI ANSWER"),EXACT(E114,"MARKETPLACE"),EXACT(E114,"OTHER"))),"INVALID - SURFACE TOKEN",IF(NOT(OR(EXACT(F114,"PRESENT"),EXACT(F114,"ABSENT"),EXACT(F114,"UNCLEAR"))),"INVALID - VISIBILITY TOKEN",IF(NOT(OR(EXACT(G114,"EXPECTED"),EXACT(G114,"ROLE MISMATCH"),EXACT(G114,"UNCLEAR"))),"INVALID - ROLE ALIGNMENT TOKEN",IF(NOT(OR(EXACT(H114,"CATEGORY"),EXACT(H114,"PRODUCT"),EXACT(H114,"GUIDE"),EXACT(H114,"MARKETPLACE LISTING"),EXACT(H114,"MANUFACTURER"),EXACT(H114,"PUBLISHER"),EXACT(H114,"OTHER"))),"INVALID - LANDING TOKEN",IF(COUNTIF($A$6:$A$205,A114)&gt;1,"INVALID - DUPLICATE ID","VALID")))))))</x:f>
      </x:c>
      <x:c r="M114" s="45" t="str">
        <x:f>IF(A114="","",IF(OR(B114="",C114="",D114="",E114="",F114="",G114="",H114="",I114="",J114=""),"EVIDENCE INSUFFICIENT",IF(OR(F114="UNCLEAR",G114="UNCLEAR"),"EVIDENCE INSUFFICIENT",IF(F114="ABSENT","REFERENCE ONLY",IF(G114="ROLE MISMATCH","DO NOT COMPARE",IF(OR(C114="TRANSACTION",C114="PRODUCT",C114="COMPARISON"),"BENCHMARK","REFERENCE ONLY"))))))</x:f>
      </x:c>
      <x:c r="N114" s="45" t="str">
        <x:f>IF(A114="","",IF(L114&lt;&gt;"VALID","NOT READY",IF(M114="EVIDENCE INSUFFICIENT","NOT READY",IF(O114&lt;&gt;"LINKED - READY","NOT READY","READY"))))</x:f>
      </x:c>
      <x:c r="O114" s="69" t="str">
        <x:f>IF(A114="","",IF(COUNTIF(CANDIDATES!$A$6:$A$205,D114)&lt;&gt;1,"INVALID - CANDIDATE ID",IF(COUNTIFS(CANDIDATES!$A$6:$A$205,D114,CANDIDATES!$R$6:$R$205,"READY")&lt;&gt;1,"CANDIDATE NOT READY","LINKED - READY")))</x:f>
      </x:c>
      <x:c r="P114" s="69" t="str">
        <x:f>IF(O114="LINKED - READY",INDEX(CANDIDATES!$Q$6:$Q$205,MATCH(D114,CANDIDATES!$A$6:$A$205,0)),"")</x:f>
      </x:c>
    </x:row>
    <x:row r="115">
      <x:c r="A115" s="53"/>
      <x:c r="B115" s="53"/>
      <x:c r="C115" s="53"/>
      <x:c r="D115" s="53"/>
      <x:c r="E115" s="53"/>
      <x:c r="F115" s="53"/>
      <x:c r="G115" s="53"/>
      <x:c r="H115" s="53"/>
      <x:c r="I115" s="53"/>
      <x:c r="J115" s="58"/>
      <x:c r="K115" s="53"/>
      <x:c r="L115" s="45" t="str">
        <x:f>IF(A115="","",IF(NOT(OR(EXACT(C115,"CATEGORY"),EXACT(C115,"DISCOVERY"),EXACT(C115,"COMPARISON"),EXACT(C115,"PRODUCT"),EXACT(C115,"BRAND"),EXACT(C115,"TRANSACTION"),EXACT(C115,"POST-PURCHASE"))),"INVALID - INTENT TOKEN",IF(NOT(OR(EXACT(E115,"ORGANIC SEARCH"),EXACT(E115,"SHOPPING"),EXACT(E115,"AI ANSWER"),EXACT(E115,"MARKETPLACE"),EXACT(E115,"OTHER"))),"INVALID - SURFACE TOKEN",IF(NOT(OR(EXACT(F115,"PRESENT"),EXACT(F115,"ABSENT"),EXACT(F115,"UNCLEAR"))),"INVALID - VISIBILITY TOKEN",IF(NOT(OR(EXACT(G115,"EXPECTED"),EXACT(G115,"ROLE MISMATCH"),EXACT(G115,"UNCLEAR"))),"INVALID - ROLE ALIGNMENT TOKEN",IF(NOT(OR(EXACT(H115,"CATEGORY"),EXACT(H115,"PRODUCT"),EXACT(H115,"GUIDE"),EXACT(H115,"MARKETPLACE LISTING"),EXACT(H115,"MANUFACTURER"),EXACT(H115,"PUBLISHER"),EXACT(H115,"OTHER"))),"INVALID - LANDING TOKEN",IF(COUNTIF($A$6:$A$205,A115)&gt;1,"INVALID - DUPLICATE ID","VALID")))))))</x:f>
      </x:c>
      <x:c r="M115" s="45" t="str">
        <x:f>IF(A115="","",IF(OR(B115="",C115="",D115="",E115="",F115="",G115="",H115="",I115="",J115=""),"EVIDENCE INSUFFICIENT",IF(OR(F115="UNCLEAR",G115="UNCLEAR"),"EVIDENCE INSUFFICIENT",IF(F115="ABSENT","REFERENCE ONLY",IF(G115="ROLE MISMATCH","DO NOT COMPARE",IF(OR(C115="TRANSACTION",C115="PRODUCT",C115="COMPARISON"),"BENCHMARK","REFERENCE ONLY"))))))</x:f>
      </x:c>
      <x:c r="N115" s="45" t="str">
        <x:f>IF(A115="","",IF(L115&lt;&gt;"VALID","NOT READY",IF(M115="EVIDENCE INSUFFICIENT","NOT READY",IF(O115&lt;&gt;"LINKED - READY","NOT READY","READY"))))</x:f>
      </x:c>
      <x:c r="O115" s="69" t="str">
        <x:f>IF(A115="","",IF(COUNTIF(CANDIDATES!$A$6:$A$205,D115)&lt;&gt;1,"INVALID - CANDIDATE ID",IF(COUNTIFS(CANDIDATES!$A$6:$A$205,D115,CANDIDATES!$R$6:$R$205,"READY")&lt;&gt;1,"CANDIDATE NOT READY","LINKED - READY")))</x:f>
      </x:c>
      <x:c r="P115" s="69" t="str">
        <x:f>IF(O115="LINKED - READY",INDEX(CANDIDATES!$Q$6:$Q$205,MATCH(D115,CANDIDATES!$A$6:$A$205,0)),"")</x:f>
      </x:c>
    </x:row>
    <x:row r="116">
      <x:c r="A116" s="53"/>
      <x:c r="B116" s="53"/>
      <x:c r="C116" s="53"/>
      <x:c r="D116" s="53"/>
      <x:c r="E116" s="53"/>
      <x:c r="F116" s="53"/>
      <x:c r="G116" s="53"/>
      <x:c r="H116" s="53"/>
      <x:c r="I116" s="53"/>
      <x:c r="J116" s="58"/>
      <x:c r="K116" s="53"/>
      <x:c r="L116" s="45" t="str">
        <x:f>IF(A116="","",IF(NOT(OR(EXACT(C116,"CATEGORY"),EXACT(C116,"DISCOVERY"),EXACT(C116,"COMPARISON"),EXACT(C116,"PRODUCT"),EXACT(C116,"BRAND"),EXACT(C116,"TRANSACTION"),EXACT(C116,"POST-PURCHASE"))),"INVALID - INTENT TOKEN",IF(NOT(OR(EXACT(E116,"ORGANIC SEARCH"),EXACT(E116,"SHOPPING"),EXACT(E116,"AI ANSWER"),EXACT(E116,"MARKETPLACE"),EXACT(E116,"OTHER"))),"INVALID - SURFACE TOKEN",IF(NOT(OR(EXACT(F116,"PRESENT"),EXACT(F116,"ABSENT"),EXACT(F116,"UNCLEAR"))),"INVALID - VISIBILITY TOKEN",IF(NOT(OR(EXACT(G116,"EXPECTED"),EXACT(G116,"ROLE MISMATCH"),EXACT(G116,"UNCLEAR"))),"INVALID - ROLE ALIGNMENT TOKEN",IF(NOT(OR(EXACT(H116,"CATEGORY"),EXACT(H116,"PRODUCT"),EXACT(H116,"GUIDE"),EXACT(H116,"MARKETPLACE LISTING"),EXACT(H116,"MANUFACTURER"),EXACT(H116,"PUBLISHER"),EXACT(H116,"OTHER"))),"INVALID - LANDING TOKEN",IF(COUNTIF($A$6:$A$205,A116)&gt;1,"INVALID - DUPLICATE ID","VALID")))))))</x:f>
      </x:c>
      <x:c r="M116" s="45" t="str">
        <x:f>IF(A116="","",IF(OR(B116="",C116="",D116="",E116="",F116="",G116="",H116="",I116="",J116=""),"EVIDENCE INSUFFICIENT",IF(OR(F116="UNCLEAR",G116="UNCLEAR"),"EVIDENCE INSUFFICIENT",IF(F116="ABSENT","REFERENCE ONLY",IF(G116="ROLE MISMATCH","DO NOT COMPARE",IF(OR(C116="TRANSACTION",C116="PRODUCT",C116="COMPARISON"),"BENCHMARK","REFERENCE ONLY"))))))</x:f>
      </x:c>
      <x:c r="N116" s="45" t="str">
        <x:f>IF(A116="","",IF(L116&lt;&gt;"VALID","NOT READY",IF(M116="EVIDENCE INSUFFICIENT","NOT READY",IF(O116&lt;&gt;"LINKED - READY","NOT READY","READY"))))</x:f>
      </x:c>
      <x:c r="O116" s="69" t="str">
        <x:f>IF(A116="","",IF(COUNTIF(CANDIDATES!$A$6:$A$205,D116)&lt;&gt;1,"INVALID - CANDIDATE ID",IF(COUNTIFS(CANDIDATES!$A$6:$A$205,D116,CANDIDATES!$R$6:$R$205,"READY")&lt;&gt;1,"CANDIDATE NOT READY","LINKED - READY")))</x:f>
      </x:c>
      <x:c r="P116" s="69" t="str">
        <x:f>IF(O116="LINKED - READY",INDEX(CANDIDATES!$Q$6:$Q$205,MATCH(D116,CANDIDATES!$A$6:$A$205,0)),"")</x:f>
      </x:c>
    </x:row>
    <x:row r="117">
      <x:c r="A117" s="53"/>
      <x:c r="B117" s="53"/>
      <x:c r="C117" s="53"/>
      <x:c r="D117" s="53"/>
      <x:c r="E117" s="53"/>
      <x:c r="F117" s="53"/>
      <x:c r="G117" s="53"/>
      <x:c r="H117" s="53"/>
      <x:c r="I117" s="53"/>
      <x:c r="J117" s="58"/>
      <x:c r="K117" s="53"/>
      <x:c r="L117" s="45" t="str">
        <x:f>IF(A117="","",IF(NOT(OR(EXACT(C117,"CATEGORY"),EXACT(C117,"DISCOVERY"),EXACT(C117,"COMPARISON"),EXACT(C117,"PRODUCT"),EXACT(C117,"BRAND"),EXACT(C117,"TRANSACTION"),EXACT(C117,"POST-PURCHASE"))),"INVALID - INTENT TOKEN",IF(NOT(OR(EXACT(E117,"ORGANIC SEARCH"),EXACT(E117,"SHOPPING"),EXACT(E117,"AI ANSWER"),EXACT(E117,"MARKETPLACE"),EXACT(E117,"OTHER"))),"INVALID - SURFACE TOKEN",IF(NOT(OR(EXACT(F117,"PRESENT"),EXACT(F117,"ABSENT"),EXACT(F117,"UNCLEAR"))),"INVALID - VISIBILITY TOKEN",IF(NOT(OR(EXACT(G117,"EXPECTED"),EXACT(G117,"ROLE MISMATCH"),EXACT(G117,"UNCLEAR"))),"INVALID - ROLE ALIGNMENT TOKEN",IF(NOT(OR(EXACT(H117,"CATEGORY"),EXACT(H117,"PRODUCT"),EXACT(H117,"GUIDE"),EXACT(H117,"MARKETPLACE LISTING"),EXACT(H117,"MANUFACTURER"),EXACT(H117,"PUBLISHER"),EXACT(H117,"OTHER"))),"INVALID - LANDING TOKEN",IF(COUNTIF($A$6:$A$205,A117)&gt;1,"INVALID - DUPLICATE ID","VALID")))))))</x:f>
      </x:c>
      <x:c r="M117" s="45" t="str">
        <x:f>IF(A117="","",IF(OR(B117="",C117="",D117="",E117="",F117="",G117="",H117="",I117="",J117=""),"EVIDENCE INSUFFICIENT",IF(OR(F117="UNCLEAR",G117="UNCLEAR"),"EVIDENCE INSUFFICIENT",IF(F117="ABSENT","REFERENCE ONLY",IF(G117="ROLE MISMATCH","DO NOT COMPARE",IF(OR(C117="TRANSACTION",C117="PRODUCT",C117="COMPARISON"),"BENCHMARK","REFERENCE ONLY"))))))</x:f>
      </x:c>
      <x:c r="N117" s="45" t="str">
        <x:f>IF(A117="","",IF(L117&lt;&gt;"VALID","NOT READY",IF(M117="EVIDENCE INSUFFICIENT","NOT READY",IF(O117&lt;&gt;"LINKED - READY","NOT READY","READY"))))</x:f>
      </x:c>
      <x:c r="O117" s="69" t="str">
        <x:f>IF(A117="","",IF(COUNTIF(CANDIDATES!$A$6:$A$205,D117)&lt;&gt;1,"INVALID - CANDIDATE ID",IF(COUNTIFS(CANDIDATES!$A$6:$A$205,D117,CANDIDATES!$R$6:$R$205,"READY")&lt;&gt;1,"CANDIDATE NOT READY","LINKED - READY")))</x:f>
      </x:c>
      <x:c r="P117" s="69" t="str">
        <x:f>IF(O117="LINKED - READY",INDEX(CANDIDATES!$Q$6:$Q$205,MATCH(D117,CANDIDATES!$A$6:$A$205,0)),"")</x:f>
      </x:c>
    </x:row>
    <x:row r="118">
      <x:c r="A118" s="53"/>
      <x:c r="B118" s="53"/>
      <x:c r="C118" s="53"/>
      <x:c r="D118" s="53"/>
      <x:c r="E118" s="53"/>
      <x:c r="F118" s="53"/>
      <x:c r="G118" s="53"/>
      <x:c r="H118" s="53"/>
      <x:c r="I118" s="53"/>
      <x:c r="J118" s="58"/>
      <x:c r="K118" s="53"/>
      <x:c r="L118" s="45" t="str">
        <x:f>IF(A118="","",IF(NOT(OR(EXACT(C118,"CATEGORY"),EXACT(C118,"DISCOVERY"),EXACT(C118,"COMPARISON"),EXACT(C118,"PRODUCT"),EXACT(C118,"BRAND"),EXACT(C118,"TRANSACTION"),EXACT(C118,"POST-PURCHASE"))),"INVALID - INTENT TOKEN",IF(NOT(OR(EXACT(E118,"ORGANIC SEARCH"),EXACT(E118,"SHOPPING"),EXACT(E118,"AI ANSWER"),EXACT(E118,"MARKETPLACE"),EXACT(E118,"OTHER"))),"INVALID - SURFACE TOKEN",IF(NOT(OR(EXACT(F118,"PRESENT"),EXACT(F118,"ABSENT"),EXACT(F118,"UNCLEAR"))),"INVALID - VISIBILITY TOKEN",IF(NOT(OR(EXACT(G118,"EXPECTED"),EXACT(G118,"ROLE MISMATCH"),EXACT(G118,"UNCLEAR"))),"INVALID - ROLE ALIGNMENT TOKEN",IF(NOT(OR(EXACT(H118,"CATEGORY"),EXACT(H118,"PRODUCT"),EXACT(H118,"GUIDE"),EXACT(H118,"MARKETPLACE LISTING"),EXACT(H118,"MANUFACTURER"),EXACT(H118,"PUBLISHER"),EXACT(H118,"OTHER"))),"INVALID - LANDING TOKEN",IF(COUNTIF($A$6:$A$205,A118)&gt;1,"INVALID - DUPLICATE ID","VALID")))))))</x:f>
      </x:c>
      <x:c r="M118" s="45" t="str">
        <x:f>IF(A118="","",IF(OR(B118="",C118="",D118="",E118="",F118="",G118="",H118="",I118="",J118=""),"EVIDENCE INSUFFICIENT",IF(OR(F118="UNCLEAR",G118="UNCLEAR"),"EVIDENCE INSUFFICIENT",IF(F118="ABSENT","REFERENCE ONLY",IF(G118="ROLE MISMATCH","DO NOT COMPARE",IF(OR(C118="TRANSACTION",C118="PRODUCT",C118="COMPARISON"),"BENCHMARK","REFERENCE ONLY"))))))</x:f>
      </x:c>
      <x:c r="N118" s="45" t="str">
        <x:f>IF(A118="","",IF(L118&lt;&gt;"VALID","NOT READY",IF(M118="EVIDENCE INSUFFICIENT","NOT READY",IF(O118&lt;&gt;"LINKED - READY","NOT READY","READY"))))</x:f>
      </x:c>
      <x:c r="O118" s="69" t="str">
        <x:f>IF(A118="","",IF(COUNTIF(CANDIDATES!$A$6:$A$205,D118)&lt;&gt;1,"INVALID - CANDIDATE ID",IF(COUNTIFS(CANDIDATES!$A$6:$A$205,D118,CANDIDATES!$R$6:$R$205,"READY")&lt;&gt;1,"CANDIDATE NOT READY","LINKED - READY")))</x:f>
      </x:c>
      <x:c r="P118" s="69" t="str">
        <x:f>IF(O118="LINKED - READY",INDEX(CANDIDATES!$Q$6:$Q$205,MATCH(D118,CANDIDATES!$A$6:$A$205,0)),"")</x:f>
      </x:c>
    </x:row>
    <x:row r="119">
      <x:c r="A119" s="53"/>
      <x:c r="B119" s="53"/>
      <x:c r="C119" s="53"/>
      <x:c r="D119" s="53"/>
      <x:c r="E119" s="53"/>
      <x:c r="F119" s="53"/>
      <x:c r="G119" s="53"/>
      <x:c r="H119" s="53"/>
      <x:c r="I119" s="53"/>
      <x:c r="J119" s="58"/>
      <x:c r="K119" s="53"/>
      <x:c r="L119" s="45" t="str">
        <x:f>IF(A119="","",IF(NOT(OR(EXACT(C119,"CATEGORY"),EXACT(C119,"DISCOVERY"),EXACT(C119,"COMPARISON"),EXACT(C119,"PRODUCT"),EXACT(C119,"BRAND"),EXACT(C119,"TRANSACTION"),EXACT(C119,"POST-PURCHASE"))),"INVALID - INTENT TOKEN",IF(NOT(OR(EXACT(E119,"ORGANIC SEARCH"),EXACT(E119,"SHOPPING"),EXACT(E119,"AI ANSWER"),EXACT(E119,"MARKETPLACE"),EXACT(E119,"OTHER"))),"INVALID - SURFACE TOKEN",IF(NOT(OR(EXACT(F119,"PRESENT"),EXACT(F119,"ABSENT"),EXACT(F119,"UNCLEAR"))),"INVALID - VISIBILITY TOKEN",IF(NOT(OR(EXACT(G119,"EXPECTED"),EXACT(G119,"ROLE MISMATCH"),EXACT(G119,"UNCLEAR"))),"INVALID - ROLE ALIGNMENT TOKEN",IF(NOT(OR(EXACT(H119,"CATEGORY"),EXACT(H119,"PRODUCT"),EXACT(H119,"GUIDE"),EXACT(H119,"MARKETPLACE LISTING"),EXACT(H119,"MANUFACTURER"),EXACT(H119,"PUBLISHER"),EXACT(H119,"OTHER"))),"INVALID - LANDING TOKEN",IF(COUNTIF($A$6:$A$205,A119)&gt;1,"INVALID - DUPLICATE ID","VALID")))))))</x:f>
      </x:c>
      <x:c r="M119" s="45" t="str">
        <x:f>IF(A119="","",IF(OR(B119="",C119="",D119="",E119="",F119="",G119="",H119="",I119="",J119=""),"EVIDENCE INSUFFICIENT",IF(OR(F119="UNCLEAR",G119="UNCLEAR"),"EVIDENCE INSUFFICIENT",IF(F119="ABSENT","REFERENCE ONLY",IF(G119="ROLE MISMATCH","DO NOT COMPARE",IF(OR(C119="TRANSACTION",C119="PRODUCT",C119="COMPARISON"),"BENCHMARK","REFERENCE ONLY"))))))</x:f>
      </x:c>
      <x:c r="N119" s="45" t="str">
        <x:f>IF(A119="","",IF(L119&lt;&gt;"VALID","NOT READY",IF(M119="EVIDENCE INSUFFICIENT","NOT READY",IF(O119&lt;&gt;"LINKED - READY","NOT READY","READY"))))</x:f>
      </x:c>
      <x:c r="O119" s="69" t="str">
        <x:f>IF(A119="","",IF(COUNTIF(CANDIDATES!$A$6:$A$205,D119)&lt;&gt;1,"INVALID - CANDIDATE ID",IF(COUNTIFS(CANDIDATES!$A$6:$A$205,D119,CANDIDATES!$R$6:$R$205,"READY")&lt;&gt;1,"CANDIDATE NOT READY","LINKED - READY")))</x:f>
      </x:c>
      <x:c r="P119" s="69" t="str">
        <x:f>IF(O119="LINKED - READY",INDEX(CANDIDATES!$Q$6:$Q$205,MATCH(D119,CANDIDATES!$A$6:$A$205,0)),"")</x:f>
      </x:c>
    </x:row>
    <x:row r="120">
      <x:c r="A120" s="53"/>
      <x:c r="B120" s="53"/>
      <x:c r="C120" s="53"/>
      <x:c r="D120" s="53"/>
      <x:c r="E120" s="53"/>
      <x:c r="F120" s="53"/>
      <x:c r="G120" s="53"/>
      <x:c r="H120" s="53"/>
      <x:c r="I120" s="53"/>
      <x:c r="J120" s="58"/>
      <x:c r="K120" s="53"/>
      <x:c r="L120" s="45" t="str">
        <x:f>IF(A120="","",IF(NOT(OR(EXACT(C120,"CATEGORY"),EXACT(C120,"DISCOVERY"),EXACT(C120,"COMPARISON"),EXACT(C120,"PRODUCT"),EXACT(C120,"BRAND"),EXACT(C120,"TRANSACTION"),EXACT(C120,"POST-PURCHASE"))),"INVALID - INTENT TOKEN",IF(NOT(OR(EXACT(E120,"ORGANIC SEARCH"),EXACT(E120,"SHOPPING"),EXACT(E120,"AI ANSWER"),EXACT(E120,"MARKETPLACE"),EXACT(E120,"OTHER"))),"INVALID - SURFACE TOKEN",IF(NOT(OR(EXACT(F120,"PRESENT"),EXACT(F120,"ABSENT"),EXACT(F120,"UNCLEAR"))),"INVALID - VISIBILITY TOKEN",IF(NOT(OR(EXACT(G120,"EXPECTED"),EXACT(G120,"ROLE MISMATCH"),EXACT(G120,"UNCLEAR"))),"INVALID - ROLE ALIGNMENT TOKEN",IF(NOT(OR(EXACT(H120,"CATEGORY"),EXACT(H120,"PRODUCT"),EXACT(H120,"GUIDE"),EXACT(H120,"MARKETPLACE LISTING"),EXACT(H120,"MANUFACTURER"),EXACT(H120,"PUBLISHER"),EXACT(H120,"OTHER"))),"INVALID - LANDING TOKEN",IF(COUNTIF($A$6:$A$205,A120)&gt;1,"INVALID - DUPLICATE ID","VALID")))))))</x:f>
      </x:c>
      <x:c r="M120" s="45" t="str">
        <x:f>IF(A120="","",IF(OR(B120="",C120="",D120="",E120="",F120="",G120="",H120="",I120="",J120=""),"EVIDENCE INSUFFICIENT",IF(OR(F120="UNCLEAR",G120="UNCLEAR"),"EVIDENCE INSUFFICIENT",IF(F120="ABSENT","REFERENCE ONLY",IF(G120="ROLE MISMATCH","DO NOT COMPARE",IF(OR(C120="TRANSACTION",C120="PRODUCT",C120="COMPARISON"),"BENCHMARK","REFERENCE ONLY"))))))</x:f>
      </x:c>
      <x:c r="N120" s="45" t="str">
        <x:f>IF(A120="","",IF(L120&lt;&gt;"VALID","NOT READY",IF(M120="EVIDENCE INSUFFICIENT","NOT READY",IF(O120&lt;&gt;"LINKED - READY","NOT READY","READY"))))</x:f>
      </x:c>
      <x:c r="O120" s="69" t="str">
        <x:f>IF(A120="","",IF(COUNTIF(CANDIDATES!$A$6:$A$205,D120)&lt;&gt;1,"INVALID - CANDIDATE ID",IF(COUNTIFS(CANDIDATES!$A$6:$A$205,D120,CANDIDATES!$R$6:$R$205,"READY")&lt;&gt;1,"CANDIDATE NOT READY","LINKED - READY")))</x:f>
      </x:c>
      <x:c r="P120" s="69" t="str">
        <x:f>IF(O120="LINKED - READY",INDEX(CANDIDATES!$Q$6:$Q$205,MATCH(D120,CANDIDATES!$A$6:$A$205,0)),"")</x:f>
      </x:c>
    </x:row>
    <x:row r="121">
      <x:c r="A121" s="53"/>
      <x:c r="B121" s="53"/>
      <x:c r="C121" s="53"/>
      <x:c r="D121" s="53"/>
      <x:c r="E121" s="53"/>
      <x:c r="F121" s="53"/>
      <x:c r="G121" s="53"/>
      <x:c r="H121" s="53"/>
      <x:c r="I121" s="53"/>
      <x:c r="J121" s="58"/>
      <x:c r="K121" s="53"/>
      <x:c r="L121" s="45" t="str">
        <x:f>IF(A121="","",IF(NOT(OR(EXACT(C121,"CATEGORY"),EXACT(C121,"DISCOVERY"),EXACT(C121,"COMPARISON"),EXACT(C121,"PRODUCT"),EXACT(C121,"BRAND"),EXACT(C121,"TRANSACTION"),EXACT(C121,"POST-PURCHASE"))),"INVALID - INTENT TOKEN",IF(NOT(OR(EXACT(E121,"ORGANIC SEARCH"),EXACT(E121,"SHOPPING"),EXACT(E121,"AI ANSWER"),EXACT(E121,"MARKETPLACE"),EXACT(E121,"OTHER"))),"INVALID - SURFACE TOKEN",IF(NOT(OR(EXACT(F121,"PRESENT"),EXACT(F121,"ABSENT"),EXACT(F121,"UNCLEAR"))),"INVALID - VISIBILITY TOKEN",IF(NOT(OR(EXACT(G121,"EXPECTED"),EXACT(G121,"ROLE MISMATCH"),EXACT(G121,"UNCLEAR"))),"INVALID - ROLE ALIGNMENT TOKEN",IF(NOT(OR(EXACT(H121,"CATEGORY"),EXACT(H121,"PRODUCT"),EXACT(H121,"GUIDE"),EXACT(H121,"MARKETPLACE LISTING"),EXACT(H121,"MANUFACTURER"),EXACT(H121,"PUBLISHER"),EXACT(H121,"OTHER"))),"INVALID - LANDING TOKEN",IF(COUNTIF($A$6:$A$205,A121)&gt;1,"INVALID - DUPLICATE ID","VALID")))))))</x:f>
      </x:c>
      <x:c r="M121" s="45" t="str">
        <x:f>IF(A121="","",IF(OR(B121="",C121="",D121="",E121="",F121="",G121="",H121="",I121="",J121=""),"EVIDENCE INSUFFICIENT",IF(OR(F121="UNCLEAR",G121="UNCLEAR"),"EVIDENCE INSUFFICIENT",IF(F121="ABSENT","REFERENCE ONLY",IF(G121="ROLE MISMATCH","DO NOT COMPARE",IF(OR(C121="TRANSACTION",C121="PRODUCT",C121="COMPARISON"),"BENCHMARK","REFERENCE ONLY"))))))</x:f>
      </x:c>
      <x:c r="N121" s="45" t="str">
        <x:f>IF(A121="","",IF(L121&lt;&gt;"VALID","NOT READY",IF(M121="EVIDENCE INSUFFICIENT","NOT READY",IF(O121&lt;&gt;"LINKED - READY","NOT READY","READY"))))</x:f>
      </x:c>
      <x:c r="O121" s="69" t="str">
        <x:f>IF(A121="","",IF(COUNTIF(CANDIDATES!$A$6:$A$205,D121)&lt;&gt;1,"INVALID - CANDIDATE ID",IF(COUNTIFS(CANDIDATES!$A$6:$A$205,D121,CANDIDATES!$R$6:$R$205,"READY")&lt;&gt;1,"CANDIDATE NOT READY","LINKED - READY")))</x:f>
      </x:c>
      <x:c r="P121" s="69" t="str">
        <x:f>IF(O121="LINKED - READY",INDEX(CANDIDATES!$Q$6:$Q$205,MATCH(D121,CANDIDATES!$A$6:$A$205,0)),"")</x:f>
      </x:c>
    </x:row>
    <x:row r="122">
      <x:c r="A122" s="53"/>
      <x:c r="B122" s="53"/>
      <x:c r="C122" s="53"/>
      <x:c r="D122" s="53"/>
      <x:c r="E122" s="53"/>
      <x:c r="F122" s="53"/>
      <x:c r="G122" s="53"/>
      <x:c r="H122" s="53"/>
      <x:c r="I122" s="53"/>
      <x:c r="J122" s="58"/>
      <x:c r="K122" s="53"/>
      <x:c r="L122" s="45" t="str">
        <x:f>IF(A122="","",IF(NOT(OR(EXACT(C122,"CATEGORY"),EXACT(C122,"DISCOVERY"),EXACT(C122,"COMPARISON"),EXACT(C122,"PRODUCT"),EXACT(C122,"BRAND"),EXACT(C122,"TRANSACTION"),EXACT(C122,"POST-PURCHASE"))),"INVALID - INTENT TOKEN",IF(NOT(OR(EXACT(E122,"ORGANIC SEARCH"),EXACT(E122,"SHOPPING"),EXACT(E122,"AI ANSWER"),EXACT(E122,"MARKETPLACE"),EXACT(E122,"OTHER"))),"INVALID - SURFACE TOKEN",IF(NOT(OR(EXACT(F122,"PRESENT"),EXACT(F122,"ABSENT"),EXACT(F122,"UNCLEAR"))),"INVALID - VISIBILITY TOKEN",IF(NOT(OR(EXACT(G122,"EXPECTED"),EXACT(G122,"ROLE MISMATCH"),EXACT(G122,"UNCLEAR"))),"INVALID - ROLE ALIGNMENT TOKEN",IF(NOT(OR(EXACT(H122,"CATEGORY"),EXACT(H122,"PRODUCT"),EXACT(H122,"GUIDE"),EXACT(H122,"MARKETPLACE LISTING"),EXACT(H122,"MANUFACTURER"),EXACT(H122,"PUBLISHER"),EXACT(H122,"OTHER"))),"INVALID - LANDING TOKEN",IF(COUNTIF($A$6:$A$205,A122)&gt;1,"INVALID - DUPLICATE ID","VALID")))))))</x:f>
      </x:c>
      <x:c r="M122" s="45" t="str">
        <x:f>IF(A122="","",IF(OR(B122="",C122="",D122="",E122="",F122="",G122="",H122="",I122="",J122=""),"EVIDENCE INSUFFICIENT",IF(OR(F122="UNCLEAR",G122="UNCLEAR"),"EVIDENCE INSUFFICIENT",IF(F122="ABSENT","REFERENCE ONLY",IF(G122="ROLE MISMATCH","DO NOT COMPARE",IF(OR(C122="TRANSACTION",C122="PRODUCT",C122="COMPARISON"),"BENCHMARK","REFERENCE ONLY"))))))</x:f>
      </x:c>
      <x:c r="N122" s="45" t="str">
        <x:f>IF(A122="","",IF(L122&lt;&gt;"VALID","NOT READY",IF(M122="EVIDENCE INSUFFICIENT","NOT READY",IF(O122&lt;&gt;"LINKED - READY","NOT READY","READY"))))</x:f>
      </x:c>
      <x:c r="O122" s="69" t="str">
        <x:f>IF(A122="","",IF(COUNTIF(CANDIDATES!$A$6:$A$205,D122)&lt;&gt;1,"INVALID - CANDIDATE ID",IF(COUNTIFS(CANDIDATES!$A$6:$A$205,D122,CANDIDATES!$R$6:$R$205,"READY")&lt;&gt;1,"CANDIDATE NOT READY","LINKED - READY")))</x:f>
      </x:c>
      <x:c r="P122" s="69" t="str">
        <x:f>IF(O122="LINKED - READY",INDEX(CANDIDATES!$Q$6:$Q$205,MATCH(D122,CANDIDATES!$A$6:$A$205,0)),"")</x:f>
      </x:c>
    </x:row>
    <x:row r="123">
      <x:c r="A123" s="53"/>
      <x:c r="B123" s="53"/>
      <x:c r="C123" s="53"/>
      <x:c r="D123" s="53"/>
      <x:c r="E123" s="53"/>
      <x:c r="F123" s="53"/>
      <x:c r="G123" s="53"/>
      <x:c r="H123" s="53"/>
      <x:c r="I123" s="53"/>
      <x:c r="J123" s="58"/>
      <x:c r="K123" s="53"/>
      <x:c r="L123" s="45" t="str">
        <x:f>IF(A123="","",IF(NOT(OR(EXACT(C123,"CATEGORY"),EXACT(C123,"DISCOVERY"),EXACT(C123,"COMPARISON"),EXACT(C123,"PRODUCT"),EXACT(C123,"BRAND"),EXACT(C123,"TRANSACTION"),EXACT(C123,"POST-PURCHASE"))),"INVALID - INTENT TOKEN",IF(NOT(OR(EXACT(E123,"ORGANIC SEARCH"),EXACT(E123,"SHOPPING"),EXACT(E123,"AI ANSWER"),EXACT(E123,"MARKETPLACE"),EXACT(E123,"OTHER"))),"INVALID - SURFACE TOKEN",IF(NOT(OR(EXACT(F123,"PRESENT"),EXACT(F123,"ABSENT"),EXACT(F123,"UNCLEAR"))),"INVALID - VISIBILITY TOKEN",IF(NOT(OR(EXACT(G123,"EXPECTED"),EXACT(G123,"ROLE MISMATCH"),EXACT(G123,"UNCLEAR"))),"INVALID - ROLE ALIGNMENT TOKEN",IF(NOT(OR(EXACT(H123,"CATEGORY"),EXACT(H123,"PRODUCT"),EXACT(H123,"GUIDE"),EXACT(H123,"MARKETPLACE LISTING"),EXACT(H123,"MANUFACTURER"),EXACT(H123,"PUBLISHER"),EXACT(H123,"OTHER"))),"INVALID - LANDING TOKEN",IF(COUNTIF($A$6:$A$205,A123)&gt;1,"INVALID - DUPLICATE ID","VALID")))))))</x:f>
      </x:c>
      <x:c r="M123" s="45" t="str">
        <x:f>IF(A123="","",IF(OR(B123="",C123="",D123="",E123="",F123="",G123="",H123="",I123="",J123=""),"EVIDENCE INSUFFICIENT",IF(OR(F123="UNCLEAR",G123="UNCLEAR"),"EVIDENCE INSUFFICIENT",IF(F123="ABSENT","REFERENCE ONLY",IF(G123="ROLE MISMATCH","DO NOT COMPARE",IF(OR(C123="TRANSACTION",C123="PRODUCT",C123="COMPARISON"),"BENCHMARK","REFERENCE ONLY"))))))</x:f>
      </x:c>
      <x:c r="N123" s="45" t="str">
        <x:f>IF(A123="","",IF(L123&lt;&gt;"VALID","NOT READY",IF(M123="EVIDENCE INSUFFICIENT","NOT READY",IF(O123&lt;&gt;"LINKED - READY","NOT READY","READY"))))</x:f>
      </x:c>
      <x:c r="O123" s="69" t="str">
        <x:f>IF(A123="","",IF(COUNTIF(CANDIDATES!$A$6:$A$205,D123)&lt;&gt;1,"INVALID - CANDIDATE ID",IF(COUNTIFS(CANDIDATES!$A$6:$A$205,D123,CANDIDATES!$R$6:$R$205,"READY")&lt;&gt;1,"CANDIDATE NOT READY","LINKED - READY")))</x:f>
      </x:c>
      <x:c r="P123" s="69" t="str">
        <x:f>IF(O123="LINKED - READY",INDEX(CANDIDATES!$Q$6:$Q$205,MATCH(D123,CANDIDATES!$A$6:$A$205,0)),"")</x:f>
      </x:c>
    </x:row>
    <x:row r="124">
      <x:c r="A124" s="53"/>
      <x:c r="B124" s="53"/>
      <x:c r="C124" s="53"/>
      <x:c r="D124" s="53"/>
      <x:c r="E124" s="53"/>
      <x:c r="F124" s="53"/>
      <x:c r="G124" s="53"/>
      <x:c r="H124" s="53"/>
      <x:c r="I124" s="53"/>
      <x:c r="J124" s="58"/>
      <x:c r="K124" s="53"/>
      <x:c r="L124" s="45" t="str">
        <x:f>IF(A124="","",IF(NOT(OR(EXACT(C124,"CATEGORY"),EXACT(C124,"DISCOVERY"),EXACT(C124,"COMPARISON"),EXACT(C124,"PRODUCT"),EXACT(C124,"BRAND"),EXACT(C124,"TRANSACTION"),EXACT(C124,"POST-PURCHASE"))),"INVALID - INTENT TOKEN",IF(NOT(OR(EXACT(E124,"ORGANIC SEARCH"),EXACT(E124,"SHOPPING"),EXACT(E124,"AI ANSWER"),EXACT(E124,"MARKETPLACE"),EXACT(E124,"OTHER"))),"INVALID - SURFACE TOKEN",IF(NOT(OR(EXACT(F124,"PRESENT"),EXACT(F124,"ABSENT"),EXACT(F124,"UNCLEAR"))),"INVALID - VISIBILITY TOKEN",IF(NOT(OR(EXACT(G124,"EXPECTED"),EXACT(G124,"ROLE MISMATCH"),EXACT(G124,"UNCLEAR"))),"INVALID - ROLE ALIGNMENT TOKEN",IF(NOT(OR(EXACT(H124,"CATEGORY"),EXACT(H124,"PRODUCT"),EXACT(H124,"GUIDE"),EXACT(H124,"MARKETPLACE LISTING"),EXACT(H124,"MANUFACTURER"),EXACT(H124,"PUBLISHER"),EXACT(H124,"OTHER"))),"INVALID - LANDING TOKEN",IF(COUNTIF($A$6:$A$205,A124)&gt;1,"INVALID - DUPLICATE ID","VALID")))))))</x:f>
      </x:c>
      <x:c r="M124" s="45" t="str">
        <x:f>IF(A124="","",IF(OR(B124="",C124="",D124="",E124="",F124="",G124="",H124="",I124="",J124=""),"EVIDENCE INSUFFICIENT",IF(OR(F124="UNCLEAR",G124="UNCLEAR"),"EVIDENCE INSUFFICIENT",IF(F124="ABSENT","REFERENCE ONLY",IF(G124="ROLE MISMATCH","DO NOT COMPARE",IF(OR(C124="TRANSACTION",C124="PRODUCT",C124="COMPARISON"),"BENCHMARK","REFERENCE ONLY"))))))</x:f>
      </x:c>
      <x:c r="N124" s="45" t="str">
        <x:f>IF(A124="","",IF(L124&lt;&gt;"VALID","NOT READY",IF(M124="EVIDENCE INSUFFICIENT","NOT READY",IF(O124&lt;&gt;"LINKED - READY","NOT READY","READY"))))</x:f>
      </x:c>
      <x:c r="O124" s="69" t="str">
        <x:f>IF(A124="","",IF(COUNTIF(CANDIDATES!$A$6:$A$205,D124)&lt;&gt;1,"INVALID - CANDIDATE ID",IF(COUNTIFS(CANDIDATES!$A$6:$A$205,D124,CANDIDATES!$R$6:$R$205,"READY")&lt;&gt;1,"CANDIDATE NOT READY","LINKED - READY")))</x:f>
      </x:c>
      <x:c r="P124" s="69" t="str">
        <x:f>IF(O124="LINKED - READY",INDEX(CANDIDATES!$Q$6:$Q$205,MATCH(D124,CANDIDATES!$A$6:$A$205,0)),"")</x:f>
      </x:c>
    </x:row>
    <x:row r="125">
      <x:c r="A125" s="53"/>
      <x:c r="B125" s="53"/>
      <x:c r="C125" s="53"/>
      <x:c r="D125" s="53"/>
      <x:c r="E125" s="53"/>
      <x:c r="F125" s="53"/>
      <x:c r="G125" s="53"/>
      <x:c r="H125" s="53"/>
      <x:c r="I125" s="53"/>
      <x:c r="J125" s="58"/>
      <x:c r="K125" s="53"/>
      <x:c r="L125" s="45" t="str">
        <x:f>IF(A125="","",IF(NOT(OR(EXACT(C125,"CATEGORY"),EXACT(C125,"DISCOVERY"),EXACT(C125,"COMPARISON"),EXACT(C125,"PRODUCT"),EXACT(C125,"BRAND"),EXACT(C125,"TRANSACTION"),EXACT(C125,"POST-PURCHASE"))),"INVALID - INTENT TOKEN",IF(NOT(OR(EXACT(E125,"ORGANIC SEARCH"),EXACT(E125,"SHOPPING"),EXACT(E125,"AI ANSWER"),EXACT(E125,"MARKETPLACE"),EXACT(E125,"OTHER"))),"INVALID - SURFACE TOKEN",IF(NOT(OR(EXACT(F125,"PRESENT"),EXACT(F125,"ABSENT"),EXACT(F125,"UNCLEAR"))),"INVALID - VISIBILITY TOKEN",IF(NOT(OR(EXACT(G125,"EXPECTED"),EXACT(G125,"ROLE MISMATCH"),EXACT(G125,"UNCLEAR"))),"INVALID - ROLE ALIGNMENT TOKEN",IF(NOT(OR(EXACT(H125,"CATEGORY"),EXACT(H125,"PRODUCT"),EXACT(H125,"GUIDE"),EXACT(H125,"MARKETPLACE LISTING"),EXACT(H125,"MANUFACTURER"),EXACT(H125,"PUBLISHER"),EXACT(H125,"OTHER"))),"INVALID - LANDING TOKEN",IF(COUNTIF($A$6:$A$205,A125)&gt;1,"INVALID - DUPLICATE ID","VALID")))))))</x:f>
      </x:c>
      <x:c r="M125" s="45" t="str">
        <x:f>IF(A125="","",IF(OR(B125="",C125="",D125="",E125="",F125="",G125="",H125="",I125="",J125=""),"EVIDENCE INSUFFICIENT",IF(OR(F125="UNCLEAR",G125="UNCLEAR"),"EVIDENCE INSUFFICIENT",IF(F125="ABSENT","REFERENCE ONLY",IF(G125="ROLE MISMATCH","DO NOT COMPARE",IF(OR(C125="TRANSACTION",C125="PRODUCT",C125="COMPARISON"),"BENCHMARK","REFERENCE ONLY"))))))</x:f>
      </x:c>
      <x:c r="N125" s="45" t="str">
        <x:f>IF(A125="","",IF(L125&lt;&gt;"VALID","NOT READY",IF(M125="EVIDENCE INSUFFICIENT","NOT READY",IF(O125&lt;&gt;"LINKED - READY","NOT READY","READY"))))</x:f>
      </x:c>
      <x:c r="O125" s="69" t="str">
        <x:f>IF(A125="","",IF(COUNTIF(CANDIDATES!$A$6:$A$205,D125)&lt;&gt;1,"INVALID - CANDIDATE ID",IF(COUNTIFS(CANDIDATES!$A$6:$A$205,D125,CANDIDATES!$R$6:$R$205,"READY")&lt;&gt;1,"CANDIDATE NOT READY","LINKED - READY")))</x:f>
      </x:c>
      <x:c r="P125" s="69" t="str">
        <x:f>IF(O125="LINKED - READY",INDEX(CANDIDATES!$Q$6:$Q$205,MATCH(D125,CANDIDATES!$A$6:$A$205,0)),"")</x:f>
      </x:c>
    </x:row>
    <x:row r="126">
      <x:c r="A126" s="53"/>
      <x:c r="B126" s="53"/>
      <x:c r="C126" s="53"/>
      <x:c r="D126" s="53"/>
      <x:c r="E126" s="53"/>
      <x:c r="F126" s="53"/>
      <x:c r="G126" s="53"/>
      <x:c r="H126" s="53"/>
      <x:c r="I126" s="53"/>
      <x:c r="J126" s="58"/>
      <x:c r="K126" s="53"/>
      <x:c r="L126" s="45" t="str">
        <x:f>IF(A126="","",IF(NOT(OR(EXACT(C126,"CATEGORY"),EXACT(C126,"DISCOVERY"),EXACT(C126,"COMPARISON"),EXACT(C126,"PRODUCT"),EXACT(C126,"BRAND"),EXACT(C126,"TRANSACTION"),EXACT(C126,"POST-PURCHASE"))),"INVALID - INTENT TOKEN",IF(NOT(OR(EXACT(E126,"ORGANIC SEARCH"),EXACT(E126,"SHOPPING"),EXACT(E126,"AI ANSWER"),EXACT(E126,"MARKETPLACE"),EXACT(E126,"OTHER"))),"INVALID - SURFACE TOKEN",IF(NOT(OR(EXACT(F126,"PRESENT"),EXACT(F126,"ABSENT"),EXACT(F126,"UNCLEAR"))),"INVALID - VISIBILITY TOKEN",IF(NOT(OR(EXACT(G126,"EXPECTED"),EXACT(G126,"ROLE MISMATCH"),EXACT(G126,"UNCLEAR"))),"INVALID - ROLE ALIGNMENT TOKEN",IF(NOT(OR(EXACT(H126,"CATEGORY"),EXACT(H126,"PRODUCT"),EXACT(H126,"GUIDE"),EXACT(H126,"MARKETPLACE LISTING"),EXACT(H126,"MANUFACTURER"),EXACT(H126,"PUBLISHER"),EXACT(H126,"OTHER"))),"INVALID - LANDING TOKEN",IF(COUNTIF($A$6:$A$205,A126)&gt;1,"INVALID - DUPLICATE ID","VALID")))))))</x:f>
      </x:c>
      <x:c r="M126" s="45" t="str">
        <x:f>IF(A126="","",IF(OR(B126="",C126="",D126="",E126="",F126="",G126="",H126="",I126="",J126=""),"EVIDENCE INSUFFICIENT",IF(OR(F126="UNCLEAR",G126="UNCLEAR"),"EVIDENCE INSUFFICIENT",IF(F126="ABSENT","REFERENCE ONLY",IF(G126="ROLE MISMATCH","DO NOT COMPARE",IF(OR(C126="TRANSACTION",C126="PRODUCT",C126="COMPARISON"),"BENCHMARK","REFERENCE ONLY"))))))</x:f>
      </x:c>
      <x:c r="N126" s="45" t="str">
        <x:f>IF(A126="","",IF(L126&lt;&gt;"VALID","NOT READY",IF(M126="EVIDENCE INSUFFICIENT","NOT READY",IF(O126&lt;&gt;"LINKED - READY","NOT READY","READY"))))</x:f>
      </x:c>
      <x:c r="O126" s="69" t="str">
        <x:f>IF(A126="","",IF(COUNTIF(CANDIDATES!$A$6:$A$205,D126)&lt;&gt;1,"INVALID - CANDIDATE ID",IF(COUNTIFS(CANDIDATES!$A$6:$A$205,D126,CANDIDATES!$R$6:$R$205,"READY")&lt;&gt;1,"CANDIDATE NOT READY","LINKED - READY")))</x:f>
      </x:c>
      <x:c r="P126" s="69" t="str">
        <x:f>IF(O126="LINKED - READY",INDEX(CANDIDATES!$Q$6:$Q$205,MATCH(D126,CANDIDATES!$A$6:$A$205,0)),"")</x:f>
      </x:c>
    </x:row>
    <x:row r="127">
      <x:c r="A127" s="53"/>
      <x:c r="B127" s="53"/>
      <x:c r="C127" s="53"/>
      <x:c r="D127" s="53"/>
      <x:c r="E127" s="53"/>
      <x:c r="F127" s="53"/>
      <x:c r="G127" s="53"/>
      <x:c r="H127" s="53"/>
      <x:c r="I127" s="53"/>
      <x:c r="J127" s="58"/>
      <x:c r="K127" s="53"/>
      <x:c r="L127" s="45" t="str">
        <x:f>IF(A127="","",IF(NOT(OR(EXACT(C127,"CATEGORY"),EXACT(C127,"DISCOVERY"),EXACT(C127,"COMPARISON"),EXACT(C127,"PRODUCT"),EXACT(C127,"BRAND"),EXACT(C127,"TRANSACTION"),EXACT(C127,"POST-PURCHASE"))),"INVALID - INTENT TOKEN",IF(NOT(OR(EXACT(E127,"ORGANIC SEARCH"),EXACT(E127,"SHOPPING"),EXACT(E127,"AI ANSWER"),EXACT(E127,"MARKETPLACE"),EXACT(E127,"OTHER"))),"INVALID - SURFACE TOKEN",IF(NOT(OR(EXACT(F127,"PRESENT"),EXACT(F127,"ABSENT"),EXACT(F127,"UNCLEAR"))),"INVALID - VISIBILITY TOKEN",IF(NOT(OR(EXACT(G127,"EXPECTED"),EXACT(G127,"ROLE MISMATCH"),EXACT(G127,"UNCLEAR"))),"INVALID - ROLE ALIGNMENT TOKEN",IF(NOT(OR(EXACT(H127,"CATEGORY"),EXACT(H127,"PRODUCT"),EXACT(H127,"GUIDE"),EXACT(H127,"MARKETPLACE LISTING"),EXACT(H127,"MANUFACTURER"),EXACT(H127,"PUBLISHER"),EXACT(H127,"OTHER"))),"INVALID - LANDING TOKEN",IF(COUNTIF($A$6:$A$205,A127)&gt;1,"INVALID - DUPLICATE ID","VALID")))))))</x:f>
      </x:c>
      <x:c r="M127" s="45" t="str">
        <x:f>IF(A127="","",IF(OR(B127="",C127="",D127="",E127="",F127="",G127="",H127="",I127="",J127=""),"EVIDENCE INSUFFICIENT",IF(OR(F127="UNCLEAR",G127="UNCLEAR"),"EVIDENCE INSUFFICIENT",IF(F127="ABSENT","REFERENCE ONLY",IF(G127="ROLE MISMATCH","DO NOT COMPARE",IF(OR(C127="TRANSACTION",C127="PRODUCT",C127="COMPARISON"),"BENCHMARK","REFERENCE ONLY"))))))</x:f>
      </x:c>
      <x:c r="N127" s="45" t="str">
        <x:f>IF(A127="","",IF(L127&lt;&gt;"VALID","NOT READY",IF(M127="EVIDENCE INSUFFICIENT","NOT READY",IF(O127&lt;&gt;"LINKED - READY","NOT READY","READY"))))</x:f>
      </x:c>
      <x:c r="O127" s="69" t="str">
        <x:f>IF(A127="","",IF(COUNTIF(CANDIDATES!$A$6:$A$205,D127)&lt;&gt;1,"INVALID - CANDIDATE ID",IF(COUNTIFS(CANDIDATES!$A$6:$A$205,D127,CANDIDATES!$R$6:$R$205,"READY")&lt;&gt;1,"CANDIDATE NOT READY","LINKED - READY")))</x:f>
      </x:c>
      <x:c r="P127" s="69" t="str">
        <x:f>IF(O127="LINKED - READY",INDEX(CANDIDATES!$Q$6:$Q$205,MATCH(D127,CANDIDATES!$A$6:$A$205,0)),"")</x:f>
      </x:c>
    </x:row>
    <x:row r="128">
      <x:c r="A128" s="53"/>
      <x:c r="B128" s="53"/>
      <x:c r="C128" s="53"/>
      <x:c r="D128" s="53"/>
      <x:c r="E128" s="53"/>
      <x:c r="F128" s="53"/>
      <x:c r="G128" s="53"/>
      <x:c r="H128" s="53"/>
      <x:c r="I128" s="53"/>
      <x:c r="J128" s="58"/>
      <x:c r="K128" s="53"/>
      <x:c r="L128" s="45" t="str">
        <x:f>IF(A128="","",IF(NOT(OR(EXACT(C128,"CATEGORY"),EXACT(C128,"DISCOVERY"),EXACT(C128,"COMPARISON"),EXACT(C128,"PRODUCT"),EXACT(C128,"BRAND"),EXACT(C128,"TRANSACTION"),EXACT(C128,"POST-PURCHASE"))),"INVALID - INTENT TOKEN",IF(NOT(OR(EXACT(E128,"ORGANIC SEARCH"),EXACT(E128,"SHOPPING"),EXACT(E128,"AI ANSWER"),EXACT(E128,"MARKETPLACE"),EXACT(E128,"OTHER"))),"INVALID - SURFACE TOKEN",IF(NOT(OR(EXACT(F128,"PRESENT"),EXACT(F128,"ABSENT"),EXACT(F128,"UNCLEAR"))),"INVALID - VISIBILITY TOKEN",IF(NOT(OR(EXACT(G128,"EXPECTED"),EXACT(G128,"ROLE MISMATCH"),EXACT(G128,"UNCLEAR"))),"INVALID - ROLE ALIGNMENT TOKEN",IF(NOT(OR(EXACT(H128,"CATEGORY"),EXACT(H128,"PRODUCT"),EXACT(H128,"GUIDE"),EXACT(H128,"MARKETPLACE LISTING"),EXACT(H128,"MANUFACTURER"),EXACT(H128,"PUBLISHER"),EXACT(H128,"OTHER"))),"INVALID - LANDING TOKEN",IF(COUNTIF($A$6:$A$205,A128)&gt;1,"INVALID - DUPLICATE ID","VALID")))))))</x:f>
      </x:c>
      <x:c r="M128" s="45" t="str">
        <x:f>IF(A128="","",IF(OR(B128="",C128="",D128="",E128="",F128="",G128="",H128="",I128="",J128=""),"EVIDENCE INSUFFICIENT",IF(OR(F128="UNCLEAR",G128="UNCLEAR"),"EVIDENCE INSUFFICIENT",IF(F128="ABSENT","REFERENCE ONLY",IF(G128="ROLE MISMATCH","DO NOT COMPARE",IF(OR(C128="TRANSACTION",C128="PRODUCT",C128="COMPARISON"),"BENCHMARK","REFERENCE ONLY"))))))</x:f>
      </x:c>
      <x:c r="N128" s="45" t="str">
        <x:f>IF(A128="","",IF(L128&lt;&gt;"VALID","NOT READY",IF(M128="EVIDENCE INSUFFICIENT","NOT READY",IF(O128&lt;&gt;"LINKED - READY","NOT READY","READY"))))</x:f>
      </x:c>
      <x:c r="O128" s="69" t="str">
        <x:f>IF(A128="","",IF(COUNTIF(CANDIDATES!$A$6:$A$205,D128)&lt;&gt;1,"INVALID - CANDIDATE ID",IF(COUNTIFS(CANDIDATES!$A$6:$A$205,D128,CANDIDATES!$R$6:$R$205,"READY")&lt;&gt;1,"CANDIDATE NOT READY","LINKED - READY")))</x:f>
      </x:c>
      <x:c r="P128" s="69" t="str">
        <x:f>IF(O128="LINKED - READY",INDEX(CANDIDATES!$Q$6:$Q$205,MATCH(D128,CANDIDATES!$A$6:$A$205,0)),"")</x:f>
      </x:c>
    </x:row>
    <x:row r="129">
      <x:c r="A129" s="53"/>
      <x:c r="B129" s="53"/>
      <x:c r="C129" s="53"/>
      <x:c r="D129" s="53"/>
      <x:c r="E129" s="53"/>
      <x:c r="F129" s="53"/>
      <x:c r="G129" s="53"/>
      <x:c r="H129" s="53"/>
      <x:c r="I129" s="53"/>
      <x:c r="J129" s="58"/>
      <x:c r="K129" s="53"/>
      <x:c r="L129" s="45" t="str">
        <x:f>IF(A129="","",IF(NOT(OR(EXACT(C129,"CATEGORY"),EXACT(C129,"DISCOVERY"),EXACT(C129,"COMPARISON"),EXACT(C129,"PRODUCT"),EXACT(C129,"BRAND"),EXACT(C129,"TRANSACTION"),EXACT(C129,"POST-PURCHASE"))),"INVALID - INTENT TOKEN",IF(NOT(OR(EXACT(E129,"ORGANIC SEARCH"),EXACT(E129,"SHOPPING"),EXACT(E129,"AI ANSWER"),EXACT(E129,"MARKETPLACE"),EXACT(E129,"OTHER"))),"INVALID - SURFACE TOKEN",IF(NOT(OR(EXACT(F129,"PRESENT"),EXACT(F129,"ABSENT"),EXACT(F129,"UNCLEAR"))),"INVALID - VISIBILITY TOKEN",IF(NOT(OR(EXACT(G129,"EXPECTED"),EXACT(G129,"ROLE MISMATCH"),EXACT(G129,"UNCLEAR"))),"INVALID - ROLE ALIGNMENT TOKEN",IF(NOT(OR(EXACT(H129,"CATEGORY"),EXACT(H129,"PRODUCT"),EXACT(H129,"GUIDE"),EXACT(H129,"MARKETPLACE LISTING"),EXACT(H129,"MANUFACTURER"),EXACT(H129,"PUBLISHER"),EXACT(H129,"OTHER"))),"INVALID - LANDING TOKEN",IF(COUNTIF($A$6:$A$205,A129)&gt;1,"INVALID - DUPLICATE ID","VALID")))))))</x:f>
      </x:c>
      <x:c r="M129" s="45" t="str">
        <x:f>IF(A129="","",IF(OR(B129="",C129="",D129="",E129="",F129="",G129="",H129="",I129="",J129=""),"EVIDENCE INSUFFICIENT",IF(OR(F129="UNCLEAR",G129="UNCLEAR"),"EVIDENCE INSUFFICIENT",IF(F129="ABSENT","REFERENCE ONLY",IF(G129="ROLE MISMATCH","DO NOT COMPARE",IF(OR(C129="TRANSACTION",C129="PRODUCT",C129="COMPARISON"),"BENCHMARK","REFERENCE ONLY"))))))</x:f>
      </x:c>
      <x:c r="N129" s="45" t="str">
        <x:f>IF(A129="","",IF(L129&lt;&gt;"VALID","NOT READY",IF(M129="EVIDENCE INSUFFICIENT","NOT READY",IF(O129&lt;&gt;"LINKED - READY","NOT READY","READY"))))</x:f>
      </x:c>
      <x:c r="O129" s="69" t="str">
        <x:f>IF(A129="","",IF(COUNTIF(CANDIDATES!$A$6:$A$205,D129)&lt;&gt;1,"INVALID - CANDIDATE ID",IF(COUNTIFS(CANDIDATES!$A$6:$A$205,D129,CANDIDATES!$R$6:$R$205,"READY")&lt;&gt;1,"CANDIDATE NOT READY","LINKED - READY")))</x:f>
      </x:c>
      <x:c r="P129" s="69" t="str">
        <x:f>IF(O129="LINKED - READY",INDEX(CANDIDATES!$Q$6:$Q$205,MATCH(D129,CANDIDATES!$A$6:$A$205,0)),"")</x:f>
      </x:c>
    </x:row>
    <x:row r="130">
      <x:c r="A130" s="53"/>
      <x:c r="B130" s="53"/>
      <x:c r="C130" s="53"/>
      <x:c r="D130" s="53"/>
      <x:c r="E130" s="53"/>
      <x:c r="F130" s="53"/>
      <x:c r="G130" s="53"/>
      <x:c r="H130" s="53"/>
      <x:c r="I130" s="53"/>
      <x:c r="J130" s="58"/>
      <x:c r="K130" s="53"/>
      <x:c r="L130" s="45" t="str">
        <x:f>IF(A130="","",IF(NOT(OR(EXACT(C130,"CATEGORY"),EXACT(C130,"DISCOVERY"),EXACT(C130,"COMPARISON"),EXACT(C130,"PRODUCT"),EXACT(C130,"BRAND"),EXACT(C130,"TRANSACTION"),EXACT(C130,"POST-PURCHASE"))),"INVALID - INTENT TOKEN",IF(NOT(OR(EXACT(E130,"ORGANIC SEARCH"),EXACT(E130,"SHOPPING"),EXACT(E130,"AI ANSWER"),EXACT(E130,"MARKETPLACE"),EXACT(E130,"OTHER"))),"INVALID - SURFACE TOKEN",IF(NOT(OR(EXACT(F130,"PRESENT"),EXACT(F130,"ABSENT"),EXACT(F130,"UNCLEAR"))),"INVALID - VISIBILITY TOKEN",IF(NOT(OR(EXACT(G130,"EXPECTED"),EXACT(G130,"ROLE MISMATCH"),EXACT(G130,"UNCLEAR"))),"INVALID - ROLE ALIGNMENT TOKEN",IF(NOT(OR(EXACT(H130,"CATEGORY"),EXACT(H130,"PRODUCT"),EXACT(H130,"GUIDE"),EXACT(H130,"MARKETPLACE LISTING"),EXACT(H130,"MANUFACTURER"),EXACT(H130,"PUBLISHER"),EXACT(H130,"OTHER"))),"INVALID - LANDING TOKEN",IF(COUNTIF($A$6:$A$205,A130)&gt;1,"INVALID - DUPLICATE ID","VALID")))))))</x:f>
      </x:c>
      <x:c r="M130" s="45" t="str">
        <x:f>IF(A130="","",IF(OR(B130="",C130="",D130="",E130="",F130="",G130="",H130="",I130="",J130=""),"EVIDENCE INSUFFICIENT",IF(OR(F130="UNCLEAR",G130="UNCLEAR"),"EVIDENCE INSUFFICIENT",IF(F130="ABSENT","REFERENCE ONLY",IF(G130="ROLE MISMATCH","DO NOT COMPARE",IF(OR(C130="TRANSACTION",C130="PRODUCT",C130="COMPARISON"),"BENCHMARK","REFERENCE ONLY"))))))</x:f>
      </x:c>
      <x:c r="N130" s="45" t="str">
        <x:f>IF(A130="","",IF(L130&lt;&gt;"VALID","NOT READY",IF(M130="EVIDENCE INSUFFICIENT","NOT READY",IF(O130&lt;&gt;"LINKED - READY","NOT READY","READY"))))</x:f>
      </x:c>
      <x:c r="O130" s="69" t="str">
        <x:f>IF(A130="","",IF(COUNTIF(CANDIDATES!$A$6:$A$205,D130)&lt;&gt;1,"INVALID - CANDIDATE ID",IF(COUNTIFS(CANDIDATES!$A$6:$A$205,D130,CANDIDATES!$R$6:$R$205,"READY")&lt;&gt;1,"CANDIDATE NOT READY","LINKED - READY")))</x:f>
      </x:c>
      <x:c r="P130" s="69" t="str">
        <x:f>IF(O130="LINKED - READY",INDEX(CANDIDATES!$Q$6:$Q$205,MATCH(D130,CANDIDATES!$A$6:$A$205,0)),"")</x:f>
      </x:c>
    </x:row>
    <x:row r="131">
      <x:c r="A131" s="53"/>
      <x:c r="B131" s="53"/>
      <x:c r="C131" s="53"/>
      <x:c r="D131" s="53"/>
      <x:c r="E131" s="53"/>
      <x:c r="F131" s="53"/>
      <x:c r="G131" s="53"/>
      <x:c r="H131" s="53"/>
      <x:c r="I131" s="53"/>
      <x:c r="J131" s="58"/>
      <x:c r="K131" s="53"/>
      <x:c r="L131" s="45" t="str">
        <x:f>IF(A131="","",IF(NOT(OR(EXACT(C131,"CATEGORY"),EXACT(C131,"DISCOVERY"),EXACT(C131,"COMPARISON"),EXACT(C131,"PRODUCT"),EXACT(C131,"BRAND"),EXACT(C131,"TRANSACTION"),EXACT(C131,"POST-PURCHASE"))),"INVALID - INTENT TOKEN",IF(NOT(OR(EXACT(E131,"ORGANIC SEARCH"),EXACT(E131,"SHOPPING"),EXACT(E131,"AI ANSWER"),EXACT(E131,"MARKETPLACE"),EXACT(E131,"OTHER"))),"INVALID - SURFACE TOKEN",IF(NOT(OR(EXACT(F131,"PRESENT"),EXACT(F131,"ABSENT"),EXACT(F131,"UNCLEAR"))),"INVALID - VISIBILITY TOKEN",IF(NOT(OR(EXACT(G131,"EXPECTED"),EXACT(G131,"ROLE MISMATCH"),EXACT(G131,"UNCLEAR"))),"INVALID - ROLE ALIGNMENT TOKEN",IF(NOT(OR(EXACT(H131,"CATEGORY"),EXACT(H131,"PRODUCT"),EXACT(H131,"GUIDE"),EXACT(H131,"MARKETPLACE LISTING"),EXACT(H131,"MANUFACTURER"),EXACT(H131,"PUBLISHER"),EXACT(H131,"OTHER"))),"INVALID - LANDING TOKEN",IF(COUNTIF($A$6:$A$205,A131)&gt;1,"INVALID - DUPLICATE ID","VALID")))))))</x:f>
      </x:c>
      <x:c r="M131" s="45" t="str">
        <x:f>IF(A131="","",IF(OR(B131="",C131="",D131="",E131="",F131="",G131="",H131="",I131="",J131=""),"EVIDENCE INSUFFICIENT",IF(OR(F131="UNCLEAR",G131="UNCLEAR"),"EVIDENCE INSUFFICIENT",IF(F131="ABSENT","REFERENCE ONLY",IF(G131="ROLE MISMATCH","DO NOT COMPARE",IF(OR(C131="TRANSACTION",C131="PRODUCT",C131="COMPARISON"),"BENCHMARK","REFERENCE ONLY"))))))</x:f>
      </x:c>
      <x:c r="N131" s="45" t="str">
        <x:f>IF(A131="","",IF(L131&lt;&gt;"VALID","NOT READY",IF(M131="EVIDENCE INSUFFICIENT","NOT READY",IF(O131&lt;&gt;"LINKED - READY","NOT READY","READY"))))</x:f>
      </x:c>
      <x:c r="O131" s="69" t="str">
        <x:f>IF(A131="","",IF(COUNTIF(CANDIDATES!$A$6:$A$205,D131)&lt;&gt;1,"INVALID - CANDIDATE ID",IF(COUNTIFS(CANDIDATES!$A$6:$A$205,D131,CANDIDATES!$R$6:$R$205,"READY")&lt;&gt;1,"CANDIDATE NOT READY","LINKED - READY")))</x:f>
      </x:c>
      <x:c r="P131" s="69" t="str">
        <x:f>IF(O131="LINKED - READY",INDEX(CANDIDATES!$Q$6:$Q$205,MATCH(D131,CANDIDATES!$A$6:$A$205,0)),"")</x:f>
      </x:c>
    </x:row>
    <x:row r="132">
      <x:c r="A132" s="53"/>
      <x:c r="B132" s="53"/>
      <x:c r="C132" s="53"/>
      <x:c r="D132" s="53"/>
      <x:c r="E132" s="53"/>
      <x:c r="F132" s="53"/>
      <x:c r="G132" s="53"/>
      <x:c r="H132" s="53"/>
      <x:c r="I132" s="53"/>
      <x:c r="J132" s="58"/>
      <x:c r="K132" s="53"/>
      <x:c r="L132" s="45" t="str">
        <x:f>IF(A132="","",IF(NOT(OR(EXACT(C132,"CATEGORY"),EXACT(C132,"DISCOVERY"),EXACT(C132,"COMPARISON"),EXACT(C132,"PRODUCT"),EXACT(C132,"BRAND"),EXACT(C132,"TRANSACTION"),EXACT(C132,"POST-PURCHASE"))),"INVALID - INTENT TOKEN",IF(NOT(OR(EXACT(E132,"ORGANIC SEARCH"),EXACT(E132,"SHOPPING"),EXACT(E132,"AI ANSWER"),EXACT(E132,"MARKETPLACE"),EXACT(E132,"OTHER"))),"INVALID - SURFACE TOKEN",IF(NOT(OR(EXACT(F132,"PRESENT"),EXACT(F132,"ABSENT"),EXACT(F132,"UNCLEAR"))),"INVALID - VISIBILITY TOKEN",IF(NOT(OR(EXACT(G132,"EXPECTED"),EXACT(G132,"ROLE MISMATCH"),EXACT(G132,"UNCLEAR"))),"INVALID - ROLE ALIGNMENT TOKEN",IF(NOT(OR(EXACT(H132,"CATEGORY"),EXACT(H132,"PRODUCT"),EXACT(H132,"GUIDE"),EXACT(H132,"MARKETPLACE LISTING"),EXACT(H132,"MANUFACTURER"),EXACT(H132,"PUBLISHER"),EXACT(H132,"OTHER"))),"INVALID - LANDING TOKEN",IF(COUNTIF($A$6:$A$205,A132)&gt;1,"INVALID - DUPLICATE ID","VALID")))))))</x:f>
      </x:c>
      <x:c r="M132" s="45" t="str">
        <x:f>IF(A132="","",IF(OR(B132="",C132="",D132="",E132="",F132="",G132="",H132="",I132="",J132=""),"EVIDENCE INSUFFICIENT",IF(OR(F132="UNCLEAR",G132="UNCLEAR"),"EVIDENCE INSUFFICIENT",IF(F132="ABSENT","REFERENCE ONLY",IF(G132="ROLE MISMATCH","DO NOT COMPARE",IF(OR(C132="TRANSACTION",C132="PRODUCT",C132="COMPARISON"),"BENCHMARK","REFERENCE ONLY"))))))</x:f>
      </x:c>
      <x:c r="N132" s="45" t="str">
        <x:f>IF(A132="","",IF(L132&lt;&gt;"VALID","NOT READY",IF(M132="EVIDENCE INSUFFICIENT","NOT READY",IF(O132&lt;&gt;"LINKED - READY","NOT READY","READY"))))</x:f>
      </x:c>
      <x:c r="O132" s="69" t="str">
        <x:f>IF(A132="","",IF(COUNTIF(CANDIDATES!$A$6:$A$205,D132)&lt;&gt;1,"INVALID - CANDIDATE ID",IF(COUNTIFS(CANDIDATES!$A$6:$A$205,D132,CANDIDATES!$R$6:$R$205,"READY")&lt;&gt;1,"CANDIDATE NOT READY","LINKED - READY")))</x:f>
      </x:c>
      <x:c r="P132" s="69" t="str">
        <x:f>IF(O132="LINKED - READY",INDEX(CANDIDATES!$Q$6:$Q$205,MATCH(D132,CANDIDATES!$A$6:$A$205,0)),"")</x:f>
      </x:c>
    </x:row>
    <x:row r="133">
      <x:c r="A133" s="53"/>
      <x:c r="B133" s="53"/>
      <x:c r="C133" s="53"/>
      <x:c r="D133" s="53"/>
      <x:c r="E133" s="53"/>
      <x:c r="F133" s="53"/>
      <x:c r="G133" s="53"/>
      <x:c r="H133" s="53"/>
      <x:c r="I133" s="53"/>
      <x:c r="J133" s="58"/>
      <x:c r="K133" s="53"/>
      <x:c r="L133" s="45" t="str">
        <x:f>IF(A133="","",IF(NOT(OR(EXACT(C133,"CATEGORY"),EXACT(C133,"DISCOVERY"),EXACT(C133,"COMPARISON"),EXACT(C133,"PRODUCT"),EXACT(C133,"BRAND"),EXACT(C133,"TRANSACTION"),EXACT(C133,"POST-PURCHASE"))),"INVALID - INTENT TOKEN",IF(NOT(OR(EXACT(E133,"ORGANIC SEARCH"),EXACT(E133,"SHOPPING"),EXACT(E133,"AI ANSWER"),EXACT(E133,"MARKETPLACE"),EXACT(E133,"OTHER"))),"INVALID - SURFACE TOKEN",IF(NOT(OR(EXACT(F133,"PRESENT"),EXACT(F133,"ABSENT"),EXACT(F133,"UNCLEAR"))),"INVALID - VISIBILITY TOKEN",IF(NOT(OR(EXACT(G133,"EXPECTED"),EXACT(G133,"ROLE MISMATCH"),EXACT(G133,"UNCLEAR"))),"INVALID - ROLE ALIGNMENT TOKEN",IF(NOT(OR(EXACT(H133,"CATEGORY"),EXACT(H133,"PRODUCT"),EXACT(H133,"GUIDE"),EXACT(H133,"MARKETPLACE LISTING"),EXACT(H133,"MANUFACTURER"),EXACT(H133,"PUBLISHER"),EXACT(H133,"OTHER"))),"INVALID - LANDING TOKEN",IF(COUNTIF($A$6:$A$205,A133)&gt;1,"INVALID - DUPLICATE ID","VALID")))))))</x:f>
      </x:c>
      <x:c r="M133" s="45" t="str">
        <x:f>IF(A133="","",IF(OR(B133="",C133="",D133="",E133="",F133="",G133="",H133="",I133="",J133=""),"EVIDENCE INSUFFICIENT",IF(OR(F133="UNCLEAR",G133="UNCLEAR"),"EVIDENCE INSUFFICIENT",IF(F133="ABSENT","REFERENCE ONLY",IF(G133="ROLE MISMATCH","DO NOT COMPARE",IF(OR(C133="TRANSACTION",C133="PRODUCT",C133="COMPARISON"),"BENCHMARK","REFERENCE ONLY"))))))</x:f>
      </x:c>
      <x:c r="N133" s="45" t="str">
        <x:f>IF(A133="","",IF(L133&lt;&gt;"VALID","NOT READY",IF(M133="EVIDENCE INSUFFICIENT","NOT READY",IF(O133&lt;&gt;"LINKED - READY","NOT READY","READY"))))</x:f>
      </x:c>
      <x:c r="O133" s="69" t="str">
        <x:f>IF(A133="","",IF(COUNTIF(CANDIDATES!$A$6:$A$205,D133)&lt;&gt;1,"INVALID - CANDIDATE ID",IF(COUNTIFS(CANDIDATES!$A$6:$A$205,D133,CANDIDATES!$R$6:$R$205,"READY")&lt;&gt;1,"CANDIDATE NOT READY","LINKED - READY")))</x:f>
      </x:c>
      <x:c r="P133" s="69" t="str">
        <x:f>IF(O133="LINKED - READY",INDEX(CANDIDATES!$Q$6:$Q$205,MATCH(D133,CANDIDATES!$A$6:$A$205,0)),"")</x:f>
      </x:c>
    </x:row>
    <x:row r="134">
      <x:c r="A134" s="53"/>
      <x:c r="B134" s="53"/>
      <x:c r="C134" s="53"/>
      <x:c r="D134" s="53"/>
      <x:c r="E134" s="53"/>
      <x:c r="F134" s="53"/>
      <x:c r="G134" s="53"/>
      <x:c r="H134" s="53"/>
      <x:c r="I134" s="53"/>
      <x:c r="J134" s="58"/>
      <x:c r="K134" s="53"/>
      <x:c r="L134" s="45" t="str">
        <x:f>IF(A134="","",IF(NOT(OR(EXACT(C134,"CATEGORY"),EXACT(C134,"DISCOVERY"),EXACT(C134,"COMPARISON"),EXACT(C134,"PRODUCT"),EXACT(C134,"BRAND"),EXACT(C134,"TRANSACTION"),EXACT(C134,"POST-PURCHASE"))),"INVALID - INTENT TOKEN",IF(NOT(OR(EXACT(E134,"ORGANIC SEARCH"),EXACT(E134,"SHOPPING"),EXACT(E134,"AI ANSWER"),EXACT(E134,"MARKETPLACE"),EXACT(E134,"OTHER"))),"INVALID - SURFACE TOKEN",IF(NOT(OR(EXACT(F134,"PRESENT"),EXACT(F134,"ABSENT"),EXACT(F134,"UNCLEAR"))),"INVALID - VISIBILITY TOKEN",IF(NOT(OR(EXACT(G134,"EXPECTED"),EXACT(G134,"ROLE MISMATCH"),EXACT(G134,"UNCLEAR"))),"INVALID - ROLE ALIGNMENT TOKEN",IF(NOT(OR(EXACT(H134,"CATEGORY"),EXACT(H134,"PRODUCT"),EXACT(H134,"GUIDE"),EXACT(H134,"MARKETPLACE LISTING"),EXACT(H134,"MANUFACTURER"),EXACT(H134,"PUBLISHER"),EXACT(H134,"OTHER"))),"INVALID - LANDING TOKEN",IF(COUNTIF($A$6:$A$205,A134)&gt;1,"INVALID - DUPLICATE ID","VALID")))))))</x:f>
      </x:c>
      <x:c r="M134" s="45" t="str">
        <x:f>IF(A134="","",IF(OR(B134="",C134="",D134="",E134="",F134="",G134="",H134="",I134="",J134=""),"EVIDENCE INSUFFICIENT",IF(OR(F134="UNCLEAR",G134="UNCLEAR"),"EVIDENCE INSUFFICIENT",IF(F134="ABSENT","REFERENCE ONLY",IF(G134="ROLE MISMATCH","DO NOT COMPARE",IF(OR(C134="TRANSACTION",C134="PRODUCT",C134="COMPARISON"),"BENCHMARK","REFERENCE ONLY"))))))</x:f>
      </x:c>
      <x:c r="N134" s="45" t="str">
        <x:f>IF(A134="","",IF(L134&lt;&gt;"VALID","NOT READY",IF(M134="EVIDENCE INSUFFICIENT","NOT READY",IF(O134&lt;&gt;"LINKED - READY","NOT READY","READY"))))</x:f>
      </x:c>
      <x:c r="O134" s="69" t="str">
        <x:f>IF(A134="","",IF(COUNTIF(CANDIDATES!$A$6:$A$205,D134)&lt;&gt;1,"INVALID - CANDIDATE ID",IF(COUNTIFS(CANDIDATES!$A$6:$A$205,D134,CANDIDATES!$R$6:$R$205,"READY")&lt;&gt;1,"CANDIDATE NOT READY","LINKED - READY")))</x:f>
      </x:c>
      <x:c r="P134" s="69" t="str">
        <x:f>IF(O134="LINKED - READY",INDEX(CANDIDATES!$Q$6:$Q$205,MATCH(D134,CANDIDATES!$A$6:$A$205,0)),"")</x:f>
      </x:c>
    </x:row>
    <x:row r="135">
      <x:c r="A135" s="53"/>
      <x:c r="B135" s="53"/>
      <x:c r="C135" s="53"/>
      <x:c r="D135" s="53"/>
      <x:c r="E135" s="53"/>
      <x:c r="F135" s="53"/>
      <x:c r="G135" s="53"/>
      <x:c r="H135" s="53"/>
      <x:c r="I135" s="53"/>
      <x:c r="J135" s="58"/>
      <x:c r="K135" s="53"/>
      <x:c r="L135" s="45" t="str">
        <x:f>IF(A135="","",IF(NOT(OR(EXACT(C135,"CATEGORY"),EXACT(C135,"DISCOVERY"),EXACT(C135,"COMPARISON"),EXACT(C135,"PRODUCT"),EXACT(C135,"BRAND"),EXACT(C135,"TRANSACTION"),EXACT(C135,"POST-PURCHASE"))),"INVALID - INTENT TOKEN",IF(NOT(OR(EXACT(E135,"ORGANIC SEARCH"),EXACT(E135,"SHOPPING"),EXACT(E135,"AI ANSWER"),EXACT(E135,"MARKETPLACE"),EXACT(E135,"OTHER"))),"INVALID - SURFACE TOKEN",IF(NOT(OR(EXACT(F135,"PRESENT"),EXACT(F135,"ABSENT"),EXACT(F135,"UNCLEAR"))),"INVALID - VISIBILITY TOKEN",IF(NOT(OR(EXACT(G135,"EXPECTED"),EXACT(G135,"ROLE MISMATCH"),EXACT(G135,"UNCLEAR"))),"INVALID - ROLE ALIGNMENT TOKEN",IF(NOT(OR(EXACT(H135,"CATEGORY"),EXACT(H135,"PRODUCT"),EXACT(H135,"GUIDE"),EXACT(H135,"MARKETPLACE LISTING"),EXACT(H135,"MANUFACTURER"),EXACT(H135,"PUBLISHER"),EXACT(H135,"OTHER"))),"INVALID - LANDING TOKEN",IF(COUNTIF($A$6:$A$205,A135)&gt;1,"INVALID - DUPLICATE ID","VALID")))))))</x:f>
      </x:c>
      <x:c r="M135" s="45" t="str">
        <x:f>IF(A135="","",IF(OR(B135="",C135="",D135="",E135="",F135="",G135="",H135="",I135="",J135=""),"EVIDENCE INSUFFICIENT",IF(OR(F135="UNCLEAR",G135="UNCLEAR"),"EVIDENCE INSUFFICIENT",IF(F135="ABSENT","REFERENCE ONLY",IF(G135="ROLE MISMATCH","DO NOT COMPARE",IF(OR(C135="TRANSACTION",C135="PRODUCT",C135="COMPARISON"),"BENCHMARK","REFERENCE ONLY"))))))</x:f>
      </x:c>
      <x:c r="N135" s="45" t="str">
        <x:f>IF(A135="","",IF(L135&lt;&gt;"VALID","NOT READY",IF(M135="EVIDENCE INSUFFICIENT","NOT READY",IF(O135&lt;&gt;"LINKED - READY","NOT READY","READY"))))</x:f>
      </x:c>
      <x:c r="O135" s="69" t="str">
        <x:f>IF(A135="","",IF(COUNTIF(CANDIDATES!$A$6:$A$205,D135)&lt;&gt;1,"INVALID - CANDIDATE ID",IF(COUNTIFS(CANDIDATES!$A$6:$A$205,D135,CANDIDATES!$R$6:$R$205,"READY")&lt;&gt;1,"CANDIDATE NOT READY","LINKED - READY")))</x:f>
      </x:c>
      <x:c r="P135" s="69" t="str">
        <x:f>IF(O135="LINKED - READY",INDEX(CANDIDATES!$Q$6:$Q$205,MATCH(D135,CANDIDATES!$A$6:$A$205,0)),"")</x:f>
      </x:c>
    </x:row>
    <x:row r="136">
      <x:c r="A136" s="53"/>
      <x:c r="B136" s="53"/>
      <x:c r="C136" s="53"/>
      <x:c r="D136" s="53"/>
      <x:c r="E136" s="53"/>
      <x:c r="F136" s="53"/>
      <x:c r="G136" s="53"/>
      <x:c r="H136" s="53"/>
      <x:c r="I136" s="53"/>
      <x:c r="J136" s="58"/>
      <x:c r="K136" s="53"/>
      <x:c r="L136" s="45" t="str">
        <x:f>IF(A136="","",IF(NOT(OR(EXACT(C136,"CATEGORY"),EXACT(C136,"DISCOVERY"),EXACT(C136,"COMPARISON"),EXACT(C136,"PRODUCT"),EXACT(C136,"BRAND"),EXACT(C136,"TRANSACTION"),EXACT(C136,"POST-PURCHASE"))),"INVALID - INTENT TOKEN",IF(NOT(OR(EXACT(E136,"ORGANIC SEARCH"),EXACT(E136,"SHOPPING"),EXACT(E136,"AI ANSWER"),EXACT(E136,"MARKETPLACE"),EXACT(E136,"OTHER"))),"INVALID - SURFACE TOKEN",IF(NOT(OR(EXACT(F136,"PRESENT"),EXACT(F136,"ABSENT"),EXACT(F136,"UNCLEAR"))),"INVALID - VISIBILITY TOKEN",IF(NOT(OR(EXACT(G136,"EXPECTED"),EXACT(G136,"ROLE MISMATCH"),EXACT(G136,"UNCLEAR"))),"INVALID - ROLE ALIGNMENT TOKEN",IF(NOT(OR(EXACT(H136,"CATEGORY"),EXACT(H136,"PRODUCT"),EXACT(H136,"GUIDE"),EXACT(H136,"MARKETPLACE LISTING"),EXACT(H136,"MANUFACTURER"),EXACT(H136,"PUBLISHER"),EXACT(H136,"OTHER"))),"INVALID - LANDING TOKEN",IF(COUNTIF($A$6:$A$205,A136)&gt;1,"INVALID - DUPLICATE ID","VALID")))))))</x:f>
      </x:c>
      <x:c r="M136" s="45" t="str">
        <x:f>IF(A136="","",IF(OR(B136="",C136="",D136="",E136="",F136="",G136="",H136="",I136="",J136=""),"EVIDENCE INSUFFICIENT",IF(OR(F136="UNCLEAR",G136="UNCLEAR"),"EVIDENCE INSUFFICIENT",IF(F136="ABSENT","REFERENCE ONLY",IF(G136="ROLE MISMATCH","DO NOT COMPARE",IF(OR(C136="TRANSACTION",C136="PRODUCT",C136="COMPARISON"),"BENCHMARK","REFERENCE ONLY"))))))</x:f>
      </x:c>
      <x:c r="N136" s="45" t="str">
        <x:f>IF(A136="","",IF(L136&lt;&gt;"VALID","NOT READY",IF(M136="EVIDENCE INSUFFICIENT","NOT READY",IF(O136&lt;&gt;"LINKED - READY","NOT READY","READY"))))</x:f>
      </x:c>
      <x:c r="O136" s="69" t="str">
        <x:f>IF(A136="","",IF(COUNTIF(CANDIDATES!$A$6:$A$205,D136)&lt;&gt;1,"INVALID - CANDIDATE ID",IF(COUNTIFS(CANDIDATES!$A$6:$A$205,D136,CANDIDATES!$R$6:$R$205,"READY")&lt;&gt;1,"CANDIDATE NOT READY","LINKED - READY")))</x:f>
      </x:c>
      <x:c r="P136" s="69" t="str">
        <x:f>IF(O136="LINKED - READY",INDEX(CANDIDATES!$Q$6:$Q$205,MATCH(D136,CANDIDATES!$A$6:$A$205,0)),"")</x:f>
      </x:c>
    </x:row>
    <x:row r="137">
      <x:c r="A137" s="53"/>
      <x:c r="B137" s="53"/>
      <x:c r="C137" s="53"/>
      <x:c r="D137" s="53"/>
      <x:c r="E137" s="53"/>
      <x:c r="F137" s="53"/>
      <x:c r="G137" s="53"/>
      <x:c r="H137" s="53"/>
      <x:c r="I137" s="53"/>
      <x:c r="J137" s="58"/>
      <x:c r="K137" s="53"/>
      <x:c r="L137" s="45" t="str">
        <x:f>IF(A137="","",IF(NOT(OR(EXACT(C137,"CATEGORY"),EXACT(C137,"DISCOVERY"),EXACT(C137,"COMPARISON"),EXACT(C137,"PRODUCT"),EXACT(C137,"BRAND"),EXACT(C137,"TRANSACTION"),EXACT(C137,"POST-PURCHASE"))),"INVALID - INTENT TOKEN",IF(NOT(OR(EXACT(E137,"ORGANIC SEARCH"),EXACT(E137,"SHOPPING"),EXACT(E137,"AI ANSWER"),EXACT(E137,"MARKETPLACE"),EXACT(E137,"OTHER"))),"INVALID - SURFACE TOKEN",IF(NOT(OR(EXACT(F137,"PRESENT"),EXACT(F137,"ABSENT"),EXACT(F137,"UNCLEAR"))),"INVALID - VISIBILITY TOKEN",IF(NOT(OR(EXACT(G137,"EXPECTED"),EXACT(G137,"ROLE MISMATCH"),EXACT(G137,"UNCLEAR"))),"INVALID - ROLE ALIGNMENT TOKEN",IF(NOT(OR(EXACT(H137,"CATEGORY"),EXACT(H137,"PRODUCT"),EXACT(H137,"GUIDE"),EXACT(H137,"MARKETPLACE LISTING"),EXACT(H137,"MANUFACTURER"),EXACT(H137,"PUBLISHER"),EXACT(H137,"OTHER"))),"INVALID - LANDING TOKEN",IF(COUNTIF($A$6:$A$205,A137)&gt;1,"INVALID - DUPLICATE ID","VALID")))))))</x:f>
      </x:c>
      <x:c r="M137" s="45" t="str">
        <x:f>IF(A137="","",IF(OR(B137="",C137="",D137="",E137="",F137="",G137="",H137="",I137="",J137=""),"EVIDENCE INSUFFICIENT",IF(OR(F137="UNCLEAR",G137="UNCLEAR"),"EVIDENCE INSUFFICIENT",IF(F137="ABSENT","REFERENCE ONLY",IF(G137="ROLE MISMATCH","DO NOT COMPARE",IF(OR(C137="TRANSACTION",C137="PRODUCT",C137="COMPARISON"),"BENCHMARK","REFERENCE ONLY"))))))</x:f>
      </x:c>
      <x:c r="N137" s="45" t="str">
        <x:f>IF(A137="","",IF(L137&lt;&gt;"VALID","NOT READY",IF(M137="EVIDENCE INSUFFICIENT","NOT READY",IF(O137&lt;&gt;"LINKED - READY","NOT READY","READY"))))</x:f>
      </x:c>
      <x:c r="O137" s="69" t="str">
        <x:f>IF(A137="","",IF(COUNTIF(CANDIDATES!$A$6:$A$205,D137)&lt;&gt;1,"INVALID - CANDIDATE ID",IF(COUNTIFS(CANDIDATES!$A$6:$A$205,D137,CANDIDATES!$R$6:$R$205,"READY")&lt;&gt;1,"CANDIDATE NOT READY","LINKED - READY")))</x:f>
      </x:c>
      <x:c r="P137" s="69" t="str">
        <x:f>IF(O137="LINKED - READY",INDEX(CANDIDATES!$Q$6:$Q$205,MATCH(D137,CANDIDATES!$A$6:$A$205,0)),"")</x:f>
      </x:c>
    </x:row>
    <x:row r="138">
      <x:c r="A138" s="53"/>
      <x:c r="B138" s="53"/>
      <x:c r="C138" s="53"/>
      <x:c r="D138" s="53"/>
      <x:c r="E138" s="53"/>
      <x:c r="F138" s="53"/>
      <x:c r="G138" s="53"/>
      <x:c r="H138" s="53"/>
      <x:c r="I138" s="53"/>
      <x:c r="J138" s="58"/>
      <x:c r="K138" s="53"/>
      <x:c r="L138" s="45" t="str">
        <x:f>IF(A138="","",IF(NOT(OR(EXACT(C138,"CATEGORY"),EXACT(C138,"DISCOVERY"),EXACT(C138,"COMPARISON"),EXACT(C138,"PRODUCT"),EXACT(C138,"BRAND"),EXACT(C138,"TRANSACTION"),EXACT(C138,"POST-PURCHASE"))),"INVALID - INTENT TOKEN",IF(NOT(OR(EXACT(E138,"ORGANIC SEARCH"),EXACT(E138,"SHOPPING"),EXACT(E138,"AI ANSWER"),EXACT(E138,"MARKETPLACE"),EXACT(E138,"OTHER"))),"INVALID - SURFACE TOKEN",IF(NOT(OR(EXACT(F138,"PRESENT"),EXACT(F138,"ABSENT"),EXACT(F138,"UNCLEAR"))),"INVALID - VISIBILITY TOKEN",IF(NOT(OR(EXACT(G138,"EXPECTED"),EXACT(G138,"ROLE MISMATCH"),EXACT(G138,"UNCLEAR"))),"INVALID - ROLE ALIGNMENT TOKEN",IF(NOT(OR(EXACT(H138,"CATEGORY"),EXACT(H138,"PRODUCT"),EXACT(H138,"GUIDE"),EXACT(H138,"MARKETPLACE LISTING"),EXACT(H138,"MANUFACTURER"),EXACT(H138,"PUBLISHER"),EXACT(H138,"OTHER"))),"INVALID - LANDING TOKEN",IF(COUNTIF($A$6:$A$205,A138)&gt;1,"INVALID - DUPLICATE ID","VALID")))))))</x:f>
      </x:c>
      <x:c r="M138" s="45" t="str">
        <x:f>IF(A138="","",IF(OR(B138="",C138="",D138="",E138="",F138="",G138="",H138="",I138="",J138=""),"EVIDENCE INSUFFICIENT",IF(OR(F138="UNCLEAR",G138="UNCLEAR"),"EVIDENCE INSUFFICIENT",IF(F138="ABSENT","REFERENCE ONLY",IF(G138="ROLE MISMATCH","DO NOT COMPARE",IF(OR(C138="TRANSACTION",C138="PRODUCT",C138="COMPARISON"),"BENCHMARK","REFERENCE ONLY"))))))</x:f>
      </x:c>
      <x:c r="N138" s="45" t="str">
        <x:f>IF(A138="","",IF(L138&lt;&gt;"VALID","NOT READY",IF(M138="EVIDENCE INSUFFICIENT","NOT READY",IF(O138&lt;&gt;"LINKED - READY","NOT READY","READY"))))</x:f>
      </x:c>
      <x:c r="O138" s="69" t="str">
        <x:f>IF(A138="","",IF(COUNTIF(CANDIDATES!$A$6:$A$205,D138)&lt;&gt;1,"INVALID - CANDIDATE ID",IF(COUNTIFS(CANDIDATES!$A$6:$A$205,D138,CANDIDATES!$R$6:$R$205,"READY")&lt;&gt;1,"CANDIDATE NOT READY","LINKED - READY")))</x:f>
      </x:c>
      <x:c r="P138" s="69" t="str">
        <x:f>IF(O138="LINKED - READY",INDEX(CANDIDATES!$Q$6:$Q$205,MATCH(D138,CANDIDATES!$A$6:$A$205,0)),"")</x:f>
      </x:c>
    </x:row>
    <x:row r="139">
      <x:c r="A139" s="53"/>
      <x:c r="B139" s="53"/>
      <x:c r="C139" s="53"/>
      <x:c r="D139" s="53"/>
      <x:c r="E139" s="53"/>
      <x:c r="F139" s="53"/>
      <x:c r="G139" s="53"/>
      <x:c r="H139" s="53"/>
      <x:c r="I139" s="53"/>
      <x:c r="J139" s="58"/>
      <x:c r="K139" s="53"/>
      <x:c r="L139" s="45" t="str">
        <x:f>IF(A139="","",IF(NOT(OR(EXACT(C139,"CATEGORY"),EXACT(C139,"DISCOVERY"),EXACT(C139,"COMPARISON"),EXACT(C139,"PRODUCT"),EXACT(C139,"BRAND"),EXACT(C139,"TRANSACTION"),EXACT(C139,"POST-PURCHASE"))),"INVALID - INTENT TOKEN",IF(NOT(OR(EXACT(E139,"ORGANIC SEARCH"),EXACT(E139,"SHOPPING"),EXACT(E139,"AI ANSWER"),EXACT(E139,"MARKETPLACE"),EXACT(E139,"OTHER"))),"INVALID - SURFACE TOKEN",IF(NOT(OR(EXACT(F139,"PRESENT"),EXACT(F139,"ABSENT"),EXACT(F139,"UNCLEAR"))),"INVALID - VISIBILITY TOKEN",IF(NOT(OR(EXACT(G139,"EXPECTED"),EXACT(G139,"ROLE MISMATCH"),EXACT(G139,"UNCLEAR"))),"INVALID - ROLE ALIGNMENT TOKEN",IF(NOT(OR(EXACT(H139,"CATEGORY"),EXACT(H139,"PRODUCT"),EXACT(H139,"GUIDE"),EXACT(H139,"MARKETPLACE LISTING"),EXACT(H139,"MANUFACTURER"),EXACT(H139,"PUBLISHER"),EXACT(H139,"OTHER"))),"INVALID - LANDING TOKEN",IF(COUNTIF($A$6:$A$205,A139)&gt;1,"INVALID - DUPLICATE ID","VALID")))))))</x:f>
      </x:c>
      <x:c r="M139" s="45" t="str">
        <x:f>IF(A139="","",IF(OR(B139="",C139="",D139="",E139="",F139="",G139="",H139="",I139="",J139=""),"EVIDENCE INSUFFICIENT",IF(OR(F139="UNCLEAR",G139="UNCLEAR"),"EVIDENCE INSUFFICIENT",IF(F139="ABSENT","REFERENCE ONLY",IF(G139="ROLE MISMATCH","DO NOT COMPARE",IF(OR(C139="TRANSACTION",C139="PRODUCT",C139="COMPARISON"),"BENCHMARK","REFERENCE ONLY"))))))</x:f>
      </x:c>
      <x:c r="N139" s="45" t="str">
        <x:f>IF(A139="","",IF(L139&lt;&gt;"VALID","NOT READY",IF(M139="EVIDENCE INSUFFICIENT","NOT READY",IF(O139&lt;&gt;"LINKED - READY","NOT READY","READY"))))</x:f>
      </x:c>
      <x:c r="O139" s="69" t="str">
        <x:f>IF(A139="","",IF(COUNTIF(CANDIDATES!$A$6:$A$205,D139)&lt;&gt;1,"INVALID - CANDIDATE ID",IF(COUNTIFS(CANDIDATES!$A$6:$A$205,D139,CANDIDATES!$R$6:$R$205,"READY")&lt;&gt;1,"CANDIDATE NOT READY","LINKED - READY")))</x:f>
      </x:c>
      <x:c r="P139" s="69" t="str">
        <x:f>IF(O139="LINKED - READY",INDEX(CANDIDATES!$Q$6:$Q$205,MATCH(D139,CANDIDATES!$A$6:$A$205,0)),"")</x:f>
      </x:c>
    </x:row>
    <x:row r="140">
      <x:c r="A140" s="53"/>
      <x:c r="B140" s="53"/>
      <x:c r="C140" s="53"/>
      <x:c r="D140" s="53"/>
      <x:c r="E140" s="53"/>
      <x:c r="F140" s="53"/>
      <x:c r="G140" s="53"/>
      <x:c r="H140" s="53"/>
      <x:c r="I140" s="53"/>
      <x:c r="J140" s="58"/>
      <x:c r="K140" s="53"/>
      <x:c r="L140" s="45" t="str">
        <x:f>IF(A140="","",IF(NOT(OR(EXACT(C140,"CATEGORY"),EXACT(C140,"DISCOVERY"),EXACT(C140,"COMPARISON"),EXACT(C140,"PRODUCT"),EXACT(C140,"BRAND"),EXACT(C140,"TRANSACTION"),EXACT(C140,"POST-PURCHASE"))),"INVALID - INTENT TOKEN",IF(NOT(OR(EXACT(E140,"ORGANIC SEARCH"),EXACT(E140,"SHOPPING"),EXACT(E140,"AI ANSWER"),EXACT(E140,"MARKETPLACE"),EXACT(E140,"OTHER"))),"INVALID - SURFACE TOKEN",IF(NOT(OR(EXACT(F140,"PRESENT"),EXACT(F140,"ABSENT"),EXACT(F140,"UNCLEAR"))),"INVALID - VISIBILITY TOKEN",IF(NOT(OR(EXACT(G140,"EXPECTED"),EXACT(G140,"ROLE MISMATCH"),EXACT(G140,"UNCLEAR"))),"INVALID - ROLE ALIGNMENT TOKEN",IF(NOT(OR(EXACT(H140,"CATEGORY"),EXACT(H140,"PRODUCT"),EXACT(H140,"GUIDE"),EXACT(H140,"MARKETPLACE LISTING"),EXACT(H140,"MANUFACTURER"),EXACT(H140,"PUBLISHER"),EXACT(H140,"OTHER"))),"INVALID - LANDING TOKEN",IF(COUNTIF($A$6:$A$205,A140)&gt;1,"INVALID - DUPLICATE ID","VALID")))))))</x:f>
      </x:c>
      <x:c r="M140" s="45" t="str">
        <x:f>IF(A140="","",IF(OR(B140="",C140="",D140="",E140="",F140="",G140="",H140="",I140="",J140=""),"EVIDENCE INSUFFICIENT",IF(OR(F140="UNCLEAR",G140="UNCLEAR"),"EVIDENCE INSUFFICIENT",IF(F140="ABSENT","REFERENCE ONLY",IF(G140="ROLE MISMATCH","DO NOT COMPARE",IF(OR(C140="TRANSACTION",C140="PRODUCT",C140="COMPARISON"),"BENCHMARK","REFERENCE ONLY"))))))</x:f>
      </x:c>
      <x:c r="N140" s="45" t="str">
        <x:f>IF(A140="","",IF(L140&lt;&gt;"VALID","NOT READY",IF(M140="EVIDENCE INSUFFICIENT","NOT READY",IF(O140&lt;&gt;"LINKED - READY","NOT READY","READY"))))</x:f>
      </x:c>
      <x:c r="O140" s="69" t="str">
        <x:f>IF(A140="","",IF(COUNTIF(CANDIDATES!$A$6:$A$205,D140)&lt;&gt;1,"INVALID - CANDIDATE ID",IF(COUNTIFS(CANDIDATES!$A$6:$A$205,D140,CANDIDATES!$R$6:$R$205,"READY")&lt;&gt;1,"CANDIDATE NOT READY","LINKED - READY")))</x:f>
      </x:c>
      <x:c r="P140" s="69" t="str">
        <x:f>IF(O140="LINKED - READY",INDEX(CANDIDATES!$Q$6:$Q$205,MATCH(D140,CANDIDATES!$A$6:$A$205,0)),"")</x:f>
      </x:c>
    </x:row>
    <x:row r="141">
      <x:c r="A141" s="53"/>
      <x:c r="B141" s="53"/>
      <x:c r="C141" s="53"/>
      <x:c r="D141" s="53"/>
      <x:c r="E141" s="53"/>
      <x:c r="F141" s="53"/>
      <x:c r="G141" s="53"/>
      <x:c r="H141" s="53"/>
      <x:c r="I141" s="53"/>
      <x:c r="J141" s="58"/>
      <x:c r="K141" s="53"/>
      <x:c r="L141" s="45" t="str">
        <x:f>IF(A141="","",IF(NOT(OR(EXACT(C141,"CATEGORY"),EXACT(C141,"DISCOVERY"),EXACT(C141,"COMPARISON"),EXACT(C141,"PRODUCT"),EXACT(C141,"BRAND"),EXACT(C141,"TRANSACTION"),EXACT(C141,"POST-PURCHASE"))),"INVALID - INTENT TOKEN",IF(NOT(OR(EXACT(E141,"ORGANIC SEARCH"),EXACT(E141,"SHOPPING"),EXACT(E141,"AI ANSWER"),EXACT(E141,"MARKETPLACE"),EXACT(E141,"OTHER"))),"INVALID - SURFACE TOKEN",IF(NOT(OR(EXACT(F141,"PRESENT"),EXACT(F141,"ABSENT"),EXACT(F141,"UNCLEAR"))),"INVALID - VISIBILITY TOKEN",IF(NOT(OR(EXACT(G141,"EXPECTED"),EXACT(G141,"ROLE MISMATCH"),EXACT(G141,"UNCLEAR"))),"INVALID - ROLE ALIGNMENT TOKEN",IF(NOT(OR(EXACT(H141,"CATEGORY"),EXACT(H141,"PRODUCT"),EXACT(H141,"GUIDE"),EXACT(H141,"MARKETPLACE LISTING"),EXACT(H141,"MANUFACTURER"),EXACT(H141,"PUBLISHER"),EXACT(H141,"OTHER"))),"INVALID - LANDING TOKEN",IF(COUNTIF($A$6:$A$205,A141)&gt;1,"INVALID - DUPLICATE ID","VALID")))))))</x:f>
      </x:c>
      <x:c r="M141" s="45" t="str">
        <x:f>IF(A141="","",IF(OR(B141="",C141="",D141="",E141="",F141="",G141="",H141="",I141="",J141=""),"EVIDENCE INSUFFICIENT",IF(OR(F141="UNCLEAR",G141="UNCLEAR"),"EVIDENCE INSUFFICIENT",IF(F141="ABSENT","REFERENCE ONLY",IF(G141="ROLE MISMATCH","DO NOT COMPARE",IF(OR(C141="TRANSACTION",C141="PRODUCT",C141="COMPARISON"),"BENCHMARK","REFERENCE ONLY"))))))</x:f>
      </x:c>
      <x:c r="N141" s="45" t="str">
        <x:f>IF(A141="","",IF(L141&lt;&gt;"VALID","NOT READY",IF(M141="EVIDENCE INSUFFICIENT","NOT READY",IF(O141&lt;&gt;"LINKED - READY","NOT READY","READY"))))</x:f>
      </x:c>
      <x:c r="O141" s="69" t="str">
        <x:f>IF(A141="","",IF(COUNTIF(CANDIDATES!$A$6:$A$205,D141)&lt;&gt;1,"INVALID - CANDIDATE ID",IF(COUNTIFS(CANDIDATES!$A$6:$A$205,D141,CANDIDATES!$R$6:$R$205,"READY")&lt;&gt;1,"CANDIDATE NOT READY","LINKED - READY")))</x:f>
      </x:c>
      <x:c r="P141" s="69" t="str">
        <x:f>IF(O141="LINKED - READY",INDEX(CANDIDATES!$Q$6:$Q$205,MATCH(D141,CANDIDATES!$A$6:$A$205,0)),"")</x:f>
      </x:c>
    </x:row>
    <x:row r="142">
      <x:c r="A142" s="53"/>
      <x:c r="B142" s="53"/>
      <x:c r="C142" s="53"/>
      <x:c r="D142" s="53"/>
      <x:c r="E142" s="53"/>
      <x:c r="F142" s="53"/>
      <x:c r="G142" s="53"/>
      <x:c r="H142" s="53"/>
      <x:c r="I142" s="53"/>
      <x:c r="J142" s="58"/>
      <x:c r="K142" s="53"/>
      <x:c r="L142" s="45" t="str">
        <x:f>IF(A142="","",IF(NOT(OR(EXACT(C142,"CATEGORY"),EXACT(C142,"DISCOVERY"),EXACT(C142,"COMPARISON"),EXACT(C142,"PRODUCT"),EXACT(C142,"BRAND"),EXACT(C142,"TRANSACTION"),EXACT(C142,"POST-PURCHASE"))),"INVALID - INTENT TOKEN",IF(NOT(OR(EXACT(E142,"ORGANIC SEARCH"),EXACT(E142,"SHOPPING"),EXACT(E142,"AI ANSWER"),EXACT(E142,"MARKETPLACE"),EXACT(E142,"OTHER"))),"INVALID - SURFACE TOKEN",IF(NOT(OR(EXACT(F142,"PRESENT"),EXACT(F142,"ABSENT"),EXACT(F142,"UNCLEAR"))),"INVALID - VISIBILITY TOKEN",IF(NOT(OR(EXACT(G142,"EXPECTED"),EXACT(G142,"ROLE MISMATCH"),EXACT(G142,"UNCLEAR"))),"INVALID - ROLE ALIGNMENT TOKEN",IF(NOT(OR(EXACT(H142,"CATEGORY"),EXACT(H142,"PRODUCT"),EXACT(H142,"GUIDE"),EXACT(H142,"MARKETPLACE LISTING"),EXACT(H142,"MANUFACTURER"),EXACT(H142,"PUBLISHER"),EXACT(H142,"OTHER"))),"INVALID - LANDING TOKEN",IF(COUNTIF($A$6:$A$205,A142)&gt;1,"INVALID - DUPLICATE ID","VALID")))))))</x:f>
      </x:c>
      <x:c r="M142" s="45" t="str">
        <x:f>IF(A142="","",IF(OR(B142="",C142="",D142="",E142="",F142="",G142="",H142="",I142="",J142=""),"EVIDENCE INSUFFICIENT",IF(OR(F142="UNCLEAR",G142="UNCLEAR"),"EVIDENCE INSUFFICIENT",IF(F142="ABSENT","REFERENCE ONLY",IF(G142="ROLE MISMATCH","DO NOT COMPARE",IF(OR(C142="TRANSACTION",C142="PRODUCT",C142="COMPARISON"),"BENCHMARK","REFERENCE ONLY"))))))</x:f>
      </x:c>
      <x:c r="N142" s="45" t="str">
        <x:f>IF(A142="","",IF(L142&lt;&gt;"VALID","NOT READY",IF(M142="EVIDENCE INSUFFICIENT","NOT READY",IF(O142&lt;&gt;"LINKED - READY","NOT READY","READY"))))</x:f>
      </x:c>
      <x:c r="O142" s="69" t="str">
        <x:f>IF(A142="","",IF(COUNTIF(CANDIDATES!$A$6:$A$205,D142)&lt;&gt;1,"INVALID - CANDIDATE ID",IF(COUNTIFS(CANDIDATES!$A$6:$A$205,D142,CANDIDATES!$R$6:$R$205,"READY")&lt;&gt;1,"CANDIDATE NOT READY","LINKED - READY")))</x:f>
      </x:c>
      <x:c r="P142" s="69" t="str">
        <x:f>IF(O142="LINKED - READY",INDEX(CANDIDATES!$Q$6:$Q$205,MATCH(D142,CANDIDATES!$A$6:$A$205,0)),"")</x:f>
      </x:c>
    </x:row>
    <x:row r="143">
      <x:c r="A143" s="53"/>
      <x:c r="B143" s="53"/>
      <x:c r="C143" s="53"/>
      <x:c r="D143" s="53"/>
      <x:c r="E143" s="53"/>
      <x:c r="F143" s="53"/>
      <x:c r="G143" s="53"/>
      <x:c r="H143" s="53"/>
      <x:c r="I143" s="53"/>
      <x:c r="J143" s="58"/>
      <x:c r="K143" s="53"/>
      <x:c r="L143" s="45" t="str">
        <x:f>IF(A143="","",IF(NOT(OR(EXACT(C143,"CATEGORY"),EXACT(C143,"DISCOVERY"),EXACT(C143,"COMPARISON"),EXACT(C143,"PRODUCT"),EXACT(C143,"BRAND"),EXACT(C143,"TRANSACTION"),EXACT(C143,"POST-PURCHASE"))),"INVALID - INTENT TOKEN",IF(NOT(OR(EXACT(E143,"ORGANIC SEARCH"),EXACT(E143,"SHOPPING"),EXACT(E143,"AI ANSWER"),EXACT(E143,"MARKETPLACE"),EXACT(E143,"OTHER"))),"INVALID - SURFACE TOKEN",IF(NOT(OR(EXACT(F143,"PRESENT"),EXACT(F143,"ABSENT"),EXACT(F143,"UNCLEAR"))),"INVALID - VISIBILITY TOKEN",IF(NOT(OR(EXACT(G143,"EXPECTED"),EXACT(G143,"ROLE MISMATCH"),EXACT(G143,"UNCLEAR"))),"INVALID - ROLE ALIGNMENT TOKEN",IF(NOT(OR(EXACT(H143,"CATEGORY"),EXACT(H143,"PRODUCT"),EXACT(H143,"GUIDE"),EXACT(H143,"MARKETPLACE LISTING"),EXACT(H143,"MANUFACTURER"),EXACT(H143,"PUBLISHER"),EXACT(H143,"OTHER"))),"INVALID - LANDING TOKEN",IF(COUNTIF($A$6:$A$205,A143)&gt;1,"INVALID - DUPLICATE ID","VALID")))))))</x:f>
      </x:c>
      <x:c r="M143" s="45" t="str">
        <x:f>IF(A143="","",IF(OR(B143="",C143="",D143="",E143="",F143="",G143="",H143="",I143="",J143=""),"EVIDENCE INSUFFICIENT",IF(OR(F143="UNCLEAR",G143="UNCLEAR"),"EVIDENCE INSUFFICIENT",IF(F143="ABSENT","REFERENCE ONLY",IF(G143="ROLE MISMATCH","DO NOT COMPARE",IF(OR(C143="TRANSACTION",C143="PRODUCT",C143="COMPARISON"),"BENCHMARK","REFERENCE ONLY"))))))</x:f>
      </x:c>
      <x:c r="N143" s="45" t="str">
        <x:f>IF(A143="","",IF(L143&lt;&gt;"VALID","NOT READY",IF(M143="EVIDENCE INSUFFICIENT","NOT READY",IF(O143&lt;&gt;"LINKED - READY","NOT READY","READY"))))</x:f>
      </x:c>
      <x:c r="O143" s="69" t="str">
        <x:f>IF(A143="","",IF(COUNTIF(CANDIDATES!$A$6:$A$205,D143)&lt;&gt;1,"INVALID - CANDIDATE ID",IF(COUNTIFS(CANDIDATES!$A$6:$A$205,D143,CANDIDATES!$R$6:$R$205,"READY")&lt;&gt;1,"CANDIDATE NOT READY","LINKED - READY")))</x:f>
      </x:c>
      <x:c r="P143" s="69" t="str">
        <x:f>IF(O143="LINKED - READY",INDEX(CANDIDATES!$Q$6:$Q$205,MATCH(D143,CANDIDATES!$A$6:$A$205,0)),"")</x:f>
      </x:c>
    </x:row>
    <x:row r="144">
      <x:c r="A144" s="53"/>
      <x:c r="B144" s="53"/>
      <x:c r="C144" s="53"/>
      <x:c r="D144" s="53"/>
      <x:c r="E144" s="53"/>
      <x:c r="F144" s="53"/>
      <x:c r="G144" s="53"/>
      <x:c r="H144" s="53"/>
      <x:c r="I144" s="53"/>
      <x:c r="J144" s="58"/>
      <x:c r="K144" s="53"/>
      <x:c r="L144" s="45" t="str">
        <x:f>IF(A144="","",IF(NOT(OR(EXACT(C144,"CATEGORY"),EXACT(C144,"DISCOVERY"),EXACT(C144,"COMPARISON"),EXACT(C144,"PRODUCT"),EXACT(C144,"BRAND"),EXACT(C144,"TRANSACTION"),EXACT(C144,"POST-PURCHASE"))),"INVALID - INTENT TOKEN",IF(NOT(OR(EXACT(E144,"ORGANIC SEARCH"),EXACT(E144,"SHOPPING"),EXACT(E144,"AI ANSWER"),EXACT(E144,"MARKETPLACE"),EXACT(E144,"OTHER"))),"INVALID - SURFACE TOKEN",IF(NOT(OR(EXACT(F144,"PRESENT"),EXACT(F144,"ABSENT"),EXACT(F144,"UNCLEAR"))),"INVALID - VISIBILITY TOKEN",IF(NOT(OR(EXACT(G144,"EXPECTED"),EXACT(G144,"ROLE MISMATCH"),EXACT(G144,"UNCLEAR"))),"INVALID - ROLE ALIGNMENT TOKEN",IF(NOT(OR(EXACT(H144,"CATEGORY"),EXACT(H144,"PRODUCT"),EXACT(H144,"GUIDE"),EXACT(H144,"MARKETPLACE LISTING"),EXACT(H144,"MANUFACTURER"),EXACT(H144,"PUBLISHER"),EXACT(H144,"OTHER"))),"INVALID - LANDING TOKEN",IF(COUNTIF($A$6:$A$205,A144)&gt;1,"INVALID - DUPLICATE ID","VALID")))))))</x:f>
      </x:c>
      <x:c r="M144" s="45" t="str">
        <x:f>IF(A144="","",IF(OR(B144="",C144="",D144="",E144="",F144="",G144="",H144="",I144="",J144=""),"EVIDENCE INSUFFICIENT",IF(OR(F144="UNCLEAR",G144="UNCLEAR"),"EVIDENCE INSUFFICIENT",IF(F144="ABSENT","REFERENCE ONLY",IF(G144="ROLE MISMATCH","DO NOT COMPARE",IF(OR(C144="TRANSACTION",C144="PRODUCT",C144="COMPARISON"),"BENCHMARK","REFERENCE ONLY"))))))</x:f>
      </x:c>
      <x:c r="N144" s="45" t="str">
        <x:f>IF(A144="","",IF(L144&lt;&gt;"VALID","NOT READY",IF(M144="EVIDENCE INSUFFICIENT","NOT READY",IF(O144&lt;&gt;"LINKED - READY","NOT READY","READY"))))</x:f>
      </x:c>
      <x:c r="O144" s="69" t="str">
        <x:f>IF(A144="","",IF(COUNTIF(CANDIDATES!$A$6:$A$205,D144)&lt;&gt;1,"INVALID - CANDIDATE ID",IF(COUNTIFS(CANDIDATES!$A$6:$A$205,D144,CANDIDATES!$R$6:$R$205,"READY")&lt;&gt;1,"CANDIDATE NOT READY","LINKED - READY")))</x:f>
      </x:c>
      <x:c r="P144" s="69" t="str">
        <x:f>IF(O144="LINKED - READY",INDEX(CANDIDATES!$Q$6:$Q$205,MATCH(D144,CANDIDATES!$A$6:$A$205,0)),"")</x:f>
      </x:c>
    </x:row>
    <x:row r="145">
      <x:c r="A145" s="53"/>
      <x:c r="B145" s="53"/>
      <x:c r="C145" s="53"/>
      <x:c r="D145" s="53"/>
      <x:c r="E145" s="53"/>
      <x:c r="F145" s="53"/>
      <x:c r="G145" s="53"/>
      <x:c r="H145" s="53"/>
      <x:c r="I145" s="53"/>
      <x:c r="J145" s="58"/>
      <x:c r="K145" s="53"/>
      <x:c r="L145" s="45" t="str">
        <x:f>IF(A145="","",IF(NOT(OR(EXACT(C145,"CATEGORY"),EXACT(C145,"DISCOVERY"),EXACT(C145,"COMPARISON"),EXACT(C145,"PRODUCT"),EXACT(C145,"BRAND"),EXACT(C145,"TRANSACTION"),EXACT(C145,"POST-PURCHASE"))),"INVALID - INTENT TOKEN",IF(NOT(OR(EXACT(E145,"ORGANIC SEARCH"),EXACT(E145,"SHOPPING"),EXACT(E145,"AI ANSWER"),EXACT(E145,"MARKETPLACE"),EXACT(E145,"OTHER"))),"INVALID - SURFACE TOKEN",IF(NOT(OR(EXACT(F145,"PRESENT"),EXACT(F145,"ABSENT"),EXACT(F145,"UNCLEAR"))),"INVALID - VISIBILITY TOKEN",IF(NOT(OR(EXACT(G145,"EXPECTED"),EXACT(G145,"ROLE MISMATCH"),EXACT(G145,"UNCLEAR"))),"INVALID - ROLE ALIGNMENT TOKEN",IF(NOT(OR(EXACT(H145,"CATEGORY"),EXACT(H145,"PRODUCT"),EXACT(H145,"GUIDE"),EXACT(H145,"MARKETPLACE LISTING"),EXACT(H145,"MANUFACTURER"),EXACT(H145,"PUBLISHER"),EXACT(H145,"OTHER"))),"INVALID - LANDING TOKEN",IF(COUNTIF($A$6:$A$205,A145)&gt;1,"INVALID - DUPLICATE ID","VALID")))))))</x:f>
      </x:c>
      <x:c r="M145" s="45" t="str">
        <x:f>IF(A145="","",IF(OR(B145="",C145="",D145="",E145="",F145="",G145="",H145="",I145="",J145=""),"EVIDENCE INSUFFICIENT",IF(OR(F145="UNCLEAR",G145="UNCLEAR"),"EVIDENCE INSUFFICIENT",IF(F145="ABSENT","REFERENCE ONLY",IF(G145="ROLE MISMATCH","DO NOT COMPARE",IF(OR(C145="TRANSACTION",C145="PRODUCT",C145="COMPARISON"),"BENCHMARK","REFERENCE ONLY"))))))</x:f>
      </x:c>
      <x:c r="N145" s="45" t="str">
        <x:f>IF(A145="","",IF(L145&lt;&gt;"VALID","NOT READY",IF(M145="EVIDENCE INSUFFICIENT","NOT READY",IF(O145&lt;&gt;"LINKED - READY","NOT READY","READY"))))</x:f>
      </x:c>
      <x:c r="O145" s="69" t="str">
        <x:f>IF(A145="","",IF(COUNTIF(CANDIDATES!$A$6:$A$205,D145)&lt;&gt;1,"INVALID - CANDIDATE ID",IF(COUNTIFS(CANDIDATES!$A$6:$A$205,D145,CANDIDATES!$R$6:$R$205,"READY")&lt;&gt;1,"CANDIDATE NOT READY","LINKED - READY")))</x:f>
      </x:c>
      <x:c r="P145" s="69" t="str">
        <x:f>IF(O145="LINKED - READY",INDEX(CANDIDATES!$Q$6:$Q$205,MATCH(D145,CANDIDATES!$A$6:$A$205,0)),"")</x:f>
      </x:c>
    </x:row>
    <x:row r="146">
      <x:c r="A146" s="53"/>
      <x:c r="B146" s="53"/>
      <x:c r="C146" s="53"/>
      <x:c r="D146" s="53"/>
      <x:c r="E146" s="53"/>
      <x:c r="F146" s="53"/>
      <x:c r="G146" s="53"/>
      <x:c r="H146" s="53"/>
      <x:c r="I146" s="53"/>
      <x:c r="J146" s="58"/>
      <x:c r="K146" s="53"/>
      <x:c r="L146" s="45" t="str">
        <x:f>IF(A146="","",IF(NOT(OR(EXACT(C146,"CATEGORY"),EXACT(C146,"DISCOVERY"),EXACT(C146,"COMPARISON"),EXACT(C146,"PRODUCT"),EXACT(C146,"BRAND"),EXACT(C146,"TRANSACTION"),EXACT(C146,"POST-PURCHASE"))),"INVALID - INTENT TOKEN",IF(NOT(OR(EXACT(E146,"ORGANIC SEARCH"),EXACT(E146,"SHOPPING"),EXACT(E146,"AI ANSWER"),EXACT(E146,"MARKETPLACE"),EXACT(E146,"OTHER"))),"INVALID - SURFACE TOKEN",IF(NOT(OR(EXACT(F146,"PRESENT"),EXACT(F146,"ABSENT"),EXACT(F146,"UNCLEAR"))),"INVALID - VISIBILITY TOKEN",IF(NOT(OR(EXACT(G146,"EXPECTED"),EXACT(G146,"ROLE MISMATCH"),EXACT(G146,"UNCLEAR"))),"INVALID - ROLE ALIGNMENT TOKEN",IF(NOT(OR(EXACT(H146,"CATEGORY"),EXACT(H146,"PRODUCT"),EXACT(H146,"GUIDE"),EXACT(H146,"MARKETPLACE LISTING"),EXACT(H146,"MANUFACTURER"),EXACT(H146,"PUBLISHER"),EXACT(H146,"OTHER"))),"INVALID - LANDING TOKEN",IF(COUNTIF($A$6:$A$205,A146)&gt;1,"INVALID - DUPLICATE ID","VALID")))))))</x:f>
      </x:c>
      <x:c r="M146" s="45" t="str">
        <x:f>IF(A146="","",IF(OR(B146="",C146="",D146="",E146="",F146="",G146="",H146="",I146="",J146=""),"EVIDENCE INSUFFICIENT",IF(OR(F146="UNCLEAR",G146="UNCLEAR"),"EVIDENCE INSUFFICIENT",IF(F146="ABSENT","REFERENCE ONLY",IF(G146="ROLE MISMATCH","DO NOT COMPARE",IF(OR(C146="TRANSACTION",C146="PRODUCT",C146="COMPARISON"),"BENCHMARK","REFERENCE ONLY"))))))</x:f>
      </x:c>
      <x:c r="N146" s="45" t="str">
        <x:f>IF(A146="","",IF(L146&lt;&gt;"VALID","NOT READY",IF(M146="EVIDENCE INSUFFICIENT","NOT READY",IF(O146&lt;&gt;"LINKED - READY","NOT READY","READY"))))</x:f>
      </x:c>
      <x:c r="O146" s="69" t="str">
        <x:f>IF(A146="","",IF(COUNTIF(CANDIDATES!$A$6:$A$205,D146)&lt;&gt;1,"INVALID - CANDIDATE ID",IF(COUNTIFS(CANDIDATES!$A$6:$A$205,D146,CANDIDATES!$R$6:$R$205,"READY")&lt;&gt;1,"CANDIDATE NOT READY","LINKED - READY")))</x:f>
      </x:c>
      <x:c r="P146" s="69" t="str">
        <x:f>IF(O146="LINKED - READY",INDEX(CANDIDATES!$Q$6:$Q$205,MATCH(D146,CANDIDATES!$A$6:$A$205,0)),"")</x:f>
      </x:c>
    </x:row>
    <x:row r="147">
      <x:c r="A147" s="53"/>
      <x:c r="B147" s="53"/>
      <x:c r="C147" s="53"/>
      <x:c r="D147" s="53"/>
      <x:c r="E147" s="53"/>
      <x:c r="F147" s="53"/>
      <x:c r="G147" s="53"/>
      <x:c r="H147" s="53"/>
      <x:c r="I147" s="53"/>
      <x:c r="J147" s="58"/>
      <x:c r="K147" s="53"/>
      <x:c r="L147" s="45" t="str">
        <x:f>IF(A147="","",IF(NOT(OR(EXACT(C147,"CATEGORY"),EXACT(C147,"DISCOVERY"),EXACT(C147,"COMPARISON"),EXACT(C147,"PRODUCT"),EXACT(C147,"BRAND"),EXACT(C147,"TRANSACTION"),EXACT(C147,"POST-PURCHASE"))),"INVALID - INTENT TOKEN",IF(NOT(OR(EXACT(E147,"ORGANIC SEARCH"),EXACT(E147,"SHOPPING"),EXACT(E147,"AI ANSWER"),EXACT(E147,"MARKETPLACE"),EXACT(E147,"OTHER"))),"INVALID - SURFACE TOKEN",IF(NOT(OR(EXACT(F147,"PRESENT"),EXACT(F147,"ABSENT"),EXACT(F147,"UNCLEAR"))),"INVALID - VISIBILITY TOKEN",IF(NOT(OR(EXACT(G147,"EXPECTED"),EXACT(G147,"ROLE MISMATCH"),EXACT(G147,"UNCLEAR"))),"INVALID - ROLE ALIGNMENT TOKEN",IF(NOT(OR(EXACT(H147,"CATEGORY"),EXACT(H147,"PRODUCT"),EXACT(H147,"GUIDE"),EXACT(H147,"MARKETPLACE LISTING"),EXACT(H147,"MANUFACTURER"),EXACT(H147,"PUBLISHER"),EXACT(H147,"OTHER"))),"INVALID - LANDING TOKEN",IF(COUNTIF($A$6:$A$205,A147)&gt;1,"INVALID - DUPLICATE ID","VALID")))))))</x:f>
      </x:c>
      <x:c r="M147" s="45" t="str">
        <x:f>IF(A147="","",IF(OR(B147="",C147="",D147="",E147="",F147="",G147="",H147="",I147="",J147=""),"EVIDENCE INSUFFICIENT",IF(OR(F147="UNCLEAR",G147="UNCLEAR"),"EVIDENCE INSUFFICIENT",IF(F147="ABSENT","REFERENCE ONLY",IF(G147="ROLE MISMATCH","DO NOT COMPARE",IF(OR(C147="TRANSACTION",C147="PRODUCT",C147="COMPARISON"),"BENCHMARK","REFERENCE ONLY"))))))</x:f>
      </x:c>
      <x:c r="N147" s="45" t="str">
        <x:f>IF(A147="","",IF(L147&lt;&gt;"VALID","NOT READY",IF(M147="EVIDENCE INSUFFICIENT","NOT READY",IF(O147&lt;&gt;"LINKED - READY","NOT READY","READY"))))</x:f>
      </x:c>
      <x:c r="O147" s="69" t="str">
        <x:f>IF(A147="","",IF(COUNTIF(CANDIDATES!$A$6:$A$205,D147)&lt;&gt;1,"INVALID - CANDIDATE ID",IF(COUNTIFS(CANDIDATES!$A$6:$A$205,D147,CANDIDATES!$R$6:$R$205,"READY")&lt;&gt;1,"CANDIDATE NOT READY","LINKED - READY")))</x:f>
      </x:c>
      <x:c r="P147" s="69" t="str">
        <x:f>IF(O147="LINKED - READY",INDEX(CANDIDATES!$Q$6:$Q$205,MATCH(D147,CANDIDATES!$A$6:$A$205,0)),"")</x:f>
      </x:c>
    </x:row>
    <x:row r="148">
      <x:c r="A148" s="53"/>
      <x:c r="B148" s="53"/>
      <x:c r="C148" s="53"/>
      <x:c r="D148" s="53"/>
      <x:c r="E148" s="53"/>
      <x:c r="F148" s="53"/>
      <x:c r="G148" s="53"/>
      <x:c r="H148" s="53"/>
      <x:c r="I148" s="53"/>
      <x:c r="J148" s="58"/>
      <x:c r="K148" s="53"/>
      <x:c r="L148" s="45" t="str">
        <x:f>IF(A148="","",IF(NOT(OR(EXACT(C148,"CATEGORY"),EXACT(C148,"DISCOVERY"),EXACT(C148,"COMPARISON"),EXACT(C148,"PRODUCT"),EXACT(C148,"BRAND"),EXACT(C148,"TRANSACTION"),EXACT(C148,"POST-PURCHASE"))),"INVALID - INTENT TOKEN",IF(NOT(OR(EXACT(E148,"ORGANIC SEARCH"),EXACT(E148,"SHOPPING"),EXACT(E148,"AI ANSWER"),EXACT(E148,"MARKETPLACE"),EXACT(E148,"OTHER"))),"INVALID - SURFACE TOKEN",IF(NOT(OR(EXACT(F148,"PRESENT"),EXACT(F148,"ABSENT"),EXACT(F148,"UNCLEAR"))),"INVALID - VISIBILITY TOKEN",IF(NOT(OR(EXACT(G148,"EXPECTED"),EXACT(G148,"ROLE MISMATCH"),EXACT(G148,"UNCLEAR"))),"INVALID - ROLE ALIGNMENT TOKEN",IF(NOT(OR(EXACT(H148,"CATEGORY"),EXACT(H148,"PRODUCT"),EXACT(H148,"GUIDE"),EXACT(H148,"MARKETPLACE LISTING"),EXACT(H148,"MANUFACTURER"),EXACT(H148,"PUBLISHER"),EXACT(H148,"OTHER"))),"INVALID - LANDING TOKEN",IF(COUNTIF($A$6:$A$205,A148)&gt;1,"INVALID - DUPLICATE ID","VALID")))))))</x:f>
      </x:c>
      <x:c r="M148" s="45" t="str">
        <x:f>IF(A148="","",IF(OR(B148="",C148="",D148="",E148="",F148="",G148="",H148="",I148="",J148=""),"EVIDENCE INSUFFICIENT",IF(OR(F148="UNCLEAR",G148="UNCLEAR"),"EVIDENCE INSUFFICIENT",IF(F148="ABSENT","REFERENCE ONLY",IF(G148="ROLE MISMATCH","DO NOT COMPARE",IF(OR(C148="TRANSACTION",C148="PRODUCT",C148="COMPARISON"),"BENCHMARK","REFERENCE ONLY"))))))</x:f>
      </x:c>
      <x:c r="N148" s="45" t="str">
        <x:f>IF(A148="","",IF(L148&lt;&gt;"VALID","NOT READY",IF(M148="EVIDENCE INSUFFICIENT","NOT READY",IF(O148&lt;&gt;"LINKED - READY","NOT READY","READY"))))</x:f>
      </x:c>
      <x:c r="O148" s="69" t="str">
        <x:f>IF(A148="","",IF(COUNTIF(CANDIDATES!$A$6:$A$205,D148)&lt;&gt;1,"INVALID - CANDIDATE ID",IF(COUNTIFS(CANDIDATES!$A$6:$A$205,D148,CANDIDATES!$R$6:$R$205,"READY")&lt;&gt;1,"CANDIDATE NOT READY","LINKED - READY")))</x:f>
      </x:c>
      <x:c r="P148" s="69" t="str">
        <x:f>IF(O148="LINKED - READY",INDEX(CANDIDATES!$Q$6:$Q$205,MATCH(D148,CANDIDATES!$A$6:$A$205,0)),"")</x:f>
      </x:c>
    </x:row>
    <x:row r="149">
      <x:c r="A149" s="53"/>
      <x:c r="B149" s="53"/>
      <x:c r="C149" s="53"/>
      <x:c r="D149" s="53"/>
      <x:c r="E149" s="53"/>
      <x:c r="F149" s="53"/>
      <x:c r="G149" s="53"/>
      <x:c r="H149" s="53"/>
      <x:c r="I149" s="53"/>
      <x:c r="J149" s="58"/>
      <x:c r="K149" s="53"/>
      <x:c r="L149" s="45" t="str">
        <x:f>IF(A149="","",IF(NOT(OR(EXACT(C149,"CATEGORY"),EXACT(C149,"DISCOVERY"),EXACT(C149,"COMPARISON"),EXACT(C149,"PRODUCT"),EXACT(C149,"BRAND"),EXACT(C149,"TRANSACTION"),EXACT(C149,"POST-PURCHASE"))),"INVALID - INTENT TOKEN",IF(NOT(OR(EXACT(E149,"ORGANIC SEARCH"),EXACT(E149,"SHOPPING"),EXACT(E149,"AI ANSWER"),EXACT(E149,"MARKETPLACE"),EXACT(E149,"OTHER"))),"INVALID - SURFACE TOKEN",IF(NOT(OR(EXACT(F149,"PRESENT"),EXACT(F149,"ABSENT"),EXACT(F149,"UNCLEAR"))),"INVALID - VISIBILITY TOKEN",IF(NOT(OR(EXACT(G149,"EXPECTED"),EXACT(G149,"ROLE MISMATCH"),EXACT(G149,"UNCLEAR"))),"INVALID - ROLE ALIGNMENT TOKEN",IF(NOT(OR(EXACT(H149,"CATEGORY"),EXACT(H149,"PRODUCT"),EXACT(H149,"GUIDE"),EXACT(H149,"MARKETPLACE LISTING"),EXACT(H149,"MANUFACTURER"),EXACT(H149,"PUBLISHER"),EXACT(H149,"OTHER"))),"INVALID - LANDING TOKEN",IF(COUNTIF($A$6:$A$205,A149)&gt;1,"INVALID - DUPLICATE ID","VALID")))))))</x:f>
      </x:c>
      <x:c r="M149" s="45" t="str">
        <x:f>IF(A149="","",IF(OR(B149="",C149="",D149="",E149="",F149="",G149="",H149="",I149="",J149=""),"EVIDENCE INSUFFICIENT",IF(OR(F149="UNCLEAR",G149="UNCLEAR"),"EVIDENCE INSUFFICIENT",IF(F149="ABSENT","REFERENCE ONLY",IF(G149="ROLE MISMATCH","DO NOT COMPARE",IF(OR(C149="TRANSACTION",C149="PRODUCT",C149="COMPARISON"),"BENCHMARK","REFERENCE ONLY"))))))</x:f>
      </x:c>
      <x:c r="N149" s="45" t="str">
        <x:f>IF(A149="","",IF(L149&lt;&gt;"VALID","NOT READY",IF(M149="EVIDENCE INSUFFICIENT","NOT READY",IF(O149&lt;&gt;"LINKED - READY","NOT READY","READY"))))</x:f>
      </x:c>
      <x:c r="O149" s="69" t="str">
        <x:f>IF(A149="","",IF(COUNTIF(CANDIDATES!$A$6:$A$205,D149)&lt;&gt;1,"INVALID - CANDIDATE ID",IF(COUNTIFS(CANDIDATES!$A$6:$A$205,D149,CANDIDATES!$R$6:$R$205,"READY")&lt;&gt;1,"CANDIDATE NOT READY","LINKED - READY")))</x:f>
      </x:c>
      <x:c r="P149" s="69" t="str">
        <x:f>IF(O149="LINKED - READY",INDEX(CANDIDATES!$Q$6:$Q$205,MATCH(D149,CANDIDATES!$A$6:$A$205,0)),"")</x:f>
      </x:c>
    </x:row>
    <x:row r="150">
      <x:c r="A150" s="53"/>
      <x:c r="B150" s="53"/>
      <x:c r="C150" s="53"/>
      <x:c r="D150" s="53"/>
      <x:c r="E150" s="53"/>
      <x:c r="F150" s="53"/>
      <x:c r="G150" s="53"/>
      <x:c r="H150" s="53"/>
      <x:c r="I150" s="53"/>
      <x:c r="J150" s="58"/>
      <x:c r="K150" s="53"/>
      <x:c r="L150" s="45" t="str">
        <x:f>IF(A150="","",IF(NOT(OR(EXACT(C150,"CATEGORY"),EXACT(C150,"DISCOVERY"),EXACT(C150,"COMPARISON"),EXACT(C150,"PRODUCT"),EXACT(C150,"BRAND"),EXACT(C150,"TRANSACTION"),EXACT(C150,"POST-PURCHASE"))),"INVALID - INTENT TOKEN",IF(NOT(OR(EXACT(E150,"ORGANIC SEARCH"),EXACT(E150,"SHOPPING"),EXACT(E150,"AI ANSWER"),EXACT(E150,"MARKETPLACE"),EXACT(E150,"OTHER"))),"INVALID - SURFACE TOKEN",IF(NOT(OR(EXACT(F150,"PRESENT"),EXACT(F150,"ABSENT"),EXACT(F150,"UNCLEAR"))),"INVALID - VISIBILITY TOKEN",IF(NOT(OR(EXACT(G150,"EXPECTED"),EXACT(G150,"ROLE MISMATCH"),EXACT(G150,"UNCLEAR"))),"INVALID - ROLE ALIGNMENT TOKEN",IF(NOT(OR(EXACT(H150,"CATEGORY"),EXACT(H150,"PRODUCT"),EXACT(H150,"GUIDE"),EXACT(H150,"MARKETPLACE LISTING"),EXACT(H150,"MANUFACTURER"),EXACT(H150,"PUBLISHER"),EXACT(H150,"OTHER"))),"INVALID - LANDING TOKEN",IF(COUNTIF($A$6:$A$205,A150)&gt;1,"INVALID - DUPLICATE ID","VALID")))))))</x:f>
      </x:c>
      <x:c r="M150" s="45" t="str">
        <x:f>IF(A150="","",IF(OR(B150="",C150="",D150="",E150="",F150="",G150="",H150="",I150="",J150=""),"EVIDENCE INSUFFICIENT",IF(OR(F150="UNCLEAR",G150="UNCLEAR"),"EVIDENCE INSUFFICIENT",IF(F150="ABSENT","REFERENCE ONLY",IF(G150="ROLE MISMATCH","DO NOT COMPARE",IF(OR(C150="TRANSACTION",C150="PRODUCT",C150="COMPARISON"),"BENCHMARK","REFERENCE ONLY"))))))</x:f>
      </x:c>
      <x:c r="N150" s="45" t="str">
        <x:f>IF(A150="","",IF(L150&lt;&gt;"VALID","NOT READY",IF(M150="EVIDENCE INSUFFICIENT","NOT READY",IF(O150&lt;&gt;"LINKED - READY","NOT READY","READY"))))</x:f>
      </x:c>
      <x:c r="O150" s="69" t="str">
        <x:f>IF(A150="","",IF(COUNTIF(CANDIDATES!$A$6:$A$205,D150)&lt;&gt;1,"INVALID - CANDIDATE ID",IF(COUNTIFS(CANDIDATES!$A$6:$A$205,D150,CANDIDATES!$R$6:$R$205,"READY")&lt;&gt;1,"CANDIDATE NOT READY","LINKED - READY")))</x:f>
      </x:c>
      <x:c r="P150" s="69" t="str">
        <x:f>IF(O150="LINKED - READY",INDEX(CANDIDATES!$Q$6:$Q$205,MATCH(D150,CANDIDATES!$A$6:$A$205,0)),"")</x:f>
      </x:c>
    </x:row>
    <x:row r="151">
      <x:c r="A151" s="53"/>
      <x:c r="B151" s="53"/>
      <x:c r="C151" s="53"/>
      <x:c r="D151" s="53"/>
      <x:c r="E151" s="53"/>
      <x:c r="F151" s="53"/>
      <x:c r="G151" s="53"/>
      <x:c r="H151" s="53"/>
      <x:c r="I151" s="53"/>
      <x:c r="J151" s="58"/>
      <x:c r="K151" s="53"/>
      <x:c r="L151" s="45" t="str">
        <x:f>IF(A151="","",IF(NOT(OR(EXACT(C151,"CATEGORY"),EXACT(C151,"DISCOVERY"),EXACT(C151,"COMPARISON"),EXACT(C151,"PRODUCT"),EXACT(C151,"BRAND"),EXACT(C151,"TRANSACTION"),EXACT(C151,"POST-PURCHASE"))),"INVALID - INTENT TOKEN",IF(NOT(OR(EXACT(E151,"ORGANIC SEARCH"),EXACT(E151,"SHOPPING"),EXACT(E151,"AI ANSWER"),EXACT(E151,"MARKETPLACE"),EXACT(E151,"OTHER"))),"INVALID - SURFACE TOKEN",IF(NOT(OR(EXACT(F151,"PRESENT"),EXACT(F151,"ABSENT"),EXACT(F151,"UNCLEAR"))),"INVALID - VISIBILITY TOKEN",IF(NOT(OR(EXACT(G151,"EXPECTED"),EXACT(G151,"ROLE MISMATCH"),EXACT(G151,"UNCLEAR"))),"INVALID - ROLE ALIGNMENT TOKEN",IF(NOT(OR(EXACT(H151,"CATEGORY"),EXACT(H151,"PRODUCT"),EXACT(H151,"GUIDE"),EXACT(H151,"MARKETPLACE LISTING"),EXACT(H151,"MANUFACTURER"),EXACT(H151,"PUBLISHER"),EXACT(H151,"OTHER"))),"INVALID - LANDING TOKEN",IF(COUNTIF($A$6:$A$205,A151)&gt;1,"INVALID - DUPLICATE ID","VALID")))))))</x:f>
      </x:c>
      <x:c r="M151" s="45" t="str">
        <x:f>IF(A151="","",IF(OR(B151="",C151="",D151="",E151="",F151="",G151="",H151="",I151="",J151=""),"EVIDENCE INSUFFICIENT",IF(OR(F151="UNCLEAR",G151="UNCLEAR"),"EVIDENCE INSUFFICIENT",IF(F151="ABSENT","REFERENCE ONLY",IF(G151="ROLE MISMATCH","DO NOT COMPARE",IF(OR(C151="TRANSACTION",C151="PRODUCT",C151="COMPARISON"),"BENCHMARK","REFERENCE ONLY"))))))</x:f>
      </x:c>
      <x:c r="N151" s="45" t="str">
        <x:f>IF(A151="","",IF(L151&lt;&gt;"VALID","NOT READY",IF(M151="EVIDENCE INSUFFICIENT","NOT READY",IF(O151&lt;&gt;"LINKED - READY","NOT READY","READY"))))</x:f>
      </x:c>
      <x:c r="O151" s="69" t="str">
        <x:f>IF(A151="","",IF(COUNTIF(CANDIDATES!$A$6:$A$205,D151)&lt;&gt;1,"INVALID - CANDIDATE ID",IF(COUNTIFS(CANDIDATES!$A$6:$A$205,D151,CANDIDATES!$R$6:$R$205,"READY")&lt;&gt;1,"CANDIDATE NOT READY","LINKED - READY")))</x:f>
      </x:c>
      <x:c r="P151" s="69" t="str">
        <x:f>IF(O151="LINKED - READY",INDEX(CANDIDATES!$Q$6:$Q$205,MATCH(D151,CANDIDATES!$A$6:$A$205,0)),"")</x:f>
      </x:c>
    </x:row>
    <x:row r="152">
      <x:c r="A152" s="53"/>
      <x:c r="B152" s="53"/>
      <x:c r="C152" s="53"/>
      <x:c r="D152" s="53"/>
      <x:c r="E152" s="53"/>
      <x:c r="F152" s="53"/>
      <x:c r="G152" s="53"/>
      <x:c r="H152" s="53"/>
      <x:c r="I152" s="53"/>
      <x:c r="J152" s="58"/>
      <x:c r="K152" s="53"/>
      <x:c r="L152" s="45" t="str">
        <x:f>IF(A152="","",IF(NOT(OR(EXACT(C152,"CATEGORY"),EXACT(C152,"DISCOVERY"),EXACT(C152,"COMPARISON"),EXACT(C152,"PRODUCT"),EXACT(C152,"BRAND"),EXACT(C152,"TRANSACTION"),EXACT(C152,"POST-PURCHASE"))),"INVALID - INTENT TOKEN",IF(NOT(OR(EXACT(E152,"ORGANIC SEARCH"),EXACT(E152,"SHOPPING"),EXACT(E152,"AI ANSWER"),EXACT(E152,"MARKETPLACE"),EXACT(E152,"OTHER"))),"INVALID - SURFACE TOKEN",IF(NOT(OR(EXACT(F152,"PRESENT"),EXACT(F152,"ABSENT"),EXACT(F152,"UNCLEAR"))),"INVALID - VISIBILITY TOKEN",IF(NOT(OR(EXACT(G152,"EXPECTED"),EXACT(G152,"ROLE MISMATCH"),EXACT(G152,"UNCLEAR"))),"INVALID - ROLE ALIGNMENT TOKEN",IF(NOT(OR(EXACT(H152,"CATEGORY"),EXACT(H152,"PRODUCT"),EXACT(H152,"GUIDE"),EXACT(H152,"MARKETPLACE LISTING"),EXACT(H152,"MANUFACTURER"),EXACT(H152,"PUBLISHER"),EXACT(H152,"OTHER"))),"INVALID - LANDING TOKEN",IF(COUNTIF($A$6:$A$205,A152)&gt;1,"INVALID - DUPLICATE ID","VALID")))))))</x:f>
      </x:c>
      <x:c r="M152" s="45" t="str">
        <x:f>IF(A152="","",IF(OR(B152="",C152="",D152="",E152="",F152="",G152="",H152="",I152="",J152=""),"EVIDENCE INSUFFICIENT",IF(OR(F152="UNCLEAR",G152="UNCLEAR"),"EVIDENCE INSUFFICIENT",IF(F152="ABSENT","REFERENCE ONLY",IF(G152="ROLE MISMATCH","DO NOT COMPARE",IF(OR(C152="TRANSACTION",C152="PRODUCT",C152="COMPARISON"),"BENCHMARK","REFERENCE ONLY"))))))</x:f>
      </x:c>
      <x:c r="N152" s="45" t="str">
        <x:f>IF(A152="","",IF(L152&lt;&gt;"VALID","NOT READY",IF(M152="EVIDENCE INSUFFICIENT","NOT READY",IF(O152&lt;&gt;"LINKED - READY","NOT READY","READY"))))</x:f>
      </x:c>
      <x:c r="O152" s="69" t="str">
        <x:f>IF(A152="","",IF(COUNTIF(CANDIDATES!$A$6:$A$205,D152)&lt;&gt;1,"INVALID - CANDIDATE ID",IF(COUNTIFS(CANDIDATES!$A$6:$A$205,D152,CANDIDATES!$R$6:$R$205,"READY")&lt;&gt;1,"CANDIDATE NOT READY","LINKED - READY")))</x:f>
      </x:c>
      <x:c r="P152" s="69" t="str">
        <x:f>IF(O152="LINKED - READY",INDEX(CANDIDATES!$Q$6:$Q$205,MATCH(D152,CANDIDATES!$A$6:$A$205,0)),"")</x:f>
      </x:c>
    </x:row>
    <x:row r="153">
      <x:c r="A153" s="53"/>
      <x:c r="B153" s="53"/>
      <x:c r="C153" s="53"/>
      <x:c r="D153" s="53"/>
      <x:c r="E153" s="53"/>
      <x:c r="F153" s="53"/>
      <x:c r="G153" s="53"/>
      <x:c r="H153" s="53"/>
      <x:c r="I153" s="53"/>
      <x:c r="J153" s="58"/>
      <x:c r="K153" s="53"/>
      <x:c r="L153" s="45" t="str">
        <x:f>IF(A153="","",IF(NOT(OR(EXACT(C153,"CATEGORY"),EXACT(C153,"DISCOVERY"),EXACT(C153,"COMPARISON"),EXACT(C153,"PRODUCT"),EXACT(C153,"BRAND"),EXACT(C153,"TRANSACTION"),EXACT(C153,"POST-PURCHASE"))),"INVALID - INTENT TOKEN",IF(NOT(OR(EXACT(E153,"ORGANIC SEARCH"),EXACT(E153,"SHOPPING"),EXACT(E153,"AI ANSWER"),EXACT(E153,"MARKETPLACE"),EXACT(E153,"OTHER"))),"INVALID - SURFACE TOKEN",IF(NOT(OR(EXACT(F153,"PRESENT"),EXACT(F153,"ABSENT"),EXACT(F153,"UNCLEAR"))),"INVALID - VISIBILITY TOKEN",IF(NOT(OR(EXACT(G153,"EXPECTED"),EXACT(G153,"ROLE MISMATCH"),EXACT(G153,"UNCLEAR"))),"INVALID - ROLE ALIGNMENT TOKEN",IF(NOT(OR(EXACT(H153,"CATEGORY"),EXACT(H153,"PRODUCT"),EXACT(H153,"GUIDE"),EXACT(H153,"MARKETPLACE LISTING"),EXACT(H153,"MANUFACTURER"),EXACT(H153,"PUBLISHER"),EXACT(H153,"OTHER"))),"INVALID - LANDING TOKEN",IF(COUNTIF($A$6:$A$205,A153)&gt;1,"INVALID - DUPLICATE ID","VALID")))))))</x:f>
      </x:c>
      <x:c r="M153" s="45" t="str">
        <x:f>IF(A153="","",IF(OR(B153="",C153="",D153="",E153="",F153="",G153="",H153="",I153="",J153=""),"EVIDENCE INSUFFICIENT",IF(OR(F153="UNCLEAR",G153="UNCLEAR"),"EVIDENCE INSUFFICIENT",IF(F153="ABSENT","REFERENCE ONLY",IF(G153="ROLE MISMATCH","DO NOT COMPARE",IF(OR(C153="TRANSACTION",C153="PRODUCT",C153="COMPARISON"),"BENCHMARK","REFERENCE ONLY"))))))</x:f>
      </x:c>
      <x:c r="N153" s="45" t="str">
        <x:f>IF(A153="","",IF(L153&lt;&gt;"VALID","NOT READY",IF(M153="EVIDENCE INSUFFICIENT","NOT READY",IF(O153&lt;&gt;"LINKED - READY","NOT READY","READY"))))</x:f>
      </x:c>
      <x:c r="O153" s="69" t="str">
        <x:f>IF(A153="","",IF(COUNTIF(CANDIDATES!$A$6:$A$205,D153)&lt;&gt;1,"INVALID - CANDIDATE ID",IF(COUNTIFS(CANDIDATES!$A$6:$A$205,D153,CANDIDATES!$R$6:$R$205,"READY")&lt;&gt;1,"CANDIDATE NOT READY","LINKED - READY")))</x:f>
      </x:c>
      <x:c r="P153" s="69" t="str">
        <x:f>IF(O153="LINKED - READY",INDEX(CANDIDATES!$Q$6:$Q$205,MATCH(D153,CANDIDATES!$A$6:$A$205,0)),"")</x:f>
      </x:c>
    </x:row>
    <x:row r="154">
      <x:c r="A154" s="53"/>
      <x:c r="B154" s="53"/>
      <x:c r="C154" s="53"/>
      <x:c r="D154" s="53"/>
      <x:c r="E154" s="53"/>
      <x:c r="F154" s="53"/>
      <x:c r="G154" s="53"/>
      <x:c r="H154" s="53"/>
      <x:c r="I154" s="53"/>
      <x:c r="J154" s="58"/>
      <x:c r="K154" s="53"/>
      <x:c r="L154" s="45" t="str">
        <x:f>IF(A154="","",IF(NOT(OR(EXACT(C154,"CATEGORY"),EXACT(C154,"DISCOVERY"),EXACT(C154,"COMPARISON"),EXACT(C154,"PRODUCT"),EXACT(C154,"BRAND"),EXACT(C154,"TRANSACTION"),EXACT(C154,"POST-PURCHASE"))),"INVALID - INTENT TOKEN",IF(NOT(OR(EXACT(E154,"ORGANIC SEARCH"),EXACT(E154,"SHOPPING"),EXACT(E154,"AI ANSWER"),EXACT(E154,"MARKETPLACE"),EXACT(E154,"OTHER"))),"INVALID - SURFACE TOKEN",IF(NOT(OR(EXACT(F154,"PRESENT"),EXACT(F154,"ABSENT"),EXACT(F154,"UNCLEAR"))),"INVALID - VISIBILITY TOKEN",IF(NOT(OR(EXACT(G154,"EXPECTED"),EXACT(G154,"ROLE MISMATCH"),EXACT(G154,"UNCLEAR"))),"INVALID - ROLE ALIGNMENT TOKEN",IF(NOT(OR(EXACT(H154,"CATEGORY"),EXACT(H154,"PRODUCT"),EXACT(H154,"GUIDE"),EXACT(H154,"MARKETPLACE LISTING"),EXACT(H154,"MANUFACTURER"),EXACT(H154,"PUBLISHER"),EXACT(H154,"OTHER"))),"INVALID - LANDING TOKEN",IF(COUNTIF($A$6:$A$205,A154)&gt;1,"INVALID - DUPLICATE ID","VALID")))))))</x:f>
      </x:c>
      <x:c r="M154" s="45" t="str">
        <x:f>IF(A154="","",IF(OR(B154="",C154="",D154="",E154="",F154="",G154="",H154="",I154="",J154=""),"EVIDENCE INSUFFICIENT",IF(OR(F154="UNCLEAR",G154="UNCLEAR"),"EVIDENCE INSUFFICIENT",IF(F154="ABSENT","REFERENCE ONLY",IF(G154="ROLE MISMATCH","DO NOT COMPARE",IF(OR(C154="TRANSACTION",C154="PRODUCT",C154="COMPARISON"),"BENCHMARK","REFERENCE ONLY"))))))</x:f>
      </x:c>
      <x:c r="N154" s="45" t="str">
        <x:f>IF(A154="","",IF(L154&lt;&gt;"VALID","NOT READY",IF(M154="EVIDENCE INSUFFICIENT","NOT READY",IF(O154&lt;&gt;"LINKED - READY","NOT READY","READY"))))</x:f>
      </x:c>
      <x:c r="O154" s="69" t="str">
        <x:f>IF(A154="","",IF(COUNTIF(CANDIDATES!$A$6:$A$205,D154)&lt;&gt;1,"INVALID - CANDIDATE ID",IF(COUNTIFS(CANDIDATES!$A$6:$A$205,D154,CANDIDATES!$R$6:$R$205,"READY")&lt;&gt;1,"CANDIDATE NOT READY","LINKED - READY")))</x:f>
      </x:c>
      <x:c r="P154" s="69" t="str">
        <x:f>IF(O154="LINKED - READY",INDEX(CANDIDATES!$Q$6:$Q$205,MATCH(D154,CANDIDATES!$A$6:$A$205,0)),"")</x:f>
      </x:c>
    </x:row>
    <x:row r="155">
      <x:c r="A155" s="53"/>
      <x:c r="B155" s="53"/>
      <x:c r="C155" s="53"/>
      <x:c r="D155" s="53"/>
      <x:c r="E155" s="53"/>
      <x:c r="F155" s="53"/>
      <x:c r="G155" s="53"/>
      <x:c r="H155" s="53"/>
      <x:c r="I155" s="53"/>
      <x:c r="J155" s="58"/>
      <x:c r="K155" s="53"/>
      <x:c r="L155" s="45" t="str">
        <x:f>IF(A155="","",IF(NOT(OR(EXACT(C155,"CATEGORY"),EXACT(C155,"DISCOVERY"),EXACT(C155,"COMPARISON"),EXACT(C155,"PRODUCT"),EXACT(C155,"BRAND"),EXACT(C155,"TRANSACTION"),EXACT(C155,"POST-PURCHASE"))),"INVALID - INTENT TOKEN",IF(NOT(OR(EXACT(E155,"ORGANIC SEARCH"),EXACT(E155,"SHOPPING"),EXACT(E155,"AI ANSWER"),EXACT(E155,"MARKETPLACE"),EXACT(E155,"OTHER"))),"INVALID - SURFACE TOKEN",IF(NOT(OR(EXACT(F155,"PRESENT"),EXACT(F155,"ABSENT"),EXACT(F155,"UNCLEAR"))),"INVALID - VISIBILITY TOKEN",IF(NOT(OR(EXACT(G155,"EXPECTED"),EXACT(G155,"ROLE MISMATCH"),EXACT(G155,"UNCLEAR"))),"INVALID - ROLE ALIGNMENT TOKEN",IF(NOT(OR(EXACT(H155,"CATEGORY"),EXACT(H155,"PRODUCT"),EXACT(H155,"GUIDE"),EXACT(H155,"MARKETPLACE LISTING"),EXACT(H155,"MANUFACTURER"),EXACT(H155,"PUBLISHER"),EXACT(H155,"OTHER"))),"INVALID - LANDING TOKEN",IF(COUNTIF($A$6:$A$205,A155)&gt;1,"INVALID - DUPLICATE ID","VALID")))))))</x:f>
      </x:c>
      <x:c r="M155" s="45" t="str">
        <x:f>IF(A155="","",IF(OR(B155="",C155="",D155="",E155="",F155="",G155="",H155="",I155="",J155=""),"EVIDENCE INSUFFICIENT",IF(OR(F155="UNCLEAR",G155="UNCLEAR"),"EVIDENCE INSUFFICIENT",IF(F155="ABSENT","REFERENCE ONLY",IF(G155="ROLE MISMATCH","DO NOT COMPARE",IF(OR(C155="TRANSACTION",C155="PRODUCT",C155="COMPARISON"),"BENCHMARK","REFERENCE ONLY"))))))</x:f>
      </x:c>
      <x:c r="N155" s="45" t="str">
        <x:f>IF(A155="","",IF(L155&lt;&gt;"VALID","NOT READY",IF(M155="EVIDENCE INSUFFICIENT","NOT READY",IF(O155&lt;&gt;"LINKED - READY","NOT READY","READY"))))</x:f>
      </x:c>
      <x:c r="O155" s="69" t="str">
        <x:f>IF(A155="","",IF(COUNTIF(CANDIDATES!$A$6:$A$205,D155)&lt;&gt;1,"INVALID - CANDIDATE ID",IF(COUNTIFS(CANDIDATES!$A$6:$A$205,D155,CANDIDATES!$R$6:$R$205,"READY")&lt;&gt;1,"CANDIDATE NOT READY","LINKED - READY")))</x:f>
      </x:c>
      <x:c r="P155" s="69" t="str">
        <x:f>IF(O155="LINKED - READY",INDEX(CANDIDATES!$Q$6:$Q$205,MATCH(D155,CANDIDATES!$A$6:$A$205,0)),"")</x:f>
      </x:c>
    </x:row>
    <x:row r="156">
      <x:c r="A156" s="53"/>
      <x:c r="B156" s="53"/>
      <x:c r="C156" s="53"/>
      <x:c r="D156" s="53"/>
      <x:c r="E156" s="53"/>
      <x:c r="F156" s="53"/>
      <x:c r="G156" s="53"/>
      <x:c r="H156" s="53"/>
      <x:c r="I156" s="53"/>
      <x:c r="J156" s="58"/>
      <x:c r="K156" s="53"/>
      <x:c r="L156" s="45" t="str">
        <x:f>IF(A156="","",IF(NOT(OR(EXACT(C156,"CATEGORY"),EXACT(C156,"DISCOVERY"),EXACT(C156,"COMPARISON"),EXACT(C156,"PRODUCT"),EXACT(C156,"BRAND"),EXACT(C156,"TRANSACTION"),EXACT(C156,"POST-PURCHASE"))),"INVALID - INTENT TOKEN",IF(NOT(OR(EXACT(E156,"ORGANIC SEARCH"),EXACT(E156,"SHOPPING"),EXACT(E156,"AI ANSWER"),EXACT(E156,"MARKETPLACE"),EXACT(E156,"OTHER"))),"INVALID - SURFACE TOKEN",IF(NOT(OR(EXACT(F156,"PRESENT"),EXACT(F156,"ABSENT"),EXACT(F156,"UNCLEAR"))),"INVALID - VISIBILITY TOKEN",IF(NOT(OR(EXACT(G156,"EXPECTED"),EXACT(G156,"ROLE MISMATCH"),EXACT(G156,"UNCLEAR"))),"INVALID - ROLE ALIGNMENT TOKEN",IF(NOT(OR(EXACT(H156,"CATEGORY"),EXACT(H156,"PRODUCT"),EXACT(H156,"GUIDE"),EXACT(H156,"MARKETPLACE LISTING"),EXACT(H156,"MANUFACTURER"),EXACT(H156,"PUBLISHER"),EXACT(H156,"OTHER"))),"INVALID - LANDING TOKEN",IF(COUNTIF($A$6:$A$205,A156)&gt;1,"INVALID - DUPLICATE ID","VALID")))))))</x:f>
      </x:c>
      <x:c r="M156" s="45" t="str">
        <x:f>IF(A156="","",IF(OR(B156="",C156="",D156="",E156="",F156="",G156="",H156="",I156="",J156=""),"EVIDENCE INSUFFICIENT",IF(OR(F156="UNCLEAR",G156="UNCLEAR"),"EVIDENCE INSUFFICIENT",IF(F156="ABSENT","REFERENCE ONLY",IF(G156="ROLE MISMATCH","DO NOT COMPARE",IF(OR(C156="TRANSACTION",C156="PRODUCT",C156="COMPARISON"),"BENCHMARK","REFERENCE ONLY"))))))</x:f>
      </x:c>
      <x:c r="N156" s="45" t="str">
        <x:f>IF(A156="","",IF(L156&lt;&gt;"VALID","NOT READY",IF(M156="EVIDENCE INSUFFICIENT","NOT READY",IF(O156&lt;&gt;"LINKED - READY","NOT READY","READY"))))</x:f>
      </x:c>
      <x:c r="O156" s="69" t="str">
        <x:f>IF(A156="","",IF(COUNTIF(CANDIDATES!$A$6:$A$205,D156)&lt;&gt;1,"INVALID - CANDIDATE ID",IF(COUNTIFS(CANDIDATES!$A$6:$A$205,D156,CANDIDATES!$R$6:$R$205,"READY")&lt;&gt;1,"CANDIDATE NOT READY","LINKED - READY")))</x:f>
      </x:c>
      <x:c r="P156" s="69" t="str">
        <x:f>IF(O156="LINKED - READY",INDEX(CANDIDATES!$Q$6:$Q$205,MATCH(D156,CANDIDATES!$A$6:$A$205,0)),"")</x:f>
      </x:c>
    </x:row>
    <x:row r="157">
      <x:c r="A157" s="53"/>
      <x:c r="B157" s="53"/>
      <x:c r="C157" s="53"/>
      <x:c r="D157" s="53"/>
      <x:c r="E157" s="53"/>
      <x:c r="F157" s="53"/>
      <x:c r="G157" s="53"/>
      <x:c r="H157" s="53"/>
      <x:c r="I157" s="53"/>
      <x:c r="J157" s="58"/>
      <x:c r="K157" s="53"/>
      <x:c r="L157" s="45" t="str">
        <x:f>IF(A157="","",IF(NOT(OR(EXACT(C157,"CATEGORY"),EXACT(C157,"DISCOVERY"),EXACT(C157,"COMPARISON"),EXACT(C157,"PRODUCT"),EXACT(C157,"BRAND"),EXACT(C157,"TRANSACTION"),EXACT(C157,"POST-PURCHASE"))),"INVALID - INTENT TOKEN",IF(NOT(OR(EXACT(E157,"ORGANIC SEARCH"),EXACT(E157,"SHOPPING"),EXACT(E157,"AI ANSWER"),EXACT(E157,"MARKETPLACE"),EXACT(E157,"OTHER"))),"INVALID - SURFACE TOKEN",IF(NOT(OR(EXACT(F157,"PRESENT"),EXACT(F157,"ABSENT"),EXACT(F157,"UNCLEAR"))),"INVALID - VISIBILITY TOKEN",IF(NOT(OR(EXACT(G157,"EXPECTED"),EXACT(G157,"ROLE MISMATCH"),EXACT(G157,"UNCLEAR"))),"INVALID - ROLE ALIGNMENT TOKEN",IF(NOT(OR(EXACT(H157,"CATEGORY"),EXACT(H157,"PRODUCT"),EXACT(H157,"GUIDE"),EXACT(H157,"MARKETPLACE LISTING"),EXACT(H157,"MANUFACTURER"),EXACT(H157,"PUBLISHER"),EXACT(H157,"OTHER"))),"INVALID - LANDING TOKEN",IF(COUNTIF($A$6:$A$205,A157)&gt;1,"INVALID - DUPLICATE ID","VALID")))))))</x:f>
      </x:c>
      <x:c r="M157" s="45" t="str">
        <x:f>IF(A157="","",IF(OR(B157="",C157="",D157="",E157="",F157="",G157="",H157="",I157="",J157=""),"EVIDENCE INSUFFICIENT",IF(OR(F157="UNCLEAR",G157="UNCLEAR"),"EVIDENCE INSUFFICIENT",IF(F157="ABSENT","REFERENCE ONLY",IF(G157="ROLE MISMATCH","DO NOT COMPARE",IF(OR(C157="TRANSACTION",C157="PRODUCT",C157="COMPARISON"),"BENCHMARK","REFERENCE ONLY"))))))</x:f>
      </x:c>
      <x:c r="N157" s="45" t="str">
        <x:f>IF(A157="","",IF(L157&lt;&gt;"VALID","NOT READY",IF(M157="EVIDENCE INSUFFICIENT","NOT READY",IF(O157&lt;&gt;"LINKED - READY","NOT READY","READY"))))</x:f>
      </x:c>
      <x:c r="O157" s="69" t="str">
        <x:f>IF(A157="","",IF(COUNTIF(CANDIDATES!$A$6:$A$205,D157)&lt;&gt;1,"INVALID - CANDIDATE ID",IF(COUNTIFS(CANDIDATES!$A$6:$A$205,D157,CANDIDATES!$R$6:$R$205,"READY")&lt;&gt;1,"CANDIDATE NOT READY","LINKED - READY")))</x:f>
      </x:c>
      <x:c r="P157" s="69" t="str">
        <x:f>IF(O157="LINKED - READY",INDEX(CANDIDATES!$Q$6:$Q$205,MATCH(D157,CANDIDATES!$A$6:$A$205,0)),"")</x:f>
      </x:c>
    </x:row>
    <x:row r="158">
      <x:c r="A158" s="53"/>
      <x:c r="B158" s="53"/>
      <x:c r="C158" s="53"/>
      <x:c r="D158" s="53"/>
      <x:c r="E158" s="53"/>
      <x:c r="F158" s="53"/>
      <x:c r="G158" s="53"/>
      <x:c r="H158" s="53"/>
      <x:c r="I158" s="53"/>
      <x:c r="J158" s="58"/>
      <x:c r="K158" s="53"/>
      <x:c r="L158" s="45" t="str">
        <x:f>IF(A158="","",IF(NOT(OR(EXACT(C158,"CATEGORY"),EXACT(C158,"DISCOVERY"),EXACT(C158,"COMPARISON"),EXACT(C158,"PRODUCT"),EXACT(C158,"BRAND"),EXACT(C158,"TRANSACTION"),EXACT(C158,"POST-PURCHASE"))),"INVALID - INTENT TOKEN",IF(NOT(OR(EXACT(E158,"ORGANIC SEARCH"),EXACT(E158,"SHOPPING"),EXACT(E158,"AI ANSWER"),EXACT(E158,"MARKETPLACE"),EXACT(E158,"OTHER"))),"INVALID - SURFACE TOKEN",IF(NOT(OR(EXACT(F158,"PRESENT"),EXACT(F158,"ABSENT"),EXACT(F158,"UNCLEAR"))),"INVALID - VISIBILITY TOKEN",IF(NOT(OR(EXACT(G158,"EXPECTED"),EXACT(G158,"ROLE MISMATCH"),EXACT(G158,"UNCLEAR"))),"INVALID - ROLE ALIGNMENT TOKEN",IF(NOT(OR(EXACT(H158,"CATEGORY"),EXACT(H158,"PRODUCT"),EXACT(H158,"GUIDE"),EXACT(H158,"MARKETPLACE LISTING"),EXACT(H158,"MANUFACTURER"),EXACT(H158,"PUBLISHER"),EXACT(H158,"OTHER"))),"INVALID - LANDING TOKEN",IF(COUNTIF($A$6:$A$205,A158)&gt;1,"INVALID - DUPLICATE ID","VALID")))))))</x:f>
      </x:c>
      <x:c r="M158" s="45" t="str">
        <x:f>IF(A158="","",IF(OR(B158="",C158="",D158="",E158="",F158="",G158="",H158="",I158="",J158=""),"EVIDENCE INSUFFICIENT",IF(OR(F158="UNCLEAR",G158="UNCLEAR"),"EVIDENCE INSUFFICIENT",IF(F158="ABSENT","REFERENCE ONLY",IF(G158="ROLE MISMATCH","DO NOT COMPARE",IF(OR(C158="TRANSACTION",C158="PRODUCT",C158="COMPARISON"),"BENCHMARK","REFERENCE ONLY"))))))</x:f>
      </x:c>
      <x:c r="N158" s="45" t="str">
        <x:f>IF(A158="","",IF(L158&lt;&gt;"VALID","NOT READY",IF(M158="EVIDENCE INSUFFICIENT","NOT READY",IF(O158&lt;&gt;"LINKED - READY","NOT READY","READY"))))</x:f>
      </x:c>
      <x:c r="O158" s="69" t="str">
        <x:f>IF(A158="","",IF(COUNTIF(CANDIDATES!$A$6:$A$205,D158)&lt;&gt;1,"INVALID - CANDIDATE ID",IF(COUNTIFS(CANDIDATES!$A$6:$A$205,D158,CANDIDATES!$R$6:$R$205,"READY")&lt;&gt;1,"CANDIDATE NOT READY","LINKED - READY")))</x:f>
      </x:c>
      <x:c r="P158" s="69" t="str">
        <x:f>IF(O158="LINKED - READY",INDEX(CANDIDATES!$Q$6:$Q$205,MATCH(D158,CANDIDATES!$A$6:$A$205,0)),"")</x:f>
      </x:c>
    </x:row>
    <x:row r="159">
      <x:c r="A159" s="53"/>
      <x:c r="B159" s="53"/>
      <x:c r="C159" s="53"/>
      <x:c r="D159" s="53"/>
      <x:c r="E159" s="53"/>
      <x:c r="F159" s="53"/>
      <x:c r="G159" s="53"/>
      <x:c r="H159" s="53"/>
      <x:c r="I159" s="53"/>
      <x:c r="J159" s="58"/>
      <x:c r="K159" s="53"/>
      <x:c r="L159" s="45" t="str">
        <x:f>IF(A159="","",IF(NOT(OR(EXACT(C159,"CATEGORY"),EXACT(C159,"DISCOVERY"),EXACT(C159,"COMPARISON"),EXACT(C159,"PRODUCT"),EXACT(C159,"BRAND"),EXACT(C159,"TRANSACTION"),EXACT(C159,"POST-PURCHASE"))),"INVALID - INTENT TOKEN",IF(NOT(OR(EXACT(E159,"ORGANIC SEARCH"),EXACT(E159,"SHOPPING"),EXACT(E159,"AI ANSWER"),EXACT(E159,"MARKETPLACE"),EXACT(E159,"OTHER"))),"INVALID - SURFACE TOKEN",IF(NOT(OR(EXACT(F159,"PRESENT"),EXACT(F159,"ABSENT"),EXACT(F159,"UNCLEAR"))),"INVALID - VISIBILITY TOKEN",IF(NOT(OR(EXACT(G159,"EXPECTED"),EXACT(G159,"ROLE MISMATCH"),EXACT(G159,"UNCLEAR"))),"INVALID - ROLE ALIGNMENT TOKEN",IF(NOT(OR(EXACT(H159,"CATEGORY"),EXACT(H159,"PRODUCT"),EXACT(H159,"GUIDE"),EXACT(H159,"MARKETPLACE LISTING"),EXACT(H159,"MANUFACTURER"),EXACT(H159,"PUBLISHER"),EXACT(H159,"OTHER"))),"INVALID - LANDING TOKEN",IF(COUNTIF($A$6:$A$205,A159)&gt;1,"INVALID - DUPLICATE ID","VALID")))))))</x:f>
      </x:c>
      <x:c r="M159" s="45" t="str">
        <x:f>IF(A159="","",IF(OR(B159="",C159="",D159="",E159="",F159="",G159="",H159="",I159="",J159=""),"EVIDENCE INSUFFICIENT",IF(OR(F159="UNCLEAR",G159="UNCLEAR"),"EVIDENCE INSUFFICIENT",IF(F159="ABSENT","REFERENCE ONLY",IF(G159="ROLE MISMATCH","DO NOT COMPARE",IF(OR(C159="TRANSACTION",C159="PRODUCT",C159="COMPARISON"),"BENCHMARK","REFERENCE ONLY"))))))</x:f>
      </x:c>
      <x:c r="N159" s="45" t="str">
        <x:f>IF(A159="","",IF(L159&lt;&gt;"VALID","NOT READY",IF(M159="EVIDENCE INSUFFICIENT","NOT READY",IF(O159&lt;&gt;"LINKED - READY","NOT READY","READY"))))</x:f>
      </x:c>
      <x:c r="O159" s="69" t="str">
        <x:f>IF(A159="","",IF(COUNTIF(CANDIDATES!$A$6:$A$205,D159)&lt;&gt;1,"INVALID - CANDIDATE ID",IF(COUNTIFS(CANDIDATES!$A$6:$A$205,D159,CANDIDATES!$R$6:$R$205,"READY")&lt;&gt;1,"CANDIDATE NOT READY","LINKED - READY")))</x:f>
      </x:c>
      <x:c r="P159" s="69" t="str">
        <x:f>IF(O159="LINKED - READY",INDEX(CANDIDATES!$Q$6:$Q$205,MATCH(D159,CANDIDATES!$A$6:$A$205,0)),"")</x:f>
      </x:c>
    </x:row>
    <x:row r="160">
      <x:c r="A160" s="53"/>
      <x:c r="B160" s="53"/>
      <x:c r="C160" s="53"/>
      <x:c r="D160" s="53"/>
      <x:c r="E160" s="53"/>
      <x:c r="F160" s="53"/>
      <x:c r="G160" s="53"/>
      <x:c r="H160" s="53"/>
      <x:c r="I160" s="53"/>
      <x:c r="J160" s="58"/>
      <x:c r="K160" s="53"/>
      <x:c r="L160" s="45" t="str">
        <x:f>IF(A160="","",IF(NOT(OR(EXACT(C160,"CATEGORY"),EXACT(C160,"DISCOVERY"),EXACT(C160,"COMPARISON"),EXACT(C160,"PRODUCT"),EXACT(C160,"BRAND"),EXACT(C160,"TRANSACTION"),EXACT(C160,"POST-PURCHASE"))),"INVALID - INTENT TOKEN",IF(NOT(OR(EXACT(E160,"ORGANIC SEARCH"),EXACT(E160,"SHOPPING"),EXACT(E160,"AI ANSWER"),EXACT(E160,"MARKETPLACE"),EXACT(E160,"OTHER"))),"INVALID - SURFACE TOKEN",IF(NOT(OR(EXACT(F160,"PRESENT"),EXACT(F160,"ABSENT"),EXACT(F160,"UNCLEAR"))),"INVALID - VISIBILITY TOKEN",IF(NOT(OR(EXACT(G160,"EXPECTED"),EXACT(G160,"ROLE MISMATCH"),EXACT(G160,"UNCLEAR"))),"INVALID - ROLE ALIGNMENT TOKEN",IF(NOT(OR(EXACT(H160,"CATEGORY"),EXACT(H160,"PRODUCT"),EXACT(H160,"GUIDE"),EXACT(H160,"MARKETPLACE LISTING"),EXACT(H160,"MANUFACTURER"),EXACT(H160,"PUBLISHER"),EXACT(H160,"OTHER"))),"INVALID - LANDING TOKEN",IF(COUNTIF($A$6:$A$205,A160)&gt;1,"INVALID - DUPLICATE ID","VALID")))))))</x:f>
      </x:c>
      <x:c r="M160" s="45" t="str">
        <x:f>IF(A160="","",IF(OR(B160="",C160="",D160="",E160="",F160="",G160="",H160="",I160="",J160=""),"EVIDENCE INSUFFICIENT",IF(OR(F160="UNCLEAR",G160="UNCLEAR"),"EVIDENCE INSUFFICIENT",IF(F160="ABSENT","REFERENCE ONLY",IF(G160="ROLE MISMATCH","DO NOT COMPARE",IF(OR(C160="TRANSACTION",C160="PRODUCT",C160="COMPARISON"),"BENCHMARK","REFERENCE ONLY"))))))</x:f>
      </x:c>
      <x:c r="N160" s="45" t="str">
        <x:f>IF(A160="","",IF(L160&lt;&gt;"VALID","NOT READY",IF(M160="EVIDENCE INSUFFICIENT","NOT READY",IF(O160&lt;&gt;"LINKED - READY","NOT READY","READY"))))</x:f>
      </x:c>
      <x:c r="O160" s="69" t="str">
        <x:f>IF(A160="","",IF(COUNTIF(CANDIDATES!$A$6:$A$205,D160)&lt;&gt;1,"INVALID - CANDIDATE ID",IF(COUNTIFS(CANDIDATES!$A$6:$A$205,D160,CANDIDATES!$R$6:$R$205,"READY")&lt;&gt;1,"CANDIDATE NOT READY","LINKED - READY")))</x:f>
      </x:c>
      <x:c r="P160" s="69" t="str">
        <x:f>IF(O160="LINKED - READY",INDEX(CANDIDATES!$Q$6:$Q$205,MATCH(D160,CANDIDATES!$A$6:$A$205,0)),"")</x:f>
      </x:c>
    </x:row>
    <x:row r="161">
      <x:c r="A161" s="53"/>
      <x:c r="B161" s="53"/>
      <x:c r="C161" s="53"/>
      <x:c r="D161" s="53"/>
      <x:c r="E161" s="53"/>
      <x:c r="F161" s="53"/>
      <x:c r="G161" s="53"/>
      <x:c r="H161" s="53"/>
      <x:c r="I161" s="53"/>
      <x:c r="J161" s="58"/>
      <x:c r="K161" s="53"/>
      <x:c r="L161" s="45" t="str">
        <x:f>IF(A161="","",IF(NOT(OR(EXACT(C161,"CATEGORY"),EXACT(C161,"DISCOVERY"),EXACT(C161,"COMPARISON"),EXACT(C161,"PRODUCT"),EXACT(C161,"BRAND"),EXACT(C161,"TRANSACTION"),EXACT(C161,"POST-PURCHASE"))),"INVALID - INTENT TOKEN",IF(NOT(OR(EXACT(E161,"ORGANIC SEARCH"),EXACT(E161,"SHOPPING"),EXACT(E161,"AI ANSWER"),EXACT(E161,"MARKETPLACE"),EXACT(E161,"OTHER"))),"INVALID - SURFACE TOKEN",IF(NOT(OR(EXACT(F161,"PRESENT"),EXACT(F161,"ABSENT"),EXACT(F161,"UNCLEAR"))),"INVALID - VISIBILITY TOKEN",IF(NOT(OR(EXACT(G161,"EXPECTED"),EXACT(G161,"ROLE MISMATCH"),EXACT(G161,"UNCLEAR"))),"INVALID - ROLE ALIGNMENT TOKEN",IF(NOT(OR(EXACT(H161,"CATEGORY"),EXACT(H161,"PRODUCT"),EXACT(H161,"GUIDE"),EXACT(H161,"MARKETPLACE LISTING"),EXACT(H161,"MANUFACTURER"),EXACT(H161,"PUBLISHER"),EXACT(H161,"OTHER"))),"INVALID - LANDING TOKEN",IF(COUNTIF($A$6:$A$205,A161)&gt;1,"INVALID - DUPLICATE ID","VALID")))))))</x:f>
      </x:c>
      <x:c r="M161" s="45" t="str">
        <x:f>IF(A161="","",IF(OR(B161="",C161="",D161="",E161="",F161="",G161="",H161="",I161="",J161=""),"EVIDENCE INSUFFICIENT",IF(OR(F161="UNCLEAR",G161="UNCLEAR"),"EVIDENCE INSUFFICIENT",IF(F161="ABSENT","REFERENCE ONLY",IF(G161="ROLE MISMATCH","DO NOT COMPARE",IF(OR(C161="TRANSACTION",C161="PRODUCT",C161="COMPARISON"),"BENCHMARK","REFERENCE ONLY"))))))</x:f>
      </x:c>
      <x:c r="N161" s="45" t="str">
        <x:f>IF(A161="","",IF(L161&lt;&gt;"VALID","NOT READY",IF(M161="EVIDENCE INSUFFICIENT","NOT READY",IF(O161&lt;&gt;"LINKED - READY","NOT READY","READY"))))</x:f>
      </x:c>
      <x:c r="O161" s="69" t="str">
        <x:f>IF(A161="","",IF(COUNTIF(CANDIDATES!$A$6:$A$205,D161)&lt;&gt;1,"INVALID - CANDIDATE ID",IF(COUNTIFS(CANDIDATES!$A$6:$A$205,D161,CANDIDATES!$R$6:$R$205,"READY")&lt;&gt;1,"CANDIDATE NOT READY","LINKED - READY")))</x:f>
      </x:c>
      <x:c r="P161" s="69" t="str">
        <x:f>IF(O161="LINKED - READY",INDEX(CANDIDATES!$Q$6:$Q$205,MATCH(D161,CANDIDATES!$A$6:$A$205,0)),"")</x:f>
      </x:c>
    </x:row>
    <x:row r="162">
      <x:c r="A162" s="53"/>
      <x:c r="B162" s="53"/>
      <x:c r="C162" s="53"/>
      <x:c r="D162" s="53"/>
      <x:c r="E162" s="53"/>
      <x:c r="F162" s="53"/>
      <x:c r="G162" s="53"/>
      <x:c r="H162" s="53"/>
      <x:c r="I162" s="53"/>
      <x:c r="J162" s="58"/>
      <x:c r="K162" s="53"/>
      <x:c r="L162" s="45" t="str">
        <x:f>IF(A162="","",IF(NOT(OR(EXACT(C162,"CATEGORY"),EXACT(C162,"DISCOVERY"),EXACT(C162,"COMPARISON"),EXACT(C162,"PRODUCT"),EXACT(C162,"BRAND"),EXACT(C162,"TRANSACTION"),EXACT(C162,"POST-PURCHASE"))),"INVALID - INTENT TOKEN",IF(NOT(OR(EXACT(E162,"ORGANIC SEARCH"),EXACT(E162,"SHOPPING"),EXACT(E162,"AI ANSWER"),EXACT(E162,"MARKETPLACE"),EXACT(E162,"OTHER"))),"INVALID - SURFACE TOKEN",IF(NOT(OR(EXACT(F162,"PRESENT"),EXACT(F162,"ABSENT"),EXACT(F162,"UNCLEAR"))),"INVALID - VISIBILITY TOKEN",IF(NOT(OR(EXACT(G162,"EXPECTED"),EXACT(G162,"ROLE MISMATCH"),EXACT(G162,"UNCLEAR"))),"INVALID - ROLE ALIGNMENT TOKEN",IF(NOT(OR(EXACT(H162,"CATEGORY"),EXACT(H162,"PRODUCT"),EXACT(H162,"GUIDE"),EXACT(H162,"MARKETPLACE LISTING"),EXACT(H162,"MANUFACTURER"),EXACT(H162,"PUBLISHER"),EXACT(H162,"OTHER"))),"INVALID - LANDING TOKEN",IF(COUNTIF($A$6:$A$205,A162)&gt;1,"INVALID - DUPLICATE ID","VALID")))))))</x:f>
      </x:c>
      <x:c r="M162" s="45" t="str">
        <x:f>IF(A162="","",IF(OR(B162="",C162="",D162="",E162="",F162="",G162="",H162="",I162="",J162=""),"EVIDENCE INSUFFICIENT",IF(OR(F162="UNCLEAR",G162="UNCLEAR"),"EVIDENCE INSUFFICIENT",IF(F162="ABSENT","REFERENCE ONLY",IF(G162="ROLE MISMATCH","DO NOT COMPARE",IF(OR(C162="TRANSACTION",C162="PRODUCT",C162="COMPARISON"),"BENCHMARK","REFERENCE ONLY"))))))</x:f>
      </x:c>
      <x:c r="N162" s="45" t="str">
        <x:f>IF(A162="","",IF(L162&lt;&gt;"VALID","NOT READY",IF(M162="EVIDENCE INSUFFICIENT","NOT READY",IF(O162&lt;&gt;"LINKED - READY","NOT READY","READY"))))</x:f>
      </x:c>
      <x:c r="O162" s="69" t="str">
        <x:f>IF(A162="","",IF(COUNTIF(CANDIDATES!$A$6:$A$205,D162)&lt;&gt;1,"INVALID - CANDIDATE ID",IF(COUNTIFS(CANDIDATES!$A$6:$A$205,D162,CANDIDATES!$R$6:$R$205,"READY")&lt;&gt;1,"CANDIDATE NOT READY","LINKED - READY")))</x:f>
      </x:c>
      <x:c r="P162" s="69" t="str">
        <x:f>IF(O162="LINKED - READY",INDEX(CANDIDATES!$Q$6:$Q$205,MATCH(D162,CANDIDATES!$A$6:$A$205,0)),"")</x:f>
      </x:c>
    </x:row>
    <x:row r="163">
      <x:c r="A163" s="53"/>
      <x:c r="B163" s="53"/>
      <x:c r="C163" s="53"/>
      <x:c r="D163" s="53"/>
      <x:c r="E163" s="53"/>
      <x:c r="F163" s="53"/>
      <x:c r="G163" s="53"/>
      <x:c r="H163" s="53"/>
      <x:c r="I163" s="53"/>
      <x:c r="J163" s="58"/>
      <x:c r="K163" s="53"/>
      <x:c r="L163" s="45" t="str">
        <x:f>IF(A163="","",IF(NOT(OR(EXACT(C163,"CATEGORY"),EXACT(C163,"DISCOVERY"),EXACT(C163,"COMPARISON"),EXACT(C163,"PRODUCT"),EXACT(C163,"BRAND"),EXACT(C163,"TRANSACTION"),EXACT(C163,"POST-PURCHASE"))),"INVALID - INTENT TOKEN",IF(NOT(OR(EXACT(E163,"ORGANIC SEARCH"),EXACT(E163,"SHOPPING"),EXACT(E163,"AI ANSWER"),EXACT(E163,"MARKETPLACE"),EXACT(E163,"OTHER"))),"INVALID - SURFACE TOKEN",IF(NOT(OR(EXACT(F163,"PRESENT"),EXACT(F163,"ABSENT"),EXACT(F163,"UNCLEAR"))),"INVALID - VISIBILITY TOKEN",IF(NOT(OR(EXACT(G163,"EXPECTED"),EXACT(G163,"ROLE MISMATCH"),EXACT(G163,"UNCLEAR"))),"INVALID - ROLE ALIGNMENT TOKEN",IF(NOT(OR(EXACT(H163,"CATEGORY"),EXACT(H163,"PRODUCT"),EXACT(H163,"GUIDE"),EXACT(H163,"MARKETPLACE LISTING"),EXACT(H163,"MANUFACTURER"),EXACT(H163,"PUBLISHER"),EXACT(H163,"OTHER"))),"INVALID - LANDING TOKEN",IF(COUNTIF($A$6:$A$205,A163)&gt;1,"INVALID - DUPLICATE ID","VALID")))))))</x:f>
      </x:c>
      <x:c r="M163" s="45" t="str">
        <x:f>IF(A163="","",IF(OR(B163="",C163="",D163="",E163="",F163="",G163="",H163="",I163="",J163=""),"EVIDENCE INSUFFICIENT",IF(OR(F163="UNCLEAR",G163="UNCLEAR"),"EVIDENCE INSUFFICIENT",IF(F163="ABSENT","REFERENCE ONLY",IF(G163="ROLE MISMATCH","DO NOT COMPARE",IF(OR(C163="TRANSACTION",C163="PRODUCT",C163="COMPARISON"),"BENCHMARK","REFERENCE ONLY"))))))</x:f>
      </x:c>
      <x:c r="N163" s="45" t="str">
        <x:f>IF(A163="","",IF(L163&lt;&gt;"VALID","NOT READY",IF(M163="EVIDENCE INSUFFICIENT","NOT READY",IF(O163&lt;&gt;"LINKED - READY","NOT READY","READY"))))</x:f>
      </x:c>
      <x:c r="O163" s="69" t="str">
        <x:f>IF(A163="","",IF(COUNTIF(CANDIDATES!$A$6:$A$205,D163)&lt;&gt;1,"INVALID - CANDIDATE ID",IF(COUNTIFS(CANDIDATES!$A$6:$A$205,D163,CANDIDATES!$R$6:$R$205,"READY")&lt;&gt;1,"CANDIDATE NOT READY","LINKED - READY")))</x:f>
      </x:c>
      <x:c r="P163" s="69" t="str">
        <x:f>IF(O163="LINKED - READY",INDEX(CANDIDATES!$Q$6:$Q$205,MATCH(D163,CANDIDATES!$A$6:$A$205,0)),"")</x:f>
      </x:c>
    </x:row>
    <x:row r="164">
      <x:c r="A164" s="53"/>
      <x:c r="B164" s="53"/>
      <x:c r="C164" s="53"/>
      <x:c r="D164" s="53"/>
      <x:c r="E164" s="53"/>
      <x:c r="F164" s="53"/>
      <x:c r="G164" s="53"/>
      <x:c r="H164" s="53"/>
      <x:c r="I164" s="53"/>
      <x:c r="J164" s="58"/>
      <x:c r="K164" s="53"/>
      <x:c r="L164" s="45" t="str">
        <x:f>IF(A164="","",IF(NOT(OR(EXACT(C164,"CATEGORY"),EXACT(C164,"DISCOVERY"),EXACT(C164,"COMPARISON"),EXACT(C164,"PRODUCT"),EXACT(C164,"BRAND"),EXACT(C164,"TRANSACTION"),EXACT(C164,"POST-PURCHASE"))),"INVALID - INTENT TOKEN",IF(NOT(OR(EXACT(E164,"ORGANIC SEARCH"),EXACT(E164,"SHOPPING"),EXACT(E164,"AI ANSWER"),EXACT(E164,"MARKETPLACE"),EXACT(E164,"OTHER"))),"INVALID - SURFACE TOKEN",IF(NOT(OR(EXACT(F164,"PRESENT"),EXACT(F164,"ABSENT"),EXACT(F164,"UNCLEAR"))),"INVALID - VISIBILITY TOKEN",IF(NOT(OR(EXACT(G164,"EXPECTED"),EXACT(G164,"ROLE MISMATCH"),EXACT(G164,"UNCLEAR"))),"INVALID - ROLE ALIGNMENT TOKEN",IF(NOT(OR(EXACT(H164,"CATEGORY"),EXACT(H164,"PRODUCT"),EXACT(H164,"GUIDE"),EXACT(H164,"MARKETPLACE LISTING"),EXACT(H164,"MANUFACTURER"),EXACT(H164,"PUBLISHER"),EXACT(H164,"OTHER"))),"INVALID - LANDING TOKEN",IF(COUNTIF($A$6:$A$205,A164)&gt;1,"INVALID - DUPLICATE ID","VALID")))))))</x:f>
      </x:c>
      <x:c r="M164" s="45" t="str">
        <x:f>IF(A164="","",IF(OR(B164="",C164="",D164="",E164="",F164="",G164="",H164="",I164="",J164=""),"EVIDENCE INSUFFICIENT",IF(OR(F164="UNCLEAR",G164="UNCLEAR"),"EVIDENCE INSUFFICIENT",IF(F164="ABSENT","REFERENCE ONLY",IF(G164="ROLE MISMATCH","DO NOT COMPARE",IF(OR(C164="TRANSACTION",C164="PRODUCT",C164="COMPARISON"),"BENCHMARK","REFERENCE ONLY"))))))</x:f>
      </x:c>
      <x:c r="N164" s="45" t="str">
        <x:f>IF(A164="","",IF(L164&lt;&gt;"VALID","NOT READY",IF(M164="EVIDENCE INSUFFICIENT","NOT READY",IF(O164&lt;&gt;"LINKED - READY","NOT READY","READY"))))</x:f>
      </x:c>
      <x:c r="O164" s="69" t="str">
        <x:f>IF(A164="","",IF(COUNTIF(CANDIDATES!$A$6:$A$205,D164)&lt;&gt;1,"INVALID - CANDIDATE ID",IF(COUNTIFS(CANDIDATES!$A$6:$A$205,D164,CANDIDATES!$R$6:$R$205,"READY")&lt;&gt;1,"CANDIDATE NOT READY","LINKED - READY")))</x:f>
      </x:c>
      <x:c r="P164" s="69" t="str">
        <x:f>IF(O164="LINKED - READY",INDEX(CANDIDATES!$Q$6:$Q$205,MATCH(D164,CANDIDATES!$A$6:$A$205,0)),"")</x:f>
      </x:c>
    </x:row>
    <x:row r="165">
      <x:c r="A165" s="53"/>
      <x:c r="B165" s="53"/>
      <x:c r="C165" s="53"/>
      <x:c r="D165" s="53"/>
      <x:c r="E165" s="53"/>
      <x:c r="F165" s="53"/>
      <x:c r="G165" s="53"/>
      <x:c r="H165" s="53"/>
      <x:c r="I165" s="53"/>
      <x:c r="J165" s="58"/>
      <x:c r="K165" s="53"/>
      <x:c r="L165" s="45" t="str">
        <x:f>IF(A165="","",IF(NOT(OR(EXACT(C165,"CATEGORY"),EXACT(C165,"DISCOVERY"),EXACT(C165,"COMPARISON"),EXACT(C165,"PRODUCT"),EXACT(C165,"BRAND"),EXACT(C165,"TRANSACTION"),EXACT(C165,"POST-PURCHASE"))),"INVALID - INTENT TOKEN",IF(NOT(OR(EXACT(E165,"ORGANIC SEARCH"),EXACT(E165,"SHOPPING"),EXACT(E165,"AI ANSWER"),EXACT(E165,"MARKETPLACE"),EXACT(E165,"OTHER"))),"INVALID - SURFACE TOKEN",IF(NOT(OR(EXACT(F165,"PRESENT"),EXACT(F165,"ABSENT"),EXACT(F165,"UNCLEAR"))),"INVALID - VISIBILITY TOKEN",IF(NOT(OR(EXACT(G165,"EXPECTED"),EXACT(G165,"ROLE MISMATCH"),EXACT(G165,"UNCLEAR"))),"INVALID - ROLE ALIGNMENT TOKEN",IF(NOT(OR(EXACT(H165,"CATEGORY"),EXACT(H165,"PRODUCT"),EXACT(H165,"GUIDE"),EXACT(H165,"MARKETPLACE LISTING"),EXACT(H165,"MANUFACTURER"),EXACT(H165,"PUBLISHER"),EXACT(H165,"OTHER"))),"INVALID - LANDING TOKEN",IF(COUNTIF($A$6:$A$205,A165)&gt;1,"INVALID - DUPLICATE ID","VALID")))))))</x:f>
      </x:c>
      <x:c r="M165" s="45" t="str">
        <x:f>IF(A165="","",IF(OR(B165="",C165="",D165="",E165="",F165="",G165="",H165="",I165="",J165=""),"EVIDENCE INSUFFICIENT",IF(OR(F165="UNCLEAR",G165="UNCLEAR"),"EVIDENCE INSUFFICIENT",IF(F165="ABSENT","REFERENCE ONLY",IF(G165="ROLE MISMATCH","DO NOT COMPARE",IF(OR(C165="TRANSACTION",C165="PRODUCT",C165="COMPARISON"),"BENCHMARK","REFERENCE ONLY"))))))</x:f>
      </x:c>
      <x:c r="N165" s="45" t="str">
        <x:f>IF(A165="","",IF(L165&lt;&gt;"VALID","NOT READY",IF(M165="EVIDENCE INSUFFICIENT","NOT READY",IF(O165&lt;&gt;"LINKED - READY","NOT READY","READY"))))</x:f>
      </x:c>
      <x:c r="O165" s="69" t="str">
        <x:f>IF(A165="","",IF(COUNTIF(CANDIDATES!$A$6:$A$205,D165)&lt;&gt;1,"INVALID - CANDIDATE ID",IF(COUNTIFS(CANDIDATES!$A$6:$A$205,D165,CANDIDATES!$R$6:$R$205,"READY")&lt;&gt;1,"CANDIDATE NOT READY","LINKED - READY")))</x:f>
      </x:c>
      <x:c r="P165" s="69" t="str">
        <x:f>IF(O165="LINKED - READY",INDEX(CANDIDATES!$Q$6:$Q$205,MATCH(D165,CANDIDATES!$A$6:$A$205,0)),"")</x:f>
      </x:c>
    </x:row>
    <x:row r="166">
      <x:c r="A166" s="53"/>
      <x:c r="B166" s="53"/>
      <x:c r="C166" s="53"/>
      <x:c r="D166" s="53"/>
      <x:c r="E166" s="53"/>
      <x:c r="F166" s="53"/>
      <x:c r="G166" s="53"/>
      <x:c r="H166" s="53"/>
      <x:c r="I166" s="53"/>
      <x:c r="J166" s="58"/>
      <x:c r="K166" s="53"/>
      <x:c r="L166" s="45" t="str">
        <x:f>IF(A166="","",IF(NOT(OR(EXACT(C166,"CATEGORY"),EXACT(C166,"DISCOVERY"),EXACT(C166,"COMPARISON"),EXACT(C166,"PRODUCT"),EXACT(C166,"BRAND"),EXACT(C166,"TRANSACTION"),EXACT(C166,"POST-PURCHASE"))),"INVALID - INTENT TOKEN",IF(NOT(OR(EXACT(E166,"ORGANIC SEARCH"),EXACT(E166,"SHOPPING"),EXACT(E166,"AI ANSWER"),EXACT(E166,"MARKETPLACE"),EXACT(E166,"OTHER"))),"INVALID - SURFACE TOKEN",IF(NOT(OR(EXACT(F166,"PRESENT"),EXACT(F166,"ABSENT"),EXACT(F166,"UNCLEAR"))),"INVALID - VISIBILITY TOKEN",IF(NOT(OR(EXACT(G166,"EXPECTED"),EXACT(G166,"ROLE MISMATCH"),EXACT(G166,"UNCLEAR"))),"INVALID - ROLE ALIGNMENT TOKEN",IF(NOT(OR(EXACT(H166,"CATEGORY"),EXACT(H166,"PRODUCT"),EXACT(H166,"GUIDE"),EXACT(H166,"MARKETPLACE LISTING"),EXACT(H166,"MANUFACTURER"),EXACT(H166,"PUBLISHER"),EXACT(H166,"OTHER"))),"INVALID - LANDING TOKEN",IF(COUNTIF($A$6:$A$205,A166)&gt;1,"INVALID - DUPLICATE ID","VALID")))))))</x:f>
      </x:c>
      <x:c r="M166" s="45" t="str">
        <x:f>IF(A166="","",IF(OR(B166="",C166="",D166="",E166="",F166="",G166="",H166="",I166="",J166=""),"EVIDENCE INSUFFICIENT",IF(OR(F166="UNCLEAR",G166="UNCLEAR"),"EVIDENCE INSUFFICIENT",IF(F166="ABSENT","REFERENCE ONLY",IF(G166="ROLE MISMATCH","DO NOT COMPARE",IF(OR(C166="TRANSACTION",C166="PRODUCT",C166="COMPARISON"),"BENCHMARK","REFERENCE ONLY"))))))</x:f>
      </x:c>
      <x:c r="N166" s="45" t="str">
        <x:f>IF(A166="","",IF(L166&lt;&gt;"VALID","NOT READY",IF(M166="EVIDENCE INSUFFICIENT","NOT READY",IF(O166&lt;&gt;"LINKED - READY","NOT READY","READY"))))</x:f>
      </x:c>
      <x:c r="O166" s="69" t="str">
        <x:f>IF(A166="","",IF(COUNTIF(CANDIDATES!$A$6:$A$205,D166)&lt;&gt;1,"INVALID - CANDIDATE ID",IF(COUNTIFS(CANDIDATES!$A$6:$A$205,D166,CANDIDATES!$R$6:$R$205,"READY")&lt;&gt;1,"CANDIDATE NOT READY","LINKED - READY")))</x:f>
      </x:c>
      <x:c r="P166" s="69" t="str">
        <x:f>IF(O166="LINKED - READY",INDEX(CANDIDATES!$Q$6:$Q$205,MATCH(D166,CANDIDATES!$A$6:$A$205,0)),"")</x:f>
      </x:c>
    </x:row>
    <x:row r="167">
      <x:c r="A167" s="53"/>
      <x:c r="B167" s="53"/>
      <x:c r="C167" s="53"/>
      <x:c r="D167" s="53"/>
      <x:c r="E167" s="53"/>
      <x:c r="F167" s="53"/>
      <x:c r="G167" s="53"/>
      <x:c r="H167" s="53"/>
      <x:c r="I167" s="53"/>
      <x:c r="J167" s="58"/>
      <x:c r="K167" s="53"/>
      <x:c r="L167" s="45" t="str">
        <x:f>IF(A167="","",IF(NOT(OR(EXACT(C167,"CATEGORY"),EXACT(C167,"DISCOVERY"),EXACT(C167,"COMPARISON"),EXACT(C167,"PRODUCT"),EXACT(C167,"BRAND"),EXACT(C167,"TRANSACTION"),EXACT(C167,"POST-PURCHASE"))),"INVALID - INTENT TOKEN",IF(NOT(OR(EXACT(E167,"ORGANIC SEARCH"),EXACT(E167,"SHOPPING"),EXACT(E167,"AI ANSWER"),EXACT(E167,"MARKETPLACE"),EXACT(E167,"OTHER"))),"INVALID - SURFACE TOKEN",IF(NOT(OR(EXACT(F167,"PRESENT"),EXACT(F167,"ABSENT"),EXACT(F167,"UNCLEAR"))),"INVALID - VISIBILITY TOKEN",IF(NOT(OR(EXACT(G167,"EXPECTED"),EXACT(G167,"ROLE MISMATCH"),EXACT(G167,"UNCLEAR"))),"INVALID - ROLE ALIGNMENT TOKEN",IF(NOT(OR(EXACT(H167,"CATEGORY"),EXACT(H167,"PRODUCT"),EXACT(H167,"GUIDE"),EXACT(H167,"MARKETPLACE LISTING"),EXACT(H167,"MANUFACTURER"),EXACT(H167,"PUBLISHER"),EXACT(H167,"OTHER"))),"INVALID - LANDING TOKEN",IF(COUNTIF($A$6:$A$205,A167)&gt;1,"INVALID - DUPLICATE ID","VALID")))))))</x:f>
      </x:c>
      <x:c r="M167" s="45" t="str">
        <x:f>IF(A167="","",IF(OR(B167="",C167="",D167="",E167="",F167="",G167="",H167="",I167="",J167=""),"EVIDENCE INSUFFICIENT",IF(OR(F167="UNCLEAR",G167="UNCLEAR"),"EVIDENCE INSUFFICIENT",IF(F167="ABSENT","REFERENCE ONLY",IF(G167="ROLE MISMATCH","DO NOT COMPARE",IF(OR(C167="TRANSACTION",C167="PRODUCT",C167="COMPARISON"),"BENCHMARK","REFERENCE ONLY"))))))</x:f>
      </x:c>
      <x:c r="N167" s="45" t="str">
        <x:f>IF(A167="","",IF(L167&lt;&gt;"VALID","NOT READY",IF(M167="EVIDENCE INSUFFICIENT","NOT READY",IF(O167&lt;&gt;"LINKED - READY","NOT READY","READY"))))</x:f>
      </x:c>
      <x:c r="O167" s="69" t="str">
        <x:f>IF(A167="","",IF(COUNTIF(CANDIDATES!$A$6:$A$205,D167)&lt;&gt;1,"INVALID - CANDIDATE ID",IF(COUNTIFS(CANDIDATES!$A$6:$A$205,D167,CANDIDATES!$R$6:$R$205,"READY")&lt;&gt;1,"CANDIDATE NOT READY","LINKED - READY")))</x:f>
      </x:c>
      <x:c r="P167" s="69" t="str">
        <x:f>IF(O167="LINKED - READY",INDEX(CANDIDATES!$Q$6:$Q$205,MATCH(D167,CANDIDATES!$A$6:$A$205,0)),"")</x:f>
      </x:c>
    </x:row>
    <x:row r="168">
      <x:c r="A168" s="53"/>
      <x:c r="B168" s="53"/>
      <x:c r="C168" s="53"/>
      <x:c r="D168" s="53"/>
      <x:c r="E168" s="53"/>
      <x:c r="F168" s="53"/>
      <x:c r="G168" s="53"/>
      <x:c r="H168" s="53"/>
      <x:c r="I168" s="53"/>
      <x:c r="J168" s="58"/>
      <x:c r="K168" s="53"/>
      <x:c r="L168" s="45" t="str">
        <x:f>IF(A168="","",IF(NOT(OR(EXACT(C168,"CATEGORY"),EXACT(C168,"DISCOVERY"),EXACT(C168,"COMPARISON"),EXACT(C168,"PRODUCT"),EXACT(C168,"BRAND"),EXACT(C168,"TRANSACTION"),EXACT(C168,"POST-PURCHASE"))),"INVALID - INTENT TOKEN",IF(NOT(OR(EXACT(E168,"ORGANIC SEARCH"),EXACT(E168,"SHOPPING"),EXACT(E168,"AI ANSWER"),EXACT(E168,"MARKETPLACE"),EXACT(E168,"OTHER"))),"INVALID - SURFACE TOKEN",IF(NOT(OR(EXACT(F168,"PRESENT"),EXACT(F168,"ABSENT"),EXACT(F168,"UNCLEAR"))),"INVALID - VISIBILITY TOKEN",IF(NOT(OR(EXACT(G168,"EXPECTED"),EXACT(G168,"ROLE MISMATCH"),EXACT(G168,"UNCLEAR"))),"INVALID - ROLE ALIGNMENT TOKEN",IF(NOT(OR(EXACT(H168,"CATEGORY"),EXACT(H168,"PRODUCT"),EXACT(H168,"GUIDE"),EXACT(H168,"MARKETPLACE LISTING"),EXACT(H168,"MANUFACTURER"),EXACT(H168,"PUBLISHER"),EXACT(H168,"OTHER"))),"INVALID - LANDING TOKEN",IF(COUNTIF($A$6:$A$205,A168)&gt;1,"INVALID - DUPLICATE ID","VALID")))))))</x:f>
      </x:c>
      <x:c r="M168" s="45" t="str">
        <x:f>IF(A168="","",IF(OR(B168="",C168="",D168="",E168="",F168="",G168="",H168="",I168="",J168=""),"EVIDENCE INSUFFICIENT",IF(OR(F168="UNCLEAR",G168="UNCLEAR"),"EVIDENCE INSUFFICIENT",IF(F168="ABSENT","REFERENCE ONLY",IF(G168="ROLE MISMATCH","DO NOT COMPARE",IF(OR(C168="TRANSACTION",C168="PRODUCT",C168="COMPARISON"),"BENCHMARK","REFERENCE ONLY"))))))</x:f>
      </x:c>
      <x:c r="N168" s="45" t="str">
        <x:f>IF(A168="","",IF(L168&lt;&gt;"VALID","NOT READY",IF(M168="EVIDENCE INSUFFICIENT","NOT READY",IF(O168&lt;&gt;"LINKED - READY","NOT READY","READY"))))</x:f>
      </x:c>
      <x:c r="O168" s="69" t="str">
        <x:f>IF(A168="","",IF(COUNTIF(CANDIDATES!$A$6:$A$205,D168)&lt;&gt;1,"INVALID - CANDIDATE ID",IF(COUNTIFS(CANDIDATES!$A$6:$A$205,D168,CANDIDATES!$R$6:$R$205,"READY")&lt;&gt;1,"CANDIDATE NOT READY","LINKED - READY")))</x:f>
      </x:c>
      <x:c r="P168" s="69" t="str">
        <x:f>IF(O168="LINKED - READY",INDEX(CANDIDATES!$Q$6:$Q$205,MATCH(D168,CANDIDATES!$A$6:$A$205,0)),"")</x:f>
      </x:c>
    </x:row>
    <x:row r="169">
      <x:c r="A169" s="53"/>
      <x:c r="B169" s="53"/>
      <x:c r="C169" s="53"/>
      <x:c r="D169" s="53"/>
      <x:c r="E169" s="53"/>
      <x:c r="F169" s="53"/>
      <x:c r="G169" s="53"/>
      <x:c r="H169" s="53"/>
      <x:c r="I169" s="53"/>
      <x:c r="J169" s="58"/>
      <x:c r="K169" s="53"/>
      <x:c r="L169" s="45" t="str">
        <x:f>IF(A169="","",IF(NOT(OR(EXACT(C169,"CATEGORY"),EXACT(C169,"DISCOVERY"),EXACT(C169,"COMPARISON"),EXACT(C169,"PRODUCT"),EXACT(C169,"BRAND"),EXACT(C169,"TRANSACTION"),EXACT(C169,"POST-PURCHASE"))),"INVALID - INTENT TOKEN",IF(NOT(OR(EXACT(E169,"ORGANIC SEARCH"),EXACT(E169,"SHOPPING"),EXACT(E169,"AI ANSWER"),EXACT(E169,"MARKETPLACE"),EXACT(E169,"OTHER"))),"INVALID - SURFACE TOKEN",IF(NOT(OR(EXACT(F169,"PRESENT"),EXACT(F169,"ABSENT"),EXACT(F169,"UNCLEAR"))),"INVALID - VISIBILITY TOKEN",IF(NOT(OR(EXACT(G169,"EXPECTED"),EXACT(G169,"ROLE MISMATCH"),EXACT(G169,"UNCLEAR"))),"INVALID - ROLE ALIGNMENT TOKEN",IF(NOT(OR(EXACT(H169,"CATEGORY"),EXACT(H169,"PRODUCT"),EXACT(H169,"GUIDE"),EXACT(H169,"MARKETPLACE LISTING"),EXACT(H169,"MANUFACTURER"),EXACT(H169,"PUBLISHER"),EXACT(H169,"OTHER"))),"INVALID - LANDING TOKEN",IF(COUNTIF($A$6:$A$205,A169)&gt;1,"INVALID - DUPLICATE ID","VALID")))))))</x:f>
      </x:c>
      <x:c r="M169" s="45" t="str">
        <x:f>IF(A169="","",IF(OR(B169="",C169="",D169="",E169="",F169="",G169="",H169="",I169="",J169=""),"EVIDENCE INSUFFICIENT",IF(OR(F169="UNCLEAR",G169="UNCLEAR"),"EVIDENCE INSUFFICIENT",IF(F169="ABSENT","REFERENCE ONLY",IF(G169="ROLE MISMATCH","DO NOT COMPARE",IF(OR(C169="TRANSACTION",C169="PRODUCT",C169="COMPARISON"),"BENCHMARK","REFERENCE ONLY"))))))</x:f>
      </x:c>
      <x:c r="N169" s="45" t="str">
        <x:f>IF(A169="","",IF(L169&lt;&gt;"VALID","NOT READY",IF(M169="EVIDENCE INSUFFICIENT","NOT READY",IF(O169&lt;&gt;"LINKED - READY","NOT READY","READY"))))</x:f>
      </x:c>
      <x:c r="O169" s="69" t="str">
        <x:f>IF(A169="","",IF(COUNTIF(CANDIDATES!$A$6:$A$205,D169)&lt;&gt;1,"INVALID - CANDIDATE ID",IF(COUNTIFS(CANDIDATES!$A$6:$A$205,D169,CANDIDATES!$R$6:$R$205,"READY")&lt;&gt;1,"CANDIDATE NOT READY","LINKED - READY")))</x:f>
      </x:c>
      <x:c r="P169" s="69" t="str">
        <x:f>IF(O169="LINKED - READY",INDEX(CANDIDATES!$Q$6:$Q$205,MATCH(D169,CANDIDATES!$A$6:$A$205,0)),"")</x:f>
      </x:c>
    </x:row>
    <x:row r="170">
      <x:c r="A170" s="53"/>
      <x:c r="B170" s="53"/>
      <x:c r="C170" s="53"/>
      <x:c r="D170" s="53"/>
      <x:c r="E170" s="53"/>
      <x:c r="F170" s="53"/>
      <x:c r="G170" s="53"/>
      <x:c r="H170" s="53"/>
      <x:c r="I170" s="53"/>
      <x:c r="J170" s="58"/>
      <x:c r="K170" s="53"/>
      <x:c r="L170" s="45" t="str">
        <x:f>IF(A170="","",IF(NOT(OR(EXACT(C170,"CATEGORY"),EXACT(C170,"DISCOVERY"),EXACT(C170,"COMPARISON"),EXACT(C170,"PRODUCT"),EXACT(C170,"BRAND"),EXACT(C170,"TRANSACTION"),EXACT(C170,"POST-PURCHASE"))),"INVALID - INTENT TOKEN",IF(NOT(OR(EXACT(E170,"ORGANIC SEARCH"),EXACT(E170,"SHOPPING"),EXACT(E170,"AI ANSWER"),EXACT(E170,"MARKETPLACE"),EXACT(E170,"OTHER"))),"INVALID - SURFACE TOKEN",IF(NOT(OR(EXACT(F170,"PRESENT"),EXACT(F170,"ABSENT"),EXACT(F170,"UNCLEAR"))),"INVALID - VISIBILITY TOKEN",IF(NOT(OR(EXACT(G170,"EXPECTED"),EXACT(G170,"ROLE MISMATCH"),EXACT(G170,"UNCLEAR"))),"INVALID - ROLE ALIGNMENT TOKEN",IF(NOT(OR(EXACT(H170,"CATEGORY"),EXACT(H170,"PRODUCT"),EXACT(H170,"GUIDE"),EXACT(H170,"MARKETPLACE LISTING"),EXACT(H170,"MANUFACTURER"),EXACT(H170,"PUBLISHER"),EXACT(H170,"OTHER"))),"INVALID - LANDING TOKEN",IF(COUNTIF($A$6:$A$205,A170)&gt;1,"INVALID - DUPLICATE ID","VALID")))))))</x:f>
      </x:c>
      <x:c r="M170" s="45" t="str">
        <x:f>IF(A170="","",IF(OR(B170="",C170="",D170="",E170="",F170="",G170="",H170="",I170="",J170=""),"EVIDENCE INSUFFICIENT",IF(OR(F170="UNCLEAR",G170="UNCLEAR"),"EVIDENCE INSUFFICIENT",IF(F170="ABSENT","REFERENCE ONLY",IF(G170="ROLE MISMATCH","DO NOT COMPARE",IF(OR(C170="TRANSACTION",C170="PRODUCT",C170="COMPARISON"),"BENCHMARK","REFERENCE ONLY"))))))</x:f>
      </x:c>
      <x:c r="N170" s="45" t="str">
        <x:f>IF(A170="","",IF(L170&lt;&gt;"VALID","NOT READY",IF(M170="EVIDENCE INSUFFICIENT","NOT READY",IF(O170&lt;&gt;"LINKED - READY","NOT READY","READY"))))</x:f>
      </x:c>
      <x:c r="O170" s="69" t="str">
        <x:f>IF(A170="","",IF(COUNTIF(CANDIDATES!$A$6:$A$205,D170)&lt;&gt;1,"INVALID - CANDIDATE ID",IF(COUNTIFS(CANDIDATES!$A$6:$A$205,D170,CANDIDATES!$R$6:$R$205,"READY")&lt;&gt;1,"CANDIDATE NOT READY","LINKED - READY")))</x:f>
      </x:c>
      <x:c r="P170" s="69" t="str">
        <x:f>IF(O170="LINKED - READY",INDEX(CANDIDATES!$Q$6:$Q$205,MATCH(D170,CANDIDATES!$A$6:$A$205,0)),"")</x:f>
      </x:c>
    </x:row>
    <x:row r="171">
      <x:c r="A171" s="53"/>
      <x:c r="B171" s="53"/>
      <x:c r="C171" s="53"/>
      <x:c r="D171" s="53"/>
      <x:c r="E171" s="53"/>
      <x:c r="F171" s="53"/>
      <x:c r="G171" s="53"/>
      <x:c r="H171" s="53"/>
      <x:c r="I171" s="53"/>
      <x:c r="J171" s="58"/>
      <x:c r="K171" s="53"/>
      <x:c r="L171" s="45" t="str">
        <x:f>IF(A171="","",IF(NOT(OR(EXACT(C171,"CATEGORY"),EXACT(C171,"DISCOVERY"),EXACT(C171,"COMPARISON"),EXACT(C171,"PRODUCT"),EXACT(C171,"BRAND"),EXACT(C171,"TRANSACTION"),EXACT(C171,"POST-PURCHASE"))),"INVALID - INTENT TOKEN",IF(NOT(OR(EXACT(E171,"ORGANIC SEARCH"),EXACT(E171,"SHOPPING"),EXACT(E171,"AI ANSWER"),EXACT(E171,"MARKETPLACE"),EXACT(E171,"OTHER"))),"INVALID - SURFACE TOKEN",IF(NOT(OR(EXACT(F171,"PRESENT"),EXACT(F171,"ABSENT"),EXACT(F171,"UNCLEAR"))),"INVALID - VISIBILITY TOKEN",IF(NOT(OR(EXACT(G171,"EXPECTED"),EXACT(G171,"ROLE MISMATCH"),EXACT(G171,"UNCLEAR"))),"INVALID - ROLE ALIGNMENT TOKEN",IF(NOT(OR(EXACT(H171,"CATEGORY"),EXACT(H171,"PRODUCT"),EXACT(H171,"GUIDE"),EXACT(H171,"MARKETPLACE LISTING"),EXACT(H171,"MANUFACTURER"),EXACT(H171,"PUBLISHER"),EXACT(H171,"OTHER"))),"INVALID - LANDING TOKEN",IF(COUNTIF($A$6:$A$205,A171)&gt;1,"INVALID - DUPLICATE ID","VALID")))))))</x:f>
      </x:c>
      <x:c r="M171" s="45" t="str">
        <x:f>IF(A171="","",IF(OR(B171="",C171="",D171="",E171="",F171="",G171="",H171="",I171="",J171=""),"EVIDENCE INSUFFICIENT",IF(OR(F171="UNCLEAR",G171="UNCLEAR"),"EVIDENCE INSUFFICIENT",IF(F171="ABSENT","REFERENCE ONLY",IF(G171="ROLE MISMATCH","DO NOT COMPARE",IF(OR(C171="TRANSACTION",C171="PRODUCT",C171="COMPARISON"),"BENCHMARK","REFERENCE ONLY"))))))</x:f>
      </x:c>
      <x:c r="N171" s="45" t="str">
        <x:f>IF(A171="","",IF(L171&lt;&gt;"VALID","NOT READY",IF(M171="EVIDENCE INSUFFICIENT","NOT READY",IF(O171&lt;&gt;"LINKED - READY","NOT READY","READY"))))</x:f>
      </x:c>
      <x:c r="O171" s="69" t="str">
        <x:f>IF(A171="","",IF(COUNTIF(CANDIDATES!$A$6:$A$205,D171)&lt;&gt;1,"INVALID - CANDIDATE ID",IF(COUNTIFS(CANDIDATES!$A$6:$A$205,D171,CANDIDATES!$R$6:$R$205,"READY")&lt;&gt;1,"CANDIDATE NOT READY","LINKED - READY")))</x:f>
      </x:c>
      <x:c r="P171" s="69" t="str">
        <x:f>IF(O171="LINKED - READY",INDEX(CANDIDATES!$Q$6:$Q$205,MATCH(D171,CANDIDATES!$A$6:$A$205,0)),"")</x:f>
      </x:c>
    </x:row>
    <x:row r="172">
      <x:c r="A172" s="53"/>
      <x:c r="B172" s="53"/>
      <x:c r="C172" s="53"/>
      <x:c r="D172" s="53"/>
      <x:c r="E172" s="53"/>
      <x:c r="F172" s="53"/>
      <x:c r="G172" s="53"/>
      <x:c r="H172" s="53"/>
      <x:c r="I172" s="53"/>
      <x:c r="J172" s="58"/>
      <x:c r="K172" s="53"/>
      <x:c r="L172" s="45" t="str">
        <x:f>IF(A172="","",IF(NOT(OR(EXACT(C172,"CATEGORY"),EXACT(C172,"DISCOVERY"),EXACT(C172,"COMPARISON"),EXACT(C172,"PRODUCT"),EXACT(C172,"BRAND"),EXACT(C172,"TRANSACTION"),EXACT(C172,"POST-PURCHASE"))),"INVALID - INTENT TOKEN",IF(NOT(OR(EXACT(E172,"ORGANIC SEARCH"),EXACT(E172,"SHOPPING"),EXACT(E172,"AI ANSWER"),EXACT(E172,"MARKETPLACE"),EXACT(E172,"OTHER"))),"INVALID - SURFACE TOKEN",IF(NOT(OR(EXACT(F172,"PRESENT"),EXACT(F172,"ABSENT"),EXACT(F172,"UNCLEAR"))),"INVALID - VISIBILITY TOKEN",IF(NOT(OR(EXACT(G172,"EXPECTED"),EXACT(G172,"ROLE MISMATCH"),EXACT(G172,"UNCLEAR"))),"INVALID - ROLE ALIGNMENT TOKEN",IF(NOT(OR(EXACT(H172,"CATEGORY"),EXACT(H172,"PRODUCT"),EXACT(H172,"GUIDE"),EXACT(H172,"MARKETPLACE LISTING"),EXACT(H172,"MANUFACTURER"),EXACT(H172,"PUBLISHER"),EXACT(H172,"OTHER"))),"INVALID - LANDING TOKEN",IF(COUNTIF($A$6:$A$205,A172)&gt;1,"INVALID - DUPLICATE ID","VALID")))))))</x:f>
      </x:c>
      <x:c r="M172" s="45" t="str">
        <x:f>IF(A172="","",IF(OR(B172="",C172="",D172="",E172="",F172="",G172="",H172="",I172="",J172=""),"EVIDENCE INSUFFICIENT",IF(OR(F172="UNCLEAR",G172="UNCLEAR"),"EVIDENCE INSUFFICIENT",IF(F172="ABSENT","REFERENCE ONLY",IF(G172="ROLE MISMATCH","DO NOT COMPARE",IF(OR(C172="TRANSACTION",C172="PRODUCT",C172="COMPARISON"),"BENCHMARK","REFERENCE ONLY"))))))</x:f>
      </x:c>
      <x:c r="N172" s="45" t="str">
        <x:f>IF(A172="","",IF(L172&lt;&gt;"VALID","NOT READY",IF(M172="EVIDENCE INSUFFICIENT","NOT READY",IF(O172&lt;&gt;"LINKED - READY","NOT READY","READY"))))</x:f>
      </x:c>
      <x:c r="O172" s="69" t="str">
        <x:f>IF(A172="","",IF(COUNTIF(CANDIDATES!$A$6:$A$205,D172)&lt;&gt;1,"INVALID - CANDIDATE ID",IF(COUNTIFS(CANDIDATES!$A$6:$A$205,D172,CANDIDATES!$R$6:$R$205,"READY")&lt;&gt;1,"CANDIDATE NOT READY","LINKED - READY")))</x:f>
      </x:c>
      <x:c r="P172" s="69" t="str">
        <x:f>IF(O172="LINKED - READY",INDEX(CANDIDATES!$Q$6:$Q$205,MATCH(D172,CANDIDATES!$A$6:$A$205,0)),"")</x:f>
      </x:c>
    </x:row>
    <x:row r="173">
      <x:c r="A173" s="53"/>
      <x:c r="B173" s="53"/>
      <x:c r="C173" s="53"/>
      <x:c r="D173" s="53"/>
      <x:c r="E173" s="53"/>
      <x:c r="F173" s="53"/>
      <x:c r="G173" s="53"/>
      <x:c r="H173" s="53"/>
      <x:c r="I173" s="53"/>
      <x:c r="J173" s="58"/>
      <x:c r="K173" s="53"/>
      <x:c r="L173" s="45" t="str">
        <x:f>IF(A173="","",IF(NOT(OR(EXACT(C173,"CATEGORY"),EXACT(C173,"DISCOVERY"),EXACT(C173,"COMPARISON"),EXACT(C173,"PRODUCT"),EXACT(C173,"BRAND"),EXACT(C173,"TRANSACTION"),EXACT(C173,"POST-PURCHASE"))),"INVALID - INTENT TOKEN",IF(NOT(OR(EXACT(E173,"ORGANIC SEARCH"),EXACT(E173,"SHOPPING"),EXACT(E173,"AI ANSWER"),EXACT(E173,"MARKETPLACE"),EXACT(E173,"OTHER"))),"INVALID - SURFACE TOKEN",IF(NOT(OR(EXACT(F173,"PRESENT"),EXACT(F173,"ABSENT"),EXACT(F173,"UNCLEAR"))),"INVALID - VISIBILITY TOKEN",IF(NOT(OR(EXACT(G173,"EXPECTED"),EXACT(G173,"ROLE MISMATCH"),EXACT(G173,"UNCLEAR"))),"INVALID - ROLE ALIGNMENT TOKEN",IF(NOT(OR(EXACT(H173,"CATEGORY"),EXACT(H173,"PRODUCT"),EXACT(H173,"GUIDE"),EXACT(H173,"MARKETPLACE LISTING"),EXACT(H173,"MANUFACTURER"),EXACT(H173,"PUBLISHER"),EXACT(H173,"OTHER"))),"INVALID - LANDING TOKEN",IF(COUNTIF($A$6:$A$205,A173)&gt;1,"INVALID - DUPLICATE ID","VALID")))))))</x:f>
      </x:c>
      <x:c r="M173" s="45" t="str">
        <x:f>IF(A173="","",IF(OR(B173="",C173="",D173="",E173="",F173="",G173="",H173="",I173="",J173=""),"EVIDENCE INSUFFICIENT",IF(OR(F173="UNCLEAR",G173="UNCLEAR"),"EVIDENCE INSUFFICIENT",IF(F173="ABSENT","REFERENCE ONLY",IF(G173="ROLE MISMATCH","DO NOT COMPARE",IF(OR(C173="TRANSACTION",C173="PRODUCT",C173="COMPARISON"),"BENCHMARK","REFERENCE ONLY"))))))</x:f>
      </x:c>
      <x:c r="N173" s="45" t="str">
        <x:f>IF(A173="","",IF(L173&lt;&gt;"VALID","NOT READY",IF(M173="EVIDENCE INSUFFICIENT","NOT READY",IF(O173&lt;&gt;"LINKED - READY","NOT READY","READY"))))</x:f>
      </x:c>
      <x:c r="O173" s="69" t="str">
        <x:f>IF(A173="","",IF(COUNTIF(CANDIDATES!$A$6:$A$205,D173)&lt;&gt;1,"INVALID - CANDIDATE ID",IF(COUNTIFS(CANDIDATES!$A$6:$A$205,D173,CANDIDATES!$R$6:$R$205,"READY")&lt;&gt;1,"CANDIDATE NOT READY","LINKED - READY")))</x:f>
      </x:c>
      <x:c r="P173" s="69" t="str">
        <x:f>IF(O173="LINKED - READY",INDEX(CANDIDATES!$Q$6:$Q$205,MATCH(D173,CANDIDATES!$A$6:$A$205,0)),"")</x:f>
      </x:c>
    </x:row>
    <x:row r="174">
      <x:c r="A174" s="53"/>
      <x:c r="B174" s="53"/>
      <x:c r="C174" s="53"/>
      <x:c r="D174" s="53"/>
      <x:c r="E174" s="53"/>
      <x:c r="F174" s="53"/>
      <x:c r="G174" s="53"/>
      <x:c r="H174" s="53"/>
      <x:c r="I174" s="53"/>
      <x:c r="J174" s="58"/>
      <x:c r="K174" s="53"/>
      <x:c r="L174" s="45" t="str">
        <x:f>IF(A174="","",IF(NOT(OR(EXACT(C174,"CATEGORY"),EXACT(C174,"DISCOVERY"),EXACT(C174,"COMPARISON"),EXACT(C174,"PRODUCT"),EXACT(C174,"BRAND"),EXACT(C174,"TRANSACTION"),EXACT(C174,"POST-PURCHASE"))),"INVALID - INTENT TOKEN",IF(NOT(OR(EXACT(E174,"ORGANIC SEARCH"),EXACT(E174,"SHOPPING"),EXACT(E174,"AI ANSWER"),EXACT(E174,"MARKETPLACE"),EXACT(E174,"OTHER"))),"INVALID - SURFACE TOKEN",IF(NOT(OR(EXACT(F174,"PRESENT"),EXACT(F174,"ABSENT"),EXACT(F174,"UNCLEAR"))),"INVALID - VISIBILITY TOKEN",IF(NOT(OR(EXACT(G174,"EXPECTED"),EXACT(G174,"ROLE MISMATCH"),EXACT(G174,"UNCLEAR"))),"INVALID - ROLE ALIGNMENT TOKEN",IF(NOT(OR(EXACT(H174,"CATEGORY"),EXACT(H174,"PRODUCT"),EXACT(H174,"GUIDE"),EXACT(H174,"MARKETPLACE LISTING"),EXACT(H174,"MANUFACTURER"),EXACT(H174,"PUBLISHER"),EXACT(H174,"OTHER"))),"INVALID - LANDING TOKEN",IF(COUNTIF($A$6:$A$205,A174)&gt;1,"INVALID - DUPLICATE ID","VALID")))))))</x:f>
      </x:c>
      <x:c r="M174" s="45" t="str">
        <x:f>IF(A174="","",IF(OR(B174="",C174="",D174="",E174="",F174="",G174="",H174="",I174="",J174=""),"EVIDENCE INSUFFICIENT",IF(OR(F174="UNCLEAR",G174="UNCLEAR"),"EVIDENCE INSUFFICIENT",IF(F174="ABSENT","REFERENCE ONLY",IF(G174="ROLE MISMATCH","DO NOT COMPARE",IF(OR(C174="TRANSACTION",C174="PRODUCT",C174="COMPARISON"),"BENCHMARK","REFERENCE ONLY"))))))</x:f>
      </x:c>
      <x:c r="N174" s="45" t="str">
        <x:f>IF(A174="","",IF(L174&lt;&gt;"VALID","NOT READY",IF(M174="EVIDENCE INSUFFICIENT","NOT READY",IF(O174&lt;&gt;"LINKED - READY","NOT READY","READY"))))</x:f>
      </x:c>
      <x:c r="O174" s="69" t="str">
        <x:f>IF(A174="","",IF(COUNTIF(CANDIDATES!$A$6:$A$205,D174)&lt;&gt;1,"INVALID - CANDIDATE ID",IF(COUNTIFS(CANDIDATES!$A$6:$A$205,D174,CANDIDATES!$R$6:$R$205,"READY")&lt;&gt;1,"CANDIDATE NOT READY","LINKED - READY")))</x:f>
      </x:c>
      <x:c r="P174" s="69" t="str">
        <x:f>IF(O174="LINKED - READY",INDEX(CANDIDATES!$Q$6:$Q$205,MATCH(D174,CANDIDATES!$A$6:$A$205,0)),"")</x:f>
      </x:c>
    </x:row>
    <x:row r="175">
      <x:c r="A175" s="53"/>
      <x:c r="B175" s="53"/>
      <x:c r="C175" s="53"/>
      <x:c r="D175" s="53"/>
      <x:c r="E175" s="53"/>
      <x:c r="F175" s="53"/>
      <x:c r="G175" s="53"/>
      <x:c r="H175" s="53"/>
      <x:c r="I175" s="53"/>
      <x:c r="J175" s="58"/>
      <x:c r="K175" s="53"/>
      <x:c r="L175" s="45" t="str">
        <x:f>IF(A175="","",IF(NOT(OR(EXACT(C175,"CATEGORY"),EXACT(C175,"DISCOVERY"),EXACT(C175,"COMPARISON"),EXACT(C175,"PRODUCT"),EXACT(C175,"BRAND"),EXACT(C175,"TRANSACTION"),EXACT(C175,"POST-PURCHASE"))),"INVALID - INTENT TOKEN",IF(NOT(OR(EXACT(E175,"ORGANIC SEARCH"),EXACT(E175,"SHOPPING"),EXACT(E175,"AI ANSWER"),EXACT(E175,"MARKETPLACE"),EXACT(E175,"OTHER"))),"INVALID - SURFACE TOKEN",IF(NOT(OR(EXACT(F175,"PRESENT"),EXACT(F175,"ABSENT"),EXACT(F175,"UNCLEAR"))),"INVALID - VISIBILITY TOKEN",IF(NOT(OR(EXACT(G175,"EXPECTED"),EXACT(G175,"ROLE MISMATCH"),EXACT(G175,"UNCLEAR"))),"INVALID - ROLE ALIGNMENT TOKEN",IF(NOT(OR(EXACT(H175,"CATEGORY"),EXACT(H175,"PRODUCT"),EXACT(H175,"GUIDE"),EXACT(H175,"MARKETPLACE LISTING"),EXACT(H175,"MANUFACTURER"),EXACT(H175,"PUBLISHER"),EXACT(H175,"OTHER"))),"INVALID - LANDING TOKEN",IF(COUNTIF($A$6:$A$205,A175)&gt;1,"INVALID - DUPLICATE ID","VALID")))))))</x:f>
      </x:c>
      <x:c r="M175" s="45" t="str">
        <x:f>IF(A175="","",IF(OR(B175="",C175="",D175="",E175="",F175="",G175="",H175="",I175="",J175=""),"EVIDENCE INSUFFICIENT",IF(OR(F175="UNCLEAR",G175="UNCLEAR"),"EVIDENCE INSUFFICIENT",IF(F175="ABSENT","REFERENCE ONLY",IF(G175="ROLE MISMATCH","DO NOT COMPARE",IF(OR(C175="TRANSACTION",C175="PRODUCT",C175="COMPARISON"),"BENCHMARK","REFERENCE ONLY"))))))</x:f>
      </x:c>
      <x:c r="N175" s="45" t="str">
        <x:f>IF(A175="","",IF(L175&lt;&gt;"VALID","NOT READY",IF(M175="EVIDENCE INSUFFICIENT","NOT READY",IF(O175&lt;&gt;"LINKED - READY","NOT READY","READY"))))</x:f>
      </x:c>
      <x:c r="O175" s="69" t="str">
        <x:f>IF(A175="","",IF(COUNTIF(CANDIDATES!$A$6:$A$205,D175)&lt;&gt;1,"INVALID - CANDIDATE ID",IF(COUNTIFS(CANDIDATES!$A$6:$A$205,D175,CANDIDATES!$R$6:$R$205,"READY")&lt;&gt;1,"CANDIDATE NOT READY","LINKED - READY")))</x:f>
      </x:c>
      <x:c r="P175" s="69" t="str">
        <x:f>IF(O175="LINKED - READY",INDEX(CANDIDATES!$Q$6:$Q$205,MATCH(D175,CANDIDATES!$A$6:$A$205,0)),"")</x:f>
      </x:c>
    </x:row>
    <x:row r="176">
      <x:c r="A176" s="53"/>
      <x:c r="B176" s="53"/>
      <x:c r="C176" s="53"/>
      <x:c r="D176" s="53"/>
      <x:c r="E176" s="53"/>
      <x:c r="F176" s="53"/>
      <x:c r="G176" s="53"/>
      <x:c r="H176" s="53"/>
      <x:c r="I176" s="53"/>
      <x:c r="J176" s="58"/>
      <x:c r="K176" s="53"/>
      <x:c r="L176" s="45" t="str">
        <x:f>IF(A176="","",IF(NOT(OR(EXACT(C176,"CATEGORY"),EXACT(C176,"DISCOVERY"),EXACT(C176,"COMPARISON"),EXACT(C176,"PRODUCT"),EXACT(C176,"BRAND"),EXACT(C176,"TRANSACTION"),EXACT(C176,"POST-PURCHASE"))),"INVALID - INTENT TOKEN",IF(NOT(OR(EXACT(E176,"ORGANIC SEARCH"),EXACT(E176,"SHOPPING"),EXACT(E176,"AI ANSWER"),EXACT(E176,"MARKETPLACE"),EXACT(E176,"OTHER"))),"INVALID - SURFACE TOKEN",IF(NOT(OR(EXACT(F176,"PRESENT"),EXACT(F176,"ABSENT"),EXACT(F176,"UNCLEAR"))),"INVALID - VISIBILITY TOKEN",IF(NOT(OR(EXACT(G176,"EXPECTED"),EXACT(G176,"ROLE MISMATCH"),EXACT(G176,"UNCLEAR"))),"INVALID - ROLE ALIGNMENT TOKEN",IF(NOT(OR(EXACT(H176,"CATEGORY"),EXACT(H176,"PRODUCT"),EXACT(H176,"GUIDE"),EXACT(H176,"MARKETPLACE LISTING"),EXACT(H176,"MANUFACTURER"),EXACT(H176,"PUBLISHER"),EXACT(H176,"OTHER"))),"INVALID - LANDING TOKEN",IF(COUNTIF($A$6:$A$205,A176)&gt;1,"INVALID - DUPLICATE ID","VALID")))))))</x:f>
      </x:c>
      <x:c r="M176" s="45" t="str">
        <x:f>IF(A176="","",IF(OR(B176="",C176="",D176="",E176="",F176="",G176="",H176="",I176="",J176=""),"EVIDENCE INSUFFICIENT",IF(OR(F176="UNCLEAR",G176="UNCLEAR"),"EVIDENCE INSUFFICIENT",IF(F176="ABSENT","REFERENCE ONLY",IF(G176="ROLE MISMATCH","DO NOT COMPARE",IF(OR(C176="TRANSACTION",C176="PRODUCT",C176="COMPARISON"),"BENCHMARK","REFERENCE ONLY"))))))</x:f>
      </x:c>
      <x:c r="N176" s="45" t="str">
        <x:f>IF(A176="","",IF(L176&lt;&gt;"VALID","NOT READY",IF(M176="EVIDENCE INSUFFICIENT","NOT READY",IF(O176&lt;&gt;"LINKED - READY","NOT READY","READY"))))</x:f>
      </x:c>
      <x:c r="O176" s="69" t="str">
        <x:f>IF(A176="","",IF(COUNTIF(CANDIDATES!$A$6:$A$205,D176)&lt;&gt;1,"INVALID - CANDIDATE ID",IF(COUNTIFS(CANDIDATES!$A$6:$A$205,D176,CANDIDATES!$R$6:$R$205,"READY")&lt;&gt;1,"CANDIDATE NOT READY","LINKED - READY")))</x:f>
      </x:c>
      <x:c r="P176" s="69" t="str">
        <x:f>IF(O176="LINKED - READY",INDEX(CANDIDATES!$Q$6:$Q$205,MATCH(D176,CANDIDATES!$A$6:$A$205,0)),"")</x:f>
      </x:c>
    </x:row>
    <x:row r="177">
      <x:c r="A177" s="53"/>
      <x:c r="B177" s="53"/>
      <x:c r="C177" s="53"/>
      <x:c r="D177" s="53"/>
      <x:c r="E177" s="53"/>
      <x:c r="F177" s="53"/>
      <x:c r="G177" s="53"/>
      <x:c r="H177" s="53"/>
      <x:c r="I177" s="53"/>
      <x:c r="J177" s="58"/>
      <x:c r="K177" s="53"/>
      <x:c r="L177" s="45" t="str">
        <x:f>IF(A177="","",IF(NOT(OR(EXACT(C177,"CATEGORY"),EXACT(C177,"DISCOVERY"),EXACT(C177,"COMPARISON"),EXACT(C177,"PRODUCT"),EXACT(C177,"BRAND"),EXACT(C177,"TRANSACTION"),EXACT(C177,"POST-PURCHASE"))),"INVALID - INTENT TOKEN",IF(NOT(OR(EXACT(E177,"ORGANIC SEARCH"),EXACT(E177,"SHOPPING"),EXACT(E177,"AI ANSWER"),EXACT(E177,"MARKETPLACE"),EXACT(E177,"OTHER"))),"INVALID - SURFACE TOKEN",IF(NOT(OR(EXACT(F177,"PRESENT"),EXACT(F177,"ABSENT"),EXACT(F177,"UNCLEAR"))),"INVALID - VISIBILITY TOKEN",IF(NOT(OR(EXACT(G177,"EXPECTED"),EXACT(G177,"ROLE MISMATCH"),EXACT(G177,"UNCLEAR"))),"INVALID - ROLE ALIGNMENT TOKEN",IF(NOT(OR(EXACT(H177,"CATEGORY"),EXACT(H177,"PRODUCT"),EXACT(H177,"GUIDE"),EXACT(H177,"MARKETPLACE LISTING"),EXACT(H177,"MANUFACTURER"),EXACT(H177,"PUBLISHER"),EXACT(H177,"OTHER"))),"INVALID - LANDING TOKEN",IF(COUNTIF($A$6:$A$205,A177)&gt;1,"INVALID - DUPLICATE ID","VALID")))))))</x:f>
      </x:c>
      <x:c r="M177" s="45" t="str">
        <x:f>IF(A177="","",IF(OR(B177="",C177="",D177="",E177="",F177="",G177="",H177="",I177="",J177=""),"EVIDENCE INSUFFICIENT",IF(OR(F177="UNCLEAR",G177="UNCLEAR"),"EVIDENCE INSUFFICIENT",IF(F177="ABSENT","REFERENCE ONLY",IF(G177="ROLE MISMATCH","DO NOT COMPARE",IF(OR(C177="TRANSACTION",C177="PRODUCT",C177="COMPARISON"),"BENCHMARK","REFERENCE ONLY"))))))</x:f>
      </x:c>
      <x:c r="N177" s="45" t="str">
        <x:f>IF(A177="","",IF(L177&lt;&gt;"VALID","NOT READY",IF(M177="EVIDENCE INSUFFICIENT","NOT READY",IF(O177&lt;&gt;"LINKED - READY","NOT READY","READY"))))</x:f>
      </x:c>
      <x:c r="O177" s="69" t="str">
        <x:f>IF(A177="","",IF(COUNTIF(CANDIDATES!$A$6:$A$205,D177)&lt;&gt;1,"INVALID - CANDIDATE ID",IF(COUNTIFS(CANDIDATES!$A$6:$A$205,D177,CANDIDATES!$R$6:$R$205,"READY")&lt;&gt;1,"CANDIDATE NOT READY","LINKED - READY")))</x:f>
      </x:c>
      <x:c r="P177" s="69" t="str">
        <x:f>IF(O177="LINKED - READY",INDEX(CANDIDATES!$Q$6:$Q$205,MATCH(D177,CANDIDATES!$A$6:$A$205,0)),"")</x:f>
      </x:c>
    </x:row>
    <x:row r="178">
      <x:c r="A178" s="53"/>
      <x:c r="B178" s="53"/>
      <x:c r="C178" s="53"/>
      <x:c r="D178" s="53"/>
      <x:c r="E178" s="53"/>
      <x:c r="F178" s="53"/>
      <x:c r="G178" s="53"/>
      <x:c r="H178" s="53"/>
      <x:c r="I178" s="53"/>
      <x:c r="J178" s="58"/>
      <x:c r="K178" s="53"/>
      <x:c r="L178" s="45" t="str">
        <x:f>IF(A178="","",IF(NOT(OR(EXACT(C178,"CATEGORY"),EXACT(C178,"DISCOVERY"),EXACT(C178,"COMPARISON"),EXACT(C178,"PRODUCT"),EXACT(C178,"BRAND"),EXACT(C178,"TRANSACTION"),EXACT(C178,"POST-PURCHASE"))),"INVALID - INTENT TOKEN",IF(NOT(OR(EXACT(E178,"ORGANIC SEARCH"),EXACT(E178,"SHOPPING"),EXACT(E178,"AI ANSWER"),EXACT(E178,"MARKETPLACE"),EXACT(E178,"OTHER"))),"INVALID - SURFACE TOKEN",IF(NOT(OR(EXACT(F178,"PRESENT"),EXACT(F178,"ABSENT"),EXACT(F178,"UNCLEAR"))),"INVALID - VISIBILITY TOKEN",IF(NOT(OR(EXACT(G178,"EXPECTED"),EXACT(G178,"ROLE MISMATCH"),EXACT(G178,"UNCLEAR"))),"INVALID - ROLE ALIGNMENT TOKEN",IF(NOT(OR(EXACT(H178,"CATEGORY"),EXACT(H178,"PRODUCT"),EXACT(H178,"GUIDE"),EXACT(H178,"MARKETPLACE LISTING"),EXACT(H178,"MANUFACTURER"),EXACT(H178,"PUBLISHER"),EXACT(H178,"OTHER"))),"INVALID - LANDING TOKEN",IF(COUNTIF($A$6:$A$205,A178)&gt;1,"INVALID - DUPLICATE ID","VALID")))))))</x:f>
      </x:c>
      <x:c r="M178" s="45" t="str">
        <x:f>IF(A178="","",IF(OR(B178="",C178="",D178="",E178="",F178="",G178="",H178="",I178="",J178=""),"EVIDENCE INSUFFICIENT",IF(OR(F178="UNCLEAR",G178="UNCLEAR"),"EVIDENCE INSUFFICIENT",IF(F178="ABSENT","REFERENCE ONLY",IF(G178="ROLE MISMATCH","DO NOT COMPARE",IF(OR(C178="TRANSACTION",C178="PRODUCT",C178="COMPARISON"),"BENCHMARK","REFERENCE ONLY"))))))</x:f>
      </x:c>
      <x:c r="N178" s="45" t="str">
        <x:f>IF(A178="","",IF(L178&lt;&gt;"VALID","NOT READY",IF(M178="EVIDENCE INSUFFICIENT","NOT READY",IF(O178&lt;&gt;"LINKED - READY","NOT READY","READY"))))</x:f>
      </x:c>
      <x:c r="O178" s="69" t="str">
        <x:f>IF(A178="","",IF(COUNTIF(CANDIDATES!$A$6:$A$205,D178)&lt;&gt;1,"INVALID - CANDIDATE ID",IF(COUNTIFS(CANDIDATES!$A$6:$A$205,D178,CANDIDATES!$R$6:$R$205,"READY")&lt;&gt;1,"CANDIDATE NOT READY","LINKED - READY")))</x:f>
      </x:c>
      <x:c r="P178" s="69" t="str">
        <x:f>IF(O178="LINKED - READY",INDEX(CANDIDATES!$Q$6:$Q$205,MATCH(D178,CANDIDATES!$A$6:$A$205,0)),"")</x:f>
      </x:c>
    </x:row>
    <x:row r="179">
      <x:c r="A179" s="53"/>
      <x:c r="B179" s="53"/>
      <x:c r="C179" s="53"/>
      <x:c r="D179" s="53"/>
      <x:c r="E179" s="53"/>
      <x:c r="F179" s="53"/>
      <x:c r="G179" s="53"/>
      <x:c r="H179" s="53"/>
      <x:c r="I179" s="53"/>
      <x:c r="J179" s="58"/>
      <x:c r="K179" s="53"/>
      <x:c r="L179" s="45" t="str">
        <x:f>IF(A179="","",IF(NOT(OR(EXACT(C179,"CATEGORY"),EXACT(C179,"DISCOVERY"),EXACT(C179,"COMPARISON"),EXACT(C179,"PRODUCT"),EXACT(C179,"BRAND"),EXACT(C179,"TRANSACTION"),EXACT(C179,"POST-PURCHASE"))),"INVALID - INTENT TOKEN",IF(NOT(OR(EXACT(E179,"ORGANIC SEARCH"),EXACT(E179,"SHOPPING"),EXACT(E179,"AI ANSWER"),EXACT(E179,"MARKETPLACE"),EXACT(E179,"OTHER"))),"INVALID - SURFACE TOKEN",IF(NOT(OR(EXACT(F179,"PRESENT"),EXACT(F179,"ABSENT"),EXACT(F179,"UNCLEAR"))),"INVALID - VISIBILITY TOKEN",IF(NOT(OR(EXACT(G179,"EXPECTED"),EXACT(G179,"ROLE MISMATCH"),EXACT(G179,"UNCLEAR"))),"INVALID - ROLE ALIGNMENT TOKEN",IF(NOT(OR(EXACT(H179,"CATEGORY"),EXACT(H179,"PRODUCT"),EXACT(H179,"GUIDE"),EXACT(H179,"MARKETPLACE LISTING"),EXACT(H179,"MANUFACTURER"),EXACT(H179,"PUBLISHER"),EXACT(H179,"OTHER"))),"INVALID - LANDING TOKEN",IF(COUNTIF($A$6:$A$205,A179)&gt;1,"INVALID - DUPLICATE ID","VALID")))))))</x:f>
      </x:c>
      <x:c r="M179" s="45" t="str">
        <x:f>IF(A179="","",IF(OR(B179="",C179="",D179="",E179="",F179="",G179="",H179="",I179="",J179=""),"EVIDENCE INSUFFICIENT",IF(OR(F179="UNCLEAR",G179="UNCLEAR"),"EVIDENCE INSUFFICIENT",IF(F179="ABSENT","REFERENCE ONLY",IF(G179="ROLE MISMATCH","DO NOT COMPARE",IF(OR(C179="TRANSACTION",C179="PRODUCT",C179="COMPARISON"),"BENCHMARK","REFERENCE ONLY"))))))</x:f>
      </x:c>
      <x:c r="N179" s="45" t="str">
        <x:f>IF(A179="","",IF(L179&lt;&gt;"VALID","NOT READY",IF(M179="EVIDENCE INSUFFICIENT","NOT READY",IF(O179&lt;&gt;"LINKED - READY","NOT READY","READY"))))</x:f>
      </x:c>
      <x:c r="O179" s="69" t="str">
        <x:f>IF(A179="","",IF(COUNTIF(CANDIDATES!$A$6:$A$205,D179)&lt;&gt;1,"INVALID - CANDIDATE ID",IF(COUNTIFS(CANDIDATES!$A$6:$A$205,D179,CANDIDATES!$R$6:$R$205,"READY")&lt;&gt;1,"CANDIDATE NOT READY","LINKED - READY")))</x:f>
      </x:c>
      <x:c r="P179" s="69" t="str">
        <x:f>IF(O179="LINKED - READY",INDEX(CANDIDATES!$Q$6:$Q$205,MATCH(D179,CANDIDATES!$A$6:$A$205,0)),"")</x:f>
      </x:c>
    </x:row>
    <x:row r="180">
      <x:c r="A180" s="53"/>
      <x:c r="B180" s="53"/>
      <x:c r="C180" s="53"/>
      <x:c r="D180" s="53"/>
      <x:c r="E180" s="53"/>
      <x:c r="F180" s="53"/>
      <x:c r="G180" s="53"/>
      <x:c r="H180" s="53"/>
      <x:c r="I180" s="53"/>
      <x:c r="J180" s="58"/>
      <x:c r="K180" s="53"/>
      <x:c r="L180" s="45" t="str">
        <x:f>IF(A180="","",IF(NOT(OR(EXACT(C180,"CATEGORY"),EXACT(C180,"DISCOVERY"),EXACT(C180,"COMPARISON"),EXACT(C180,"PRODUCT"),EXACT(C180,"BRAND"),EXACT(C180,"TRANSACTION"),EXACT(C180,"POST-PURCHASE"))),"INVALID - INTENT TOKEN",IF(NOT(OR(EXACT(E180,"ORGANIC SEARCH"),EXACT(E180,"SHOPPING"),EXACT(E180,"AI ANSWER"),EXACT(E180,"MARKETPLACE"),EXACT(E180,"OTHER"))),"INVALID - SURFACE TOKEN",IF(NOT(OR(EXACT(F180,"PRESENT"),EXACT(F180,"ABSENT"),EXACT(F180,"UNCLEAR"))),"INVALID - VISIBILITY TOKEN",IF(NOT(OR(EXACT(G180,"EXPECTED"),EXACT(G180,"ROLE MISMATCH"),EXACT(G180,"UNCLEAR"))),"INVALID - ROLE ALIGNMENT TOKEN",IF(NOT(OR(EXACT(H180,"CATEGORY"),EXACT(H180,"PRODUCT"),EXACT(H180,"GUIDE"),EXACT(H180,"MARKETPLACE LISTING"),EXACT(H180,"MANUFACTURER"),EXACT(H180,"PUBLISHER"),EXACT(H180,"OTHER"))),"INVALID - LANDING TOKEN",IF(COUNTIF($A$6:$A$205,A180)&gt;1,"INVALID - DUPLICATE ID","VALID")))))))</x:f>
      </x:c>
      <x:c r="M180" s="45" t="str">
        <x:f>IF(A180="","",IF(OR(B180="",C180="",D180="",E180="",F180="",G180="",H180="",I180="",J180=""),"EVIDENCE INSUFFICIENT",IF(OR(F180="UNCLEAR",G180="UNCLEAR"),"EVIDENCE INSUFFICIENT",IF(F180="ABSENT","REFERENCE ONLY",IF(G180="ROLE MISMATCH","DO NOT COMPARE",IF(OR(C180="TRANSACTION",C180="PRODUCT",C180="COMPARISON"),"BENCHMARK","REFERENCE ONLY"))))))</x:f>
      </x:c>
      <x:c r="N180" s="45" t="str">
        <x:f>IF(A180="","",IF(L180&lt;&gt;"VALID","NOT READY",IF(M180="EVIDENCE INSUFFICIENT","NOT READY",IF(O180&lt;&gt;"LINKED - READY","NOT READY","READY"))))</x:f>
      </x:c>
      <x:c r="O180" s="69" t="str">
        <x:f>IF(A180="","",IF(COUNTIF(CANDIDATES!$A$6:$A$205,D180)&lt;&gt;1,"INVALID - CANDIDATE ID",IF(COUNTIFS(CANDIDATES!$A$6:$A$205,D180,CANDIDATES!$R$6:$R$205,"READY")&lt;&gt;1,"CANDIDATE NOT READY","LINKED - READY")))</x:f>
      </x:c>
      <x:c r="P180" s="69" t="str">
        <x:f>IF(O180="LINKED - READY",INDEX(CANDIDATES!$Q$6:$Q$205,MATCH(D180,CANDIDATES!$A$6:$A$205,0)),"")</x:f>
      </x:c>
    </x:row>
    <x:row r="181">
      <x:c r="A181" s="53"/>
      <x:c r="B181" s="53"/>
      <x:c r="C181" s="53"/>
      <x:c r="D181" s="53"/>
      <x:c r="E181" s="53"/>
      <x:c r="F181" s="53"/>
      <x:c r="G181" s="53"/>
      <x:c r="H181" s="53"/>
      <x:c r="I181" s="53"/>
      <x:c r="J181" s="58"/>
      <x:c r="K181" s="53"/>
      <x:c r="L181" s="45" t="str">
        <x:f>IF(A181="","",IF(NOT(OR(EXACT(C181,"CATEGORY"),EXACT(C181,"DISCOVERY"),EXACT(C181,"COMPARISON"),EXACT(C181,"PRODUCT"),EXACT(C181,"BRAND"),EXACT(C181,"TRANSACTION"),EXACT(C181,"POST-PURCHASE"))),"INVALID - INTENT TOKEN",IF(NOT(OR(EXACT(E181,"ORGANIC SEARCH"),EXACT(E181,"SHOPPING"),EXACT(E181,"AI ANSWER"),EXACT(E181,"MARKETPLACE"),EXACT(E181,"OTHER"))),"INVALID - SURFACE TOKEN",IF(NOT(OR(EXACT(F181,"PRESENT"),EXACT(F181,"ABSENT"),EXACT(F181,"UNCLEAR"))),"INVALID - VISIBILITY TOKEN",IF(NOT(OR(EXACT(G181,"EXPECTED"),EXACT(G181,"ROLE MISMATCH"),EXACT(G181,"UNCLEAR"))),"INVALID - ROLE ALIGNMENT TOKEN",IF(NOT(OR(EXACT(H181,"CATEGORY"),EXACT(H181,"PRODUCT"),EXACT(H181,"GUIDE"),EXACT(H181,"MARKETPLACE LISTING"),EXACT(H181,"MANUFACTURER"),EXACT(H181,"PUBLISHER"),EXACT(H181,"OTHER"))),"INVALID - LANDING TOKEN",IF(COUNTIF($A$6:$A$205,A181)&gt;1,"INVALID - DUPLICATE ID","VALID")))))))</x:f>
      </x:c>
      <x:c r="M181" s="45" t="str">
        <x:f>IF(A181="","",IF(OR(B181="",C181="",D181="",E181="",F181="",G181="",H181="",I181="",J181=""),"EVIDENCE INSUFFICIENT",IF(OR(F181="UNCLEAR",G181="UNCLEAR"),"EVIDENCE INSUFFICIENT",IF(F181="ABSENT","REFERENCE ONLY",IF(G181="ROLE MISMATCH","DO NOT COMPARE",IF(OR(C181="TRANSACTION",C181="PRODUCT",C181="COMPARISON"),"BENCHMARK","REFERENCE ONLY"))))))</x:f>
      </x:c>
      <x:c r="N181" s="45" t="str">
        <x:f>IF(A181="","",IF(L181&lt;&gt;"VALID","NOT READY",IF(M181="EVIDENCE INSUFFICIENT","NOT READY",IF(O181&lt;&gt;"LINKED - READY","NOT READY","READY"))))</x:f>
      </x:c>
      <x:c r="O181" s="69" t="str">
        <x:f>IF(A181="","",IF(COUNTIF(CANDIDATES!$A$6:$A$205,D181)&lt;&gt;1,"INVALID - CANDIDATE ID",IF(COUNTIFS(CANDIDATES!$A$6:$A$205,D181,CANDIDATES!$R$6:$R$205,"READY")&lt;&gt;1,"CANDIDATE NOT READY","LINKED - READY")))</x:f>
      </x:c>
      <x:c r="P181" s="69" t="str">
        <x:f>IF(O181="LINKED - READY",INDEX(CANDIDATES!$Q$6:$Q$205,MATCH(D181,CANDIDATES!$A$6:$A$205,0)),"")</x:f>
      </x:c>
    </x:row>
    <x:row r="182">
      <x:c r="A182" s="53"/>
      <x:c r="B182" s="53"/>
      <x:c r="C182" s="53"/>
      <x:c r="D182" s="53"/>
      <x:c r="E182" s="53"/>
      <x:c r="F182" s="53"/>
      <x:c r="G182" s="53"/>
      <x:c r="H182" s="53"/>
      <x:c r="I182" s="53"/>
      <x:c r="J182" s="58"/>
      <x:c r="K182" s="53"/>
      <x:c r="L182" s="45" t="str">
        <x:f>IF(A182="","",IF(NOT(OR(EXACT(C182,"CATEGORY"),EXACT(C182,"DISCOVERY"),EXACT(C182,"COMPARISON"),EXACT(C182,"PRODUCT"),EXACT(C182,"BRAND"),EXACT(C182,"TRANSACTION"),EXACT(C182,"POST-PURCHASE"))),"INVALID - INTENT TOKEN",IF(NOT(OR(EXACT(E182,"ORGANIC SEARCH"),EXACT(E182,"SHOPPING"),EXACT(E182,"AI ANSWER"),EXACT(E182,"MARKETPLACE"),EXACT(E182,"OTHER"))),"INVALID - SURFACE TOKEN",IF(NOT(OR(EXACT(F182,"PRESENT"),EXACT(F182,"ABSENT"),EXACT(F182,"UNCLEAR"))),"INVALID - VISIBILITY TOKEN",IF(NOT(OR(EXACT(G182,"EXPECTED"),EXACT(G182,"ROLE MISMATCH"),EXACT(G182,"UNCLEAR"))),"INVALID - ROLE ALIGNMENT TOKEN",IF(NOT(OR(EXACT(H182,"CATEGORY"),EXACT(H182,"PRODUCT"),EXACT(H182,"GUIDE"),EXACT(H182,"MARKETPLACE LISTING"),EXACT(H182,"MANUFACTURER"),EXACT(H182,"PUBLISHER"),EXACT(H182,"OTHER"))),"INVALID - LANDING TOKEN",IF(COUNTIF($A$6:$A$205,A182)&gt;1,"INVALID - DUPLICATE ID","VALID")))))))</x:f>
      </x:c>
      <x:c r="M182" s="45" t="str">
        <x:f>IF(A182="","",IF(OR(B182="",C182="",D182="",E182="",F182="",G182="",H182="",I182="",J182=""),"EVIDENCE INSUFFICIENT",IF(OR(F182="UNCLEAR",G182="UNCLEAR"),"EVIDENCE INSUFFICIENT",IF(F182="ABSENT","REFERENCE ONLY",IF(G182="ROLE MISMATCH","DO NOT COMPARE",IF(OR(C182="TRANSACTION",C182="PRODUCT",C182="COMPARISON"),"BENCHMARK","REFERENCE ONLY"))))))</x:f>
      </x:c>
      <x:c r="N182" s="45" t="str">
        <x:f>IF(A182="","",IF(L182&lt;&gt;"VALID","NOT READY",IF(M182="EVIDENCE INSUFFICIENT","NOT READY",IF(O182&lt;&gt;"LINKED - READY","NOT READY","READY"))))</x:f>
      </x:c>
      <x:c r="O182" s="69" t="str">
        <x:f>IF(A182="","",IF(COUNTIF(CANDIDATES!$A$6:$A$205,D182)&lt;&gt;1,"INVALID - CANDIDATE ID",IF(COUNTIFS(CANDIDATES!$A$6:$A$205,D182,CANDIDATES!$R$6:$R$205,"READY")&lt;&gt;1,"CANDIDATE NOT READY","LINKED - READY")))</x:f>
      </x:c>
      <x:c r="P182" s="69" t="str">
        <x:f>IF(O182="LINKED - READY",INDEX(CANDIDATES!$Q$6:$Q$205,MATCH(D182,CANDIDATES!$A$6:$A$205,0)),"")</x:f>
      </x:c>
    </x:row>
    <x:row r="183">
      <x:c r="A183" s="53"/>
      <x:c r="B183" s="53"/>
      <x:c r="C183" s="53"/>
      <x:c r="D183" s="53"/>
      <x:c r="E183" s="53"/>
      <x:c r="F183" s="53"/>
      <x:c r="G183" s="53"/>
      <x:c r="H183" s="53"/>
      <x:c r="I183" s="53"/>
      <x:c r="J183" s="58"/>
      <x:c r="K183" s="53"/>
      <x:c r="L183" s="45" t="str">
        <x:f>IF(A183="","",IF(NOT(OR(EXACT(C183,"CATEGORY"),EXACT(C183,"DISCOVERY"),EXACT(C183,"COMPARISON"),EXACT(C183,"PRODUCT"),EXACT(C183,"BRAND"),EXACT(C183,"TRANSACTION"),EXACT(C183,"POST-PURCHASE"))),"INVALID - INTENT TOKEN",IF(NOT(OR(EXACT(E183,"ORGANIC SEARCH"),EXACT(E183,"SHOPPING"),EXACT(E183,"AI ANSWER"),EXACT(E183,"MARKETPLACE"),EXACT(E183,"OTHER"))),"INVALID - SURFACE TOKEN",IF(NOT(OR(EXACT(F183,"PRESENT"),EXACT(F183,"ABSENT"),EXACT(F183,"UNCLEAR"))),"INVALID - VISIBILITY TOKEN",IF(NOT(OR(EXACT(G183,"EXPECTED"),EXACT(G183,"ROLE MISMATCH"),EXACT(G183,"UNCLEAR"))),"INVALID - ROLE ALIGNMENT TOKEN",IF(NOT(OR(EXACT(H183,"CATEGORY"),EXACT(H183,"PRODUCT"),EXACT(H183,"GUIDE"),EXACT(H183,"MARKETPLACE LISTING"),EXACT(H183,"MANUFACTURER"),EXACT(H183,"PUBLISHER"),EXACT(H183,"OTHER"))),"INVALID - LANDING TOKEN",IF(COUNTIF($A$6:$A$205,A183)&gt;1,"INVALID - DUPLICATE ID","VALID")))))))</x:f>
      </x:c>
      <x:c r="M183" s="45" t="str">
        <x:f>IF(A183="","",IF(OR(B183="",C183="",D183="",E183="",F183="",G183="",H183="",I183="",J183=""),"EVIDENCE INSUFFICIENT",IF(OR(F183="UNCLEAR",G183="UNCLEAR"),"EVIDENCE INSUFFICIENT",IF(F183="ABSENT","REFERENCE ONLY",IF(G183="ROLE MISMATCH","DO NOT COMPARE",IF(OR(C183="TRANSACTION",C183="PRODUCT",C183="COMPARISON"),"BENCHMARK","REFERENCE ONLY"))))))</x:f>
      </x:c>
      <x:c r="N183" s="45" t="str">
        <x:f>IF(A183="","",IF(L183&lt;&gt;"VALID","NOT READY",IF(M183="EVIDENCE INSUFFICIENT","NOT READY",IF(O183&lt;&gt;"LINKED - READY","NOT READY","READY"))))</x:f>
      </x:c>
      <x:c r="O183" s="69" t="str">
        <x:f>IF(A183="","",IF(COUNTIF(CANDIDATES!$A$6:$A$205,D183)&lt;&gt;1,"INVALID - CANDIDATE ID",IF(COUNTIFS(CANDIDATES!$A$6:$A$205,D183,CANDIDATES!$R$6:$R$205,"READY")&lt;&gt;1,"CANDIDATE NOT READY","LINKED - READY")))</x:f>
      </x:c>
      <x:c r="P183" s="69" t="str">
        <x:f>IF(O183="LINKED - READY",INDEX(CANDIDATES!$Q$6:$Q$205,MATCH(D183,CANDIDATES!$A$6:$A$205,0)),"")</x:f>
      </x:c>
    </x:row>
    <x:row r="184">
      <x:c r="A184" s="53"/>
      <x:c r="B184" s="53"/>
      <x:c r="C184" s="53"/>
      <x:c r="D184" s="53"/>
      <x:c r="E184" s="53"/>
      <x:c r="F184" s="53"/>
      <x:c r="G184" s="53"/>
      <x:c r="H184" s="53"/>
      <x:c r="I184" s="53"/>
      <x:c r="J184" s="58"/>
      <x:c r="K184" s="53"/>
      <x:c r="L184" s="45" t="str">
        <x:f>IF(A184="","",IF(NOT(OR(EXACT(C184,"CATEGORY"),EXACT(C184,"DISCOVERY"),EXACT(C184,"COMPARISON"),EXACT(C184,"PRODUCT"),EXACT(C184,"BRAND"),EXACT(C184,"TRANSACTION"),EXACT(C184,"POST-PURCHASE"))),"INVALID - INTENT TOKEN",IF(NOT(OR(EXACT(E184,"ORGANIC SEARCH"),EXACT(E184,"SHOPPING"),EXACT(E184,"AI ANSWER"),EXACT(E184,"MARKETPLACE"),EXACT(E184,"OTHER"))),"INVALID - SURFACE TOKEN",IF(NOT(OR(EXACT(F184,"PRESENT"),EXACT(F184,"ABSENT"),EXACT(F184,"UNCLEAR"))),"INVALID - VISIBILITY TOKEN",IF(NOT(OR(EXACT(G184,"EXPECTED"),EXACT(G184,"ROLE MISMATCH"),EXACT(G184,"UNCLEAR"))),"INVALID - ROLE ALIGNMENT TOKEN",IF(NOT(OR(EXACT(H184,"CATEGORY"),EXACT(H184,"PRODUCT"),EXACT(H184,"GUIDE"),EXACT(H184,"MARKETPLACE LISTING"),EXACT(H184,"MANUFACTURER"),EXACT(H184,"PUBLISHER"),EXACT(H184,"OTHER"))),"INVALID - LANDING TOKEN",IF(COUNTIF($A$6:$A$205,A184)&gt;1,"INVALID - DUPLICATE ID","VALID")))))))</x:f>
      </x:c>
      <x:c r="M184" s="45" t="str">
        <x:f>IF(A184="","",IF(OR(B184="",C184="",D184="",E184="",F184="",G184="",H184="",I184="",J184=""),"EVIDENCE INSUFFICIENT",IF(OR(F184="UNCLEAR",G184="UNCLEAR"),"EVIDENCE INSUFFICIENT",IF(F184="ABSENT","REFERENCE ONLY",IF(G184="ROLE MISMATCH","DO NOT COMPARE",IF(OR(C184="TRANSACTION",C184="PRODUCT",C184="COMPARISON"),"BENCHMARK","REFERENCE ONLY"))))))</x:f>
      </x:c>
      <x:c r="N184" s="45" t="str">
        <x:f>IF(A184="","",IF(L184&lt;&gt;"VALID","NOT READY",IF(M184="EVIDENCE INSUFFICIENT","NOT READY",IF(O184&lt;&gt;"LINKED - READY","NOT READY","READY"))))</x:f>
      </x:c>
      <x:c r="O184" s="69" t="str">
        <x:f>IF(A184="","",IF(COUNTIF(CANDIDATES!$A$6:$A$205,D184)&lt;&gt;1,"INVALID - CANDIDATE ID",IF(COUNTIFS(CANDIDATES!$A$6:$A$205,D184,CANDIDATES!$R$6:$R$205,"READY")&lt;&gt;1,"CANDIDATE NOT READY","LINKED - READY")))</x:f>
      </x:c>
      <x:c r="P184" s="69" t="str">
        <x:f>IF(O184="LINKED - READY",INDEX(CANDIDATES!$Q$6:$Q$205,MATCH(D184,CANDIDATES!$A$6:$A$205,0)),"")</x:f>
      </x:c>
    </x:row>
    <x:row r="185">
      <x:c r="A185" s="53"/>
      <x:c r="B185" s="53"/>
      <x:c r="C185" s="53"/>
      <x:c r="D185" s="53"/>
      <x:c r="E185" s="53"/>
      <x:c r="F185" s="53"/>
      <x:c r="G185" s="53"/>
      <x:c r="H185" s="53"/>
      <x:c r="I185" s="53"/>
      <x:c r="J185" s="58"/>
      <x:c r="K185" s="53"/>
      <x:c r="L185" s="45" t="str">
        <x:f>IF(A185="","",IF(NOT(OR(EXACT(C185,"CATEGORY"),EXACT(C185,"DISCOVERY"),EXACT(C185,"COMPARISON"),EXACT(C185,"PRODUCT"),EXACT(C185,"BRAND"),EXACT(C185,"TRANSACTION"),EXACT(C185,"POST-PURCHASE"))),"INVALID - INTENT TOKEN",IF(NOT(OR(EXACT(E185,"ORGANIC SEARCH"),EXACT(E185,"SHOPPING"),EXACT(E185,"AI ANSWER"),EXACT(E185,"MARKETPLACE"),EXACT(E185,"OTHER"))),"INVALID - SURFACE TOKEN",IF(NOT(OR(EXACT(F185,"PRESENT"),EXACT(F185,"ABSENT"),EXACT(F185,"UNCLEAR"))),"INVALID - VISIBILITY TOKEN",IF(NOT(OR(EXACT(G185,"EXPECTED"),EXACT(G185,"ROLE MISMATCH"),EXACT(G185,"UNCLEAR"))),"INVALID - ROLE ALIGNMENT TOKEN",IF(NOT(OR(EXACT(H185,"CATEGORY"),EXACT(H185,"PRODUCT"),EXACT(H185,"GUIDE"),EXACT(H185,"MARKETPLACE LISTING"),EXACT(H185,"MANUFACTURER"),EXACT(H185,"PUBLISHER"),EXACT(H185,"OTHER"))),"INVALID - LANDING TOKEN",IF(COUNTIF($A$6:$A$205,A185)&gt;1,"INVALID - DUPLICATE ID","VALID")))))))</x:f>
      </x:c>
      <x:c r="M185" s="45" t="str">
        <x:f>IF(A185="","",IF(OR(B185="",C185="",D185="",E185="",F185="",G185="",H185="",I185="",J185=""),"EVIDENCE INSUFFICIENT",IF(OR(F185="UNCLEAR",G185="UNCLEAR"),"EVIDENCE INSUFFICIENT",IF(F185="ABSENT","REFERENCE ONLY",IF(G185="ROLE MISMATCH","DO NOT COMPARE",IF(OR(C185="TRANSACTION",C185="PRODUCT",C185="COMPARISON"),"BENCHMARK","REFERENCE ONLY"))))))</x:f>
      </x:c>
      <x:c r="N185" s="45" t="str">
        <x:f>IF(A185="","",IF(L185&lt;&gt;"VALID","NOT READY",IF(M185="EVIDENCE INSUFFICIENT","NOT READY",IF(O185&lt;&gt;"LINKED - READY","NOT READY","READY"))))</x:f>
      </x:c>
      <x:c r="O185" s="69" t="str">
        <x:f>IF(A185="","",IF(COUNTIF(CANDIDATES!$A$6:$A$205,D185)&lt;&gt;1,"INVALID - CANDIDATE ID",IF(COUNTIFS(CANDIDATES!$A$6:$A$205,D185,CANDIDATES!$R$6:$R$205,"READY")&lt;&gt;1,"CANDIDATE NOT READY","LINKED - READY")))</x:f>
      </x:c>
      <x:c r="P185" s="69" t="str">
        <x:f>IF(O185="LINKED - READY",INDEX(CANDIDATES!$Q$6:$Q$205,MATCH(D185,CANDIDATES!$A$6:$A$205,0)),"")</x:f>
      </x:c>
    </x:row>
    <x:row r="186">
      <x:c r="A186" s="53"/>
      <x:c r="B186" s="53"/>
      <x:c r="C186" s="53"/>
      <x:c r="D186" s="53"/>
      <x:c r="E186" s="53"/>
      <x:c r="F186" s="53"/>
      <x:c r="G186" s="53"/>
      <x:c r="H186" s="53"/>
      <x:c r="I186" s="53"/>
      <x:c r="J186" s="58"/>
      <x:c r="K186" s="53"/>
      <x:c r="L186" s="45" t="str">
        <x:f>IF(A186="","",IF(NOT(OR(EXACT(C186,"CATEGORY"),EXACT(C186,"DISCOVERY"),EXACT(C186,"COMPARISON"),EXACT(C186,"PRODUCT"),EXACT(C186,"BRAND"),EXACT(C186,"TRANSACTION"),EXACT(C186,"POST-PURCHASE"))),"INVALID - INTENT TOKEN",IF(NOT(OR(EXACT(E186,"ORGANIC SEARCH"),EXACT(E186,"SHOPPING"),EXACT(E186,"AI ANSWER"),EXACT(E186,"MARKETPLACE"),EXACT(E186,"OTHER"))),"INVALID - SURFACE TOKEN",IF(NOT(OR(EXACT(F186,"PRESENT"),EXACT(F186,"ABSENT"),EXACT(F186,"UNCLEAR"))),"INVALID - VISIBILITY TOKEN",IF(NOT(OR(EXACT(G186,"EXPECTED"),EXACT(G186,"ROLE MISMATCH"),EXACT(G186,"UNCLEAR"))),"INVALID - ROLE ALIGNMENT TOKEN",IF(NOT(OR(EXACT(H186,"CATEGORY"),EXACT(H186,"PRODUCT"),EXACT(H186,"GUIDE"),EXACT(H186,"MARKETPLACE LISTING"),EXACT(H186,"MANUFACTURER"),EXACT(H186,"PUBLISHER"),EXACT(H186,"OTHER"))),"INVALID - LANDING TOKEN",IF(COUNTIF($A$6:$A$205,A186)&gt;1,"INVALID - DUPLICATE ID","VALID")))))))</x:f>
      </x:c>
      <x:c r="M186" s="45" t="str">
        <x:f>IF(A186="","",IF(OR(B186="",C186="",D186="",E186="",F186="",G186="",H186="",I186="",J186=""),"EVIDENCE INSUFFICIENT",IF(OR(F186="UNCLEAR",G186="UNCLEAR"),"EVIDENCE INSUFFICIENT",IF(F186="ABSENT","REFERENCE ONLY",IF(G186="ROLE MISMATCH","DO NOT COMPARE",IF(OR(C186="TRANSACTION",C186="PRODUCT",C186="COMPARISON"),"BENCHMARK","REFERENCE ONLY"))))))</x:f>
      </x:c>
      <x:c r="N186" s="45" t="str">
        <x:f>IF(A186="","",IF(L186&lt;&gt;"VALID","NOT READY",IF(M186="EVIDENCE INSUFFICIENT","NOT READY",IF(O186&lt;&gt;"LINKED - READY","NOT READY","READY"))))</x:f>
      </x:c>
      <x:c r="O186" s="69" t="str">
        <x:f>IF(A186="","",IF(COUNTIF(CANDIDATES!$A$6:$A$205,D186)&lt;&gt;1,"INVALID - CANDIDATE ID",IF(COUNTIFS(CANDIDATES!$A$6:$A$205,D186,CANDIDATES!$R$6:$R$205,"READY")&lt;&gt;1,"CANDIDATE NOT READY","LINKED - READY")))</x:f>
      </x:c>
      <x:c r="P186" s="69" t="str">
        <x:f>IF(O186="LINKED - READY",INDEX(CANDIDATES!$Q$6:$Q$205,MATCH(D186,CANDIDATES!$A$6:$A$205,0)),"")</x:f>
      </x:c>
    </x:row>
    <x:row r="187">
      <x:c r="A187" s="53"/>
      <x:c r="B187" s="53"/>
      <x:c r="C187" s="53"/>
      <x:c r="D187" s="53"/>
      <x:c r="E187" s="53"/>
      <x:c r="F187" s="53"/>
      <x:c r="G187" s="53"/>
      <x:c r="H187" s="53"/>
      <x:c r="I187" s="53"/>
      <x:c r="J187" s="58"/>
      <x:c r="K187" s="53"/>
      <x:c r="L187" s="45" t="str">
        <x:f>IF(A187="","",IF(NOT(OR(EXACT(C187,"CATEGORY"),EXACT(C187,"DISCOVERY"),EXACT(C187,"COMPARISON"),EXACT(C187,"PRODUCT"),EXACT(C187,"BRAND"),EXACT(C187,"TRANSACTION"),EXACT(C187,"POST-PURCHASE"))),"INVALID - INTENT TOKEN",IF(NOT(OR(EXACT(E187,"ORGANIC SEARCH"),EXACT(E187,"SHOPPING"),EXACT(E187,"AI ANSWER"),EXACT(E187,"MARKETPLACE"),EXACT(E187,"OTHER"))),"INVALID - SURFACE TOKEN",IF(NOT(OR(EXACT(F187,"PRESENT"),EXACT(F187,"ABSENT"),EXACT(F187,"UNCLEAR"))),"INVALID - VISIBILITY TOKEN",IF(NOT(OR(EXACT(G187,"EXPECTED"),EXACT(G187,"ROLE MISMATCH"),EXACT(G187,"UNCLEAR"))),"INVALID - ROLE ALIGNMENT TOKEN",IF(NOT(OR(EXACT(H187,"CATEGORY"),EXACT(H187,"PRODUCT"),EXACT(H187,"GUIDE"),EXACT(H187,"MARKETPLACE LISTING"),EXACT(H187,"MANUFACTURER"),EXACT(H187,"PUBLISHER"),EXACT(H187,"OTHER"))),"INVALID - LANDING TOKEN",IF(COUNTIF($A$6:$A$205,A187)&gt;1,"INVALID - DUPLICATE ID","VALID")))))))</x:f>
      </x:c>
      <x:c r="M187" s="45" t="str">
        <x:f>IF(A187="","",IF(OR(B187="",C187="",D187="",E187="",F187="",G187="",H187="",I187="",J187=""),"EVIDENCE INSUFFICIENT",IF(OR(F187="UNCLEAR",G187="UNCLEAR"),"EVIDENCE INSUFFICIENT",IF(F187="ABSENT","REFERENCE ONLY",IF(G187="ROLE MISMATCH","DO NOT COMPARE",IF(OR(C187="TRANSACTION",C187="PRODUCT",C187="COMPARISON"),"BENCHMARK","REFERENCE ONLY"))))))</x:f>
      </x:c>
      <x:c r="N187" s="45" t="str">
        <x:f>IF(A187="","",IF(L187&lt;&gt;"VALID","NOT READY",IF(M187="EVIDENCE INSUFFICIENT","NOT READY",IF(O187&lt;&gt;"LINKED - READY","NOT READY","READY"))))</x:f>
      </x:c>
      <x:c r="O187" s="69" t="str">
        <x:f>IF(A187="","",IF(COUNTIF(CANDIDATES!$A$6:$A$205,D187)&lt;&gt;1,"INVALID - CANDIDATE ID",IF(COUNTIFS(CANDIDATES!$A$6:$A$205,D187,CANDIDATES!$R$6:$R$205,"READY")&lt;&gt;1,"CANDIDATE NOT READY","LINKED - READY")))</x:f>
      </x:c>
      <x:c r="P187" s="69" t="str">
        <x:f>IF(O187="LINKED - READY",INDEX(CANDIDATES!$Q$6:$Q$205,MATCH(D187,CANDIDATES!$A$6:$A$205,0)),"")</x:f>
      </x:c>
    </x:row>
    <x:row r="188">
      <x:c r="A188" s="53"/>
      <x:c r="B188" s="53"/>
      <x:c r="C188" s="53"/>
      <x:c r="D188" s="53"/>
      <x:c r="E188" s="53"/>
      <x:c r="F188" s="53"/>
      <x:c r="G188" s="53"/>
      <x:c r="H188" s="53"/>
      <x:c r="I188" s="53"/>
      <x:c r="J188" s="58"/>
      <x:c r="K188" s="53"/>
      <x:c r="L188" s="45" t="str">
        <x:f>IF(A188="","",IF(NOT(OR(EXACT(C188,"CATEGORY"),EXACT(C188,"DISCOVERY"),EXACT(C188,"COMPARISON"),EXACT(C188,"PRODUCT"),EXACT(C188,"BRAND"),EXACT(C188,"TRANSACTION"),EXACT(C188,"POST-PURCHASE"))),"INVALID - INTENT TOKEN",IF(NOT(OR(EXACT(E188,"ORGANIC SEARCH"),EXACT(E188,"SHOPPING"),EXACT(E188,"AI ANSWER"),EXACT(E188,"MARKETPLACE"),EXACT(E188,"OTHER"))),"INVALID - SURFACE TOKEN",IF(NOT(OR(EXACT(F188,"PRESENT"),EXACT(F188,"ABSENT"),EXACT(F188,"UNCLEAR"))),"INVALID - VISIBILITY TOKEN",IF(NOT(OR(EXACT(G188,"EXPECTED"),EXACT(G188,"ROLE MISMATCH"),EXACT(G188,"UNCLEAR"))),"INVALID - ROLE ALIGNMENT TOKEN",IF(NOT(OR(EXACT(H188,"CATEGORY"),EXACT(H188,"PRODUCT"),EXACT(H188,"GUIDE"),EXACT(H188,"MARKETPLACE LISTING"),EXACT(H188,"MANUFACTURER"),EXACT(H188,"PUBLISHER"),EXACT(H188,"OTHER"))),"INVALID - LANDING TOKEN",IF(COUNTIF($A$6:$A$205,A188)&gt;1,"INVALID - DUPLICATE ID","VALID")))))))</x:f>
      </x:c>
      <x:c r="M188" s="45" t="str">
        <x:f>IF(A188="","",IF(OR(B188="",C188="",D188="",E188="",F188="",G188="",H188="",I188="",J188=""),"EVIDENCE INSUFFICIENT",IF(OR(F188="UNCLEAR",G188="UNCLEAR"),"EVIDENCE INSUFFICIENT",IF(F188="ABSENT","REFERENCE ONLY",IF(G188="ROLE MISMATCH","DO NOT COMPARE",IF(OR(C188="TRANSACTION",C188="PRODUCT",C188="COMPARISON"),"BENCHMARK","REFERENCE ONLY"))))))</x:f>
      </x:c>
      <x:c r="N188" s="45" t="str">
        <x:f>IF(A188="","",IF(L188&lt;&gt;"VALID","NOT READY",IF(M188="EVIDENCE INSUFFICIENT","NOT READY",IF(O188&lt;&gt;"LINKED - READY","NOT READY","READY"))))</x:f>
      </x:c>
      <x:c r="O188" s="69" t="str">
        <x:f>IF(A188="","",IF(COUNTIF(CANDIDATES!$A$6:$A$205,D188)&lt;&gt;1,"INVALID - CANDIDATE ID",IF(COUNTIFS(CANDIDATES!$A$6:$A$205,D188,CANDIDATES!$R$6:$R$205,"READY")&lt;&gt;1,"CANDIDATE NOT READY","LINKED - READY")))</x:f>
      </x:c>
      <x:c r="P188" s="69" t="str">
        <x:f>IF(O188="LINKED - READY",INDEX(CANDIDATES!$Q$6:$Q$205,MATCH(D188,CANDIDATES!$A$6:$A$205,0)),"")</x:f>
      </x:c>
    </x:row>
    <x:row r="189">
      <x:c r="A189" s="53"/>
      <x:c r="B189" s="53"/>
      <x:c r="C189" s="53"/>
      <x:c r="D189" s="53"/>
      <x:c r="E189" s="53"/>
      <x:c r="F189" s="53"/>
      <x:c r="G189" s="53"/>
      <x:c r="H189" s="53"/>
      <x:c r="I189" s="53"/>
      <x:c r="J189" s="58"/>
      <x:c r="K189" s="53"/>
      <x:c r="L189" s="45" t="str">
        <x:f>IF(A189="","",IF(NOT(OR(EXACT(C189,"CATEGORY"),EXACT(C189,"DISCOVERY"),EXACT(C189,"COMPARISON"),EXACT(C189,"PRODUCT"),EXACT(C189,"BRAND"),EXACT(C189,"TRANSACTION"),EXACT(C189,"POST-PURCHASE"))),"INVALID - INTENT TOKEN",IF(NOT(OR(EXACT(E189,"ORGANIC SEARCH"),EXACT(E189,"SHOPPING"),EXACT(E189,"AI ANSWER"),EXACT(E189,"MARKETPLACE"),EXACT(E189,"OTHER"))),"INVALID - SURFACE TOKEN",IF(NOT(OR(EXACT(F189,"PRESENT"),EXACT(F189,"ABSENT"),EXACT(F189,"UNCLEAR"))),"INVALID - VISIBILITY TOKEN",IF(NOT(OR(EXACT(G189,"EXPECTED"),EXACT(G189,"ROLE MISMATCH"),EXACT(G189,"UNCLEAR"))),"INVALID - ROLE ALIGNMENT TOKEN",IF(NOT(OR(EXACT(H189,"CATEGORY"),EXACT(H189,"PRODUCT"),EXACT(H189,"GUIDE"),EXACT(H189,"MARKETPLACE LISTING"),EXACT(H189,"MANUFACTURER"),EXACT(H189,"PUBLISHER"),EXACT(H189,"OTHER"))),"INVALID - LANDING TOKEN",IF(COUNTIF($A$6:$A$205,A189)&gt;1,"INVALID - DUPLICATE ID","VALID")))))))</x:f>
      </x:c>
      <x:c r="M189" s="45" t="str">
        <x:f>IF(A189="","",IF(OR(B189="",C189="",D189="",E189="",F189="",G189="",H189="",I189="",J189=""),"EVIDENCE INSUFFICIENT",IF(OR(F189="UNCLEAR",G189="UNCLEAR"),"EVIDENCE INSUFFICIENT",IF(F189="ABSENT","REFERENCE ONLY",IF(G189="ROLE MISMATCH","DO NOT COMPARE",IF(OR(C189="TRANSACTION",C189="PRODUCT",C189="COMPARISON"),"BENCHMARK","REFERENCE ONLY"))))))</x:f>
      </x:c>
      <x:c r="N189" s="45" t="str">
        <x:f>IF(A189="","",IF(L189&lt;&gt;"VALID","NOT READY",IF(M189="EVIDENCE INSUFFICIENT","NOT READY",IF(O189&lt;&gt;"LINKED - READY","NOT READY","READY"))))</x:f>
      </x:c>
      <x:c r="O189" s="69" t="str">
        <x:f>IF(A189="","",IF(COUNTIF(CANDIDATES!$A$6:$A$205,D189)&lt;&gt;1,"INVALID - CANDIDATE ID",IF(COUNTIFS(CANDIDATES!$A$6:$A$205,D189,CANDIDATES!$R$6:$R$205,"READY")&lt;&gt;1,"CANDIDATE NOT READY","LINKED - READY")))</x:f>
      </x:c>
      <x:c r="P189" s="69" t="str">
        <x:f>IF(O189="LINKED - READY",INDEX(CANDIDATES!$Q$6:$Q$205,MATCH(D189,CANDIDATES!$A$6:$A$205,0)),"")</x:f>
      </x:c>
    </x:row>
    <x:row r="190">
      <x:c r="A190" s="53"/>
      <x:c r="B190" s="53"/>
      <x:c r="C190" s="53"/>
      <x:c r="D190" s="53"/>
      <x:c r="E190" s="53"/>
      <x:c r="F190" s="53"/>
      <x:c r="G190" s="53"/>
      <x:c r="H190" s="53"/>
      <x:c r="I190" s="53"/>
      <x:c r="J190" s="58"/>
      <x:c r="K190" s="53"/>
      <x:c r="L190" s="45" t="str">
        <x:f>IF(A190="","",IF(NOT(OR(EXACT(C190,"CATEGORY"),EXACT(C190,"DISCOVERY"),EXACT(C190,"COMPARISON"),EXACT(C190,"PRODUCT"),EXACT(C190,"BRAND"),EXACT(C190,"TRANSACTION"),EXACT(C190,"POST-PURCHASE"))),"INVALID - INTENT TOKEN",IF(NOT(OR(EXACT(E190,"ORGANIC SEARCH"),EXACT(E190,"SHOPPING"),EXACT(E190,"AI ANSWER"),EXACT(E190,"MARKETPLACE"),EXACT(E190,"OTHER"))),"INVALID - SURFACE TOKEN",IF(NOT(OR(EXACT(F190,"PRESENT"),EXACT(F190,"ABSENT"),EXACT(F190,"UNCLEAR"))),"INVALID - VISIBILITY TOKEN",IF(NOT(OR(EXACT(G190,"EXPECTED"),EXACT(G190,"ROLE MISMATCH"),EXACT(G190,"UNCLEAR"))),"INVALID - ROLE ALIGNMENT TOKEN",IF(NOT(OR(EXACT(H190,"CATEGORY"),EXACT(H190,"PRODUCT"),EXACT(H190,"GUIDE"),EXACT(H190,"MARKETPLACE LISTING"),EXACT(H190,"MANUFACTURER"),EXACT(H190,"PUBLISHER"),EXACT(H190,"OTHER"))),"INVALID - LANDING TOKEN",IF(COUNTIF($A$6:$A$205,A190)&gt;1,"INVALID - DUPLICATE ID","VALID")))))))</x:f>
      </x:c>
      <x:c r="M190" s="45" t="str">
        <x:f>IF(A190="","",IF(OR(B190="",C190="",D190="",E190="",F190="",G190="",H190="",I190="",J190=""),"EVIDENCE INSUFFICIENT",IF(OR(F190="UNCLEAR",G190="UNCLEAR"),"EVIDENCE INSUFFICIENT",IF(F190="ABSENT","REFERENCE ONLY",IF(G190="ROLE MISMATCH","DO NOT COMPARE",IF(OR(C190="TRANSACTION",C190="PRODUCT",C190="COMPARISON"),"BENCHMARK","REFERENCE ONLY"))))))</x:f>
      </x:c>
      <x:c r="N190" s="45" t="str">
        <x:f>IF(A190="","",IF(L190&lt;&gt;"VALID","NOT READY",IF(M190="EVIDENCE INSUFFICIENT","NOT READY",IF(O190&lt;&gt;"LINKED - READY","NOT READY","READY"))))</x:f>
      </x:c>
      <x:c r="O190" s="69" t="str">
        <x:f>IF(A190="","",IF(COUNTIF(CANDIDATES!$A$6:$A$205,D190)&lt;&gt;1,"INVALID - CANDIDATE ID",IF(COUNTIFS(CANDIDATES!$A$6:$A$205,D190,CANDIDATES!$R$6:$R$205,"READY")&lt;&gt;1,"CANDIDATE NOT READY","LINKED - READY")))</x:f>
      </x:c>
      <x:c r="P190" s="69" t="str">
        <x:f>IF(O190="LINKED - READY",INDEX(CANDIDATES!$Q$6:$Q$205,MATCH(D190,CANDIDATES!$A$6:$A$205,0)),"")</x:f>
      </x:c>
    </x:row>
    <x:row r="191">
      <x:c r="A191" s="53"/>
      <x:c r="B191" s="53"/>
      <x:c r="C191" s="53"/>
      <x:c r="D191" s="53"/>
      <x:c r="E191" s="53"/>
      <x:c r="F191" s="53"/>
      <x:c r="G191" s="53"/>
      <x:c r="H191" s="53"/>
      <x:c r="I191" s="53"/>
      <x:c r="J191" s="58"/>
      <x:c r="K191" s="53"/>
      <x:c r="L191" s="45" t="str">
        <x:f>IF(A191="","",IF(NOT(OR(EXACT(C191,"CATEGORY"),EXACT(C191,"DISCOVERY"),EXACT(C191,"COMPARISON"),EXACT(C191,"PRODUCT"),EXACT(C191,"BRAND"),EXACT(C191,"TRANSACTION"),EXACT(C191,"POST-PURCHASE"))),"INVALID - INTENT TOKEN",IF(NOT(OR(EXACT(E191,"ORGANIC SEARCH"),EXACT(E191,"SHOPPING"),EXACT(E191,"AI ANSWER"),EXACT(E191,"MARKETPLACE"),EXACT(E191,"OTHER"))),"INVALID - SURFACE TOKEN",IF(NOT(OR(EXACT(F191,"PRESENT"),EXACT(F191,"ABSENT"),EXACT(F191,"UNCLEAR"))),"INVALID - VISIBILITY TOKEN",IF(NOT(OR(EXACT(G191,"EXPECTED"),EXACT(G191,"ROLE MISMATCH"),EXACT(G191,"UNCLEAR"))),"INVALID - ROLE ALIGNMENT TOKEN",IF(NOT(OR(EXACT(H191,"CATEGORY"),EXACT(H191,"PRODUCT"),EXACT(H191,"GUIDE"),EXACT(H191,"MARKETPLACE LISTING"),EXACT(H191,"MANUFACTURER"),EXACT(H191,"PUBLISHER"),EXACT(H191,"OTHER"))),"INVALID - LANDING TOKEN",IF(COUNTIF($A$6:$A$205,A191)&gt;1,"INVALID - DUPLICATE ID","VALID")))))))</x:f>
      </x:c>
      <x:c r="M191" s="45" t="str">
        <x:f>IF(A191="","",IF(OR(B191="",C191="",D191="",E191="",F191="",G191="",H191="",I191="",J191=""),"EVIDENCE INSUFFICIENT",IF(OR(F191="UNCLEAR",G191="UNCLEAR"),"EVIDENCE INSUFFICIENT",IF(F191="ABSENT","REFERENCE ONLY",IF(G191="ROLE MISMATCH","DO NOT COMPARE",IF(OR(C191="TRANSACTION",C191="PRODUCT",C191="COMPARISON"),"BENCHMARK","REFERENCE ONLY"))))))</x:f>
      </x:c>
      <x:c r="N191" s="45" t="str">
        <x:f>IF(A191="","",IF(L191&lt;&gt;"VALID","NOT READY",IF(M191="EVIDENCE INSUFFICIENT","NOT READY",IF(O191&lt;&gt;"LINKED - READY","NOT READY","READY"))))</x:f>
      </x:c>
      <x:c r="O191" s="69" t="str">
        <x:f>IF(A191="","",IF(COUNTIF(CANDIDATES!$A$6:$A$205,D191)&lt;&gt;1,"INVALID - CANDIDATE ID",IF(COUNTIFS(CANDIDATES!$A$6:$A$205,D191,CANDIDATES!$R$6:$R$205,"READY")&lt;&gt;1,"CANDIDATE NOT READY","LINKED - READY")))</x:f>
      </x:c>
      <x:c r="P191" s="69" t="str">
        <x:f>IF(O191="LINKED - READY",INDEX(CANDIDATES!$Q$6:$Q$205,MATCH(D191,CANDIDATES!$A$6:$A$205,0)),"")</x:f>
      </x:c>
    </x:row>
    <x:row r="192">
      <x:c r="A192" s="53"/>
      <x:c r="B192" s="53"/>
      <x:c r="C192" s="53"/>
      <x:c r="D192" s="53"/>
      <x:c r="E192" s="53"/>
      <x:c r="F192" s="53"/>
      <x:c r="G192" s="53"/>
      <x:c r="H192" s="53"/>
      <x:c r="I192" s="53"/>
      <x:c r="J192" s="58"/>
      <x:c r="K192" s="53"/>
      <x:c r="L192" s="45" t="str">
        <x:f>IF(A192="","",IF(NOT(OR(EXACT(C192,"CATEGORY"),EXACT(C192,"DISCOVERY"),EXACT(C192,"COMPARISON"),EXACT(C192,"PRODUCT"),EXACT(C192,"BRAND"),EXACT(C192,"TRANSACTION"),EXACT(C192,"POST-PURCHASE"))),"INVALID - INTENT TOKEN",IF(NOT(OR(EXACT(E192,"ORGANIC SEARCH"),EXACT(E192,"SHOPPING"),EXACT(E192,"AI ANSWER"),EXACT(E192,"MARKETPLACE"),EXACT(E192,"OTHER"))),"INVALID - SURFACE TOKEN",IF(NOT(OR(EXACT(F192,"PRESENT"),EXACT(F192,"ABSENT"),EXACT(F192,"UNCLEAR"))),"INVALID - VISIBILITY TOKEN",IF(NOT(OR(EXACT(G192,"EXPECTED"),EXACT(G192,"ROLE MISMATCH"),EXACT(G192,"UNCLEAR"))),"INVALID - ROLE ALIGNMENT TOKEN",IF(NOT(OR(EXACT(H192,"CATEGORY"),EXACT(H192,"PRODUCT"),EXACT(H192,"GUIDE"),EXACT(H192,"MARKETPLACE LISTING"),EXACT(H192,"MANUFACTURER"),EXACT(H192,"PUBLISHER"),EXACT(H192,"OTHER"))),"INVALID - LANDING TOKEN",IF(COUNTIF($A$6:$A$205,A192)&gt;1,"INVALID - DUPLICATE ID","VALID")))))))</x:f>
      </x:c>
      <x:c r="M192" s="45" t="str">
        <x:f>IF(A192="","",IF(OR(B192="",C192="",D192="",E192="",F192="",G192="",H192="",I192="",J192=""),"EVIDENCE INSUFFICIENT",IF(OR(F192="UNCLEAR",G192="UNCLEAR"),"EVIDENCE INSUFFICIENT",IF(F192="ABSENT","REFERENCE ONLY",IF(G192="ROLE MISMATCH","DO NOT COMPARE",IF(OR(C192="TRANSACTION",C192="PRODUCT",C192="COMPARISON"),"BENCHMARK","REFERENCE ONLY"))))))</x:f>
      </x:c>
      <x:c r="N192" s="45" t="str">
        <x:f>IF(A192="","",IF(L192&lt;&gt;"VALID","NOT READY",IF(M192="EVIDENCE INSUFFICIENT","NOT READY",IF(O192&lt;&gt;"LINKED - READY","NOT READY","READY"))))</x:f>
      </x:c>
      <x:c r="O192" s="69" t="str">
        <x:f>IF(A192="","",IF(COUNTIF(CANDIDATES!$A$6:$A$205,D192)&lt;&gt;1,"INVALID - CANDIDATE ID",IF(COUNTIFS(CANDIDATES!$A$6:$A$205,D192,CANDIDATES!$R$6:$R$205,"READY")&lt;&gt;1,"CANDIDATE NOT READY","LINKED - READY")))</x:f>
      </x:c>
      <x:c r="P192" s="69" t="str">
        <x:f>IF(O192="LINKED - READY",INDEX(CANDIDATES!$Q$6:$Q$205,MATCH(D192,CANDIDATES!$A$6:$A$205,0)),"")</x:f>
      </x:c>
    </x:row>
    <x:row r="193">
      <x:c r="A193" s="53"/>
      <x:c r="B193" s="53"/>
      <x:c r="C193" s="53"/>
      <x:c r="D193" s="53"/>
      <x:c r="E193" s="53"/>
      <x:c r="F193" s="53"/>
      <x:c r="G193" s="53"/>
      <x:c r="H193" s="53"/>
      <x:c r="I193" s="53"/>
      <x:c r="J193" s="58"/>
      <x:c r="K193" s="53"/>
      <x:c r="L193" s="45" t="str">
        <x:f>IF(A193="","",IF(NOT(OR(EXACT(C193,"CATEGORY"),EXACT(C193,"DISCOVERY"),EXACT(C193,"COMPARISON"),EXACT(C193,"PRODUCT"),EXACT(C193,"BRAND"),EXACT(C193,"TRANSACTION"),EXACT(C193,"POST-PURCHASE"))),"INVALID - INTENT TOKEN",IF(NOT(OR(EXACT(E193,"ORGANIC SEARCH"),EXACT(E193,"SHOPPING"),EXACT(E193,"AI ANSWER"),EXACT(E193,"MARKETPLACE"),EXACT(E193,"OTHER"))),"INVALID - SURFACE TOKEN",IF(NOT(OR(EXACT(F193,"PRESENT"),EXACT(F193,"ABSENT"),EXACT(F193,"UNCLEAR"))),"INVALID - VISIBILITY TOKEN",IF(NOT(OR(EXACT(G193,"EXPECTED"),EXACT(G193,"ROLE MISMATCH"),EXACT(G193,"UNCLEAR"))),"INVALID - ROLE ALIGNMENT TOKEN",IF(NOT(OR(EXACT(H193,"CATEGORY"),EXACT(H193,"PRODUCT"),EXACT(H193,"GUIDE"),EXACT(H193,"MARKETPLACE LISTING"),EXACT(H193,"MANUFACTURER"),EXACT(H193,"PUBLISHER"),EXACT(H193,"OTHER"))),"INVALID - LANDING TOKEN",IF(COUNTIF($A$6:$A$205,A193)&gt;1,"INVALID - DUPLICATE ID","VALID")))))))</x:f>
      </x:c>
      <x:c r="M193" s="45" t="str">
        <x:f>IF(A193="","",IF(OR(B193="",C193="",D193="",E193="",F193="",G193="",H193="",I193="",J193=""),"EVIDENCE INSUFFICIENT",IF(OR(F193="UNCLEAR",G193="UNCLEAR"),"EVIDENCE INSUFFICIENT",IF(F193="ABSENT","REFERENCE ONLY",IF(G193="ROLE MISMATCH","DO NOT COMPARE",IF(OR(C193="TRANSACTION",C193="PRODUCT",C193="COMPARISON"),"BENCHMARK","REFERENCE ONLY"))))))</x:f>
      </x:c>
      <x:c r="N193" s="45" t="str">
        <x:f>IF(A193="","",IF(L193&lt;&gt;"VALID","NOT READY",IF(M193="EVIDENCE INSUFFICIENT","NOT READY",IF(O193&lt;&gt;"LINKED - READY","NOT READY","READY"))))</x:f>
      </x:c>
      <x:c r="O193" s="69" t="str">
        <x:f>IF(A193="","",IF(COUNTIF(CANDIDATES!$A$6:$A$205,D193)&lt;&gt;1,"INVALID - CANDIDATE ID",IF(COUNTIFS(CANDIDATES!$A$6:$A$205,D193,CANDIDATES!$R$6:$R$205,"READY")&lt;&gt;1,"CANDIDATE NOT READY","LINKED - READY")))</x:f>
      </x:c>
      <x:c r="P193" s="69" t="str">
        <x:f>IF(O193="LINKED - READY",INDEX(CANDIDATES!$Q$6:$Q$205,MATCH(D193,CANDIDATES!$A$6:$A$205,0)),"")</x:f>
      </x:c>
    </x:row>
    <x:row r="194">
      <x:c r="A194" s="53"/>
      <x:c r="B194" s="53"/>
      <x:c r="C194" s="53"/>
      <x:c r="D194" s="53"/>
      <x:c r="E194" s="53"/>
      <x:c r="F194" s="53"/>
      <x:c r="G194" s="53"/>
      <x:c r="H194" s="53"/>
      <x:c r="I194" s="53"/>
      <x:c r="J194" s="58"/>
      <x:c r="K194" s="53"/>
      <x:c r="L194" s="45" t="str">
        <x:f>IF(A194="","",IF(NOT(OR(EXACT(C194,"CATEGORY"),EXACT(C194,"DISCOVERY"),EXACT(C194,"COMPARISON"),EXACT(C194,"PRODUCT"),EXACT(C194,"BRAND"),EXACT(C194,"TRANSACTION"),EXACT(C194,"POST-PURCHASE"))),"INVALID - INTENT TOKEN",IF(NOT(OR(EXACT(E194,"ORGANIC SEARCH"),EXACT(E194,"SHOPPING"),EXACT(E194,"AI ANSWER"),EXACT(E194,"MARKETPLACE"),EXACT(E194,"OTHER"))),"INVALID - SURFACE TOKEN",IF(NOT(OR(EXACT(F194,"PRESENT"),EXACT(F194,"ABSENT"),EXACT(F194,"UNCLEAR"))),"INVALID - VISIBILITY TOKEN",IF(NOT(OR(EXACT(G194,"EXPECTED"),EXACT(G194,"ROLE MISMATCH"),EXACT(G194,"UNCLEAR"))),"INVALID - ROLE ALIGNMENT TOKEN",IF(NOT(OR(EXACT(H194,"CATEGORY"),EXACT(H194,"PRODUCT"),EXACT(H194,"GUIDE"),EXACT(H194,"MARKETPLACE LISTING"),EXACT(H194,"MANUFACTURER"),EXACT(H194,"PUBLISHER"),EXACT(H194,"OTHER"))),"INVALID - LANDING TOKEN",IF(COUNTIF($A$6:$A$205,A194)&gt;1,"INVALID - DUPLICATE ID","VALID")))))))</x:f>
      </x:c>
      <x:c r="M194" s="45" t="str">
        <x:f>IF(A194="","",IF(OR(B194="",C194="",D194="",E194="",F194="",G194="",H194="",I194="",J194=""),"EVIDENCE INSUFFICIENT",IF(OR(F194="UNCLEAR",G194="UNCLEAR"),"EVIDENCE INSUFFICIENT",IF(F194="ABSENT","REFERENCE ONLY",IF(G194="ROLE MISMATCH","DO NOT COMPARE",IF(OR(C194="TRANSACTION",C194="PRODUCT",C194="COMPARISON"),"BENCHMARK","REFERENCE ONLY"))))))</x:f>
      </x:c>
      <x:c r="N194" s="45" t="str">
        <x:f>IF(A194="","",IF(L194&lt;&gt;"VALID","NOT READY",IF(M194="EVIDENCE INSUFFICIENT","NOT READY",IF(O194&lt;&gt;"LINKED - READY","NOT READY","READY"))))</x:f>
      </x:c>
      <x:c r="O194" s="69" t="str">
        <x:f>IF(A194="","",IF(COUNTIF(CANDIDATES!$A$6:$A$205,D194)&lt;&gt;1,"INVALID - CANDIDATE ID",IF(COUNTIFS(CANDIDATES!$A$6:$A$205,D194,CANDIDATES!$R$6:$R$205,"READY")&lt;&gt;1,"CANDIDATE NOT READY","LINKED - READY")))</x:f>
      </x:c>
      <x:c r="P194" s="69" t="str">
        <x:f>IF(O194="LINKED - READY",INDEX(CANDIDATES!$Q$6:$Q$205,MATCH(D194,CANDIDATES!$A$6:$A$205,0)),"")</x:f>
      </x:c>
    </x:row>
    <x:row r="195">
      <x:c r="A195" s="53"/>
      <x:c r="B195" s="53"/>
      <x:c r="C195" s="53"/>
      <x:c r="D195" s="53"/>
      <x:c r="E195" s="53"/>
      <x:c r="F195" s="53"/>
      <x:c r="G195" s="53"/>
      <x:c r="H195" s="53"/>
      <x:c r="I195" s="53"/>
      <x:c r="J195" s="58"/>
      <x:c r="K195" s="53"/>
      <x:c r="L195" s="45" t="str">
        <x:f>IF(A195="","",IF(NOT(OR(EXACT(C195,"CATEGORY"),EXACT(C195,"DISCOVERY"),EXACT(C195,"COMPARISON"),EXACT(C195,"PRODUCT"),EXACT(C195,"BRAND"),EXACT(C195,"TRANSACTION"),EXACT(C195,"POST-PURCHASE"))),"INVALID - INTENT TOKEN",IF(NOT(OR(EXACT(E195,"ORGANIC SEARCH"),EXACT(E195,"SHOPPING"),EXACT(E195,"AI ANSWER"),EXACT(E195,"MARKETPLACE"),EXACT(E195,"OTHER"))),"INVALID - SURFACE TOKEN",IF(NOT(OR(EXACT(F195,"PRESENT"),EXACT(F195,"ABSENT"),EXACT(F195,"UNCLEAR"))),"INVALID - VISIBILITY TOKEN",IF(NOT(OR(EXACT(G195,"EXPECTED"),EXACT(G195,"ROLE MISMATCH"),EXACT(G195,"UNCLEAR"))),"INVALID - ROLE ALIGNMENT TOKEN",IF(NOT(OR(EXACT(H195,"CATEGORY"),EXACT(H195,"PRODUCT"),EXACT(H195,"GUIDE"),EXACT(H195,"MARKETPLACE LISTING"),EXACT(H195,"MANUFACTURER"),EXACT(H195,"PUBLISHER"),EXACT(H195,"OTHER"))),"INVALID - LANDING TOKEN",IF(COUNTIF($A$6:$A$205,A195)&gt;1,"INVALID - DUPLICATE ID","VALID")))))))</x:f>
      </x:c>
      <x:c r="M195" s="45" t="str">
        <x:f>IF(A195="","",IF(OR(B195="",C195="",D195="",E195="",F195="",G195="",H195="",I195="",J195=""),"EVIDENCE INSUFFICIENT",IF(OR(F195="UNCLEAR",G195="UNCLEAR"),"EVIDENCE INSUFFICIENT",IF(F195="ABSENT","REFERENCE ONLY",IF(G195="ROLE MISMATCH","DO NOT COMPARE",IF(OR(C195="TRANSACTION",C195="PRODUCT",C195="COMPARISON"),"BENCHMARK","REFERENCE ONLY"))))))</x:f>
      </x:c>
      <x:c r="N195" s="45" t="str">
        <x:f>IF(A195="","",IF(L195&lt;&gt;"VALID","NOT READY",IF(M195="EVIDENCE INSUFFICIENT","NOT READY",IF(O195&lt;&gt;"LINKED - READY","NOT READY","READY"))))</x:f>
      </x:c>
      <x:c r="O195" s="69" t="str">
        <x:f>IF(A195="","",IF(COUNTIF(CANDIDATES!$A$6:$A$205,D195)&lt;&gt;1,"INVALID - CANDIDATE ID",IF(COUNTIFS(CANDIDATES!$A$6:$A$205,D195,CANDIDATES!$R$6:$R$205,"READY")&lt;&gt;1,"CANDIDATE NOT READY","LINKED - READY")))</x:f>
      </x:c>
      <x:c r="P195" s="69" t="str">
        <x:f>IF(O195="LINKED - READY",INDEX(CANDIDATES!$Q$6:$Q$205,MATCH(D195,CANDIDATES!$A$6:$A$205,0)),"")</x:f>
      </x:c>
    </x:row>
    <x:row r="196">
      <x:c r="A196" s="53"/>
      <x:c r="B196" s="53"/>
      <x:c r="C196" s="53"/>
      <x:c r="D196" s="53"/>
      <x:c r="E196" s="53"/>
      <x:c r="F196" s="53"/>
      <x:c r="G196" s="53"/>
      <x:c r="H196" s="53"/>
      <x:c r="I196" s="53"/>
      <x:c r="J196" s="58"/>
      <x:c r="K196" s="53"/>
      <x:c r="L196" s="45" t="str">
        <x:f>IF(A196="","",IF(NOT(OR(EXACT(C196,"CATEGORY"),EXACT(C196,"DISCOVERY"),EXACT(C196,"COMPARISON"),EXACT(C196,"PRODUCT"),EXACT(C196,"BRAND"),EXACT(C196,"TRANSACTION"),EXACT(C196,"POST-PURCHASE"))),"INVALID - INTENT TOKEN",IF(NOT(OR(EXACT(E196,"ORGANIC SEARCH"),EXACT(E196,"SHOPPING"),EXACT(E196,"AI ANSWER"),EXACT(E196,"MARKETPLACE"),EXACT(E196,"OTHER"))),"INVALID - SURFACE TOKEN",IF(NOT(OR(EXACT(F196,"PRESENT"),EXACT(F196,"ABSENT"),EXACT(F196,"UNCLEAR"))),"INVALID - VISIBILITY TOKEN",IF(NOT(OR(EXACT(G196,"EXPECTED"),EXACT(G196,"ROLE MISMATCH"),EXACT(G196,"UNCLEAR"))),"INVALID - ROLE ALIGNMENT TOKEN",IF(NOT(OR(EXACT(H196,"CATEGORY"),EXACT(H196,"PRODUCT"),EXACT(H196,"GUIDE"),EXACT(H196,"MARKETPLACE LISTING"),EXACT(H196,"MANUFACTURER"),EXACT(H196,"PUBLISHER"),EXACT(H196,"OTHER"))),"INVALID - LANDING TOKEN",IF(COUNTIF($A$6:$A$205,A196)&gt;1,"INVALID - DUPLICATE ID","VALID")))))))</x:f>
      </x:c>
      <x:c r="M196" s="45" t="str">
        <x:f>IF(A196="","",IF(OR(B196="",C196="",D196="",E196="",F196="",G196="",H196="",I196="",J196=""),"EVIDENCE INSUFFICIENT",IF(OR(F196="UNCLEAR",G196="UNCLEAR"),"EVIDENCE INSUFFICIENT",IF(F196="ABSENT","REFERENCE ONLY",IF(G196="ROLE MISMATCH","DO NOT COMPARE",IF(OR(C196="TRANSACTION",C196="PRODUCT",C196="COMPARISON"),"BENCHMARK","REFERENCE ONLY"))))))</x:f>
      </x:c>
      <x:c r="N196" s="45" t="str">
        <x:f>IF(A196="","",IF(L196&lt;&gt;"VALID","NOT READY",IF(M196="EVIDENCE INSUFFICIENT","NOT READY",IF(O196&lt;&gt;"LINKED - READY","NOT READY","READY"))))</x:f>
      </x:c>
      <x:c r="O196" s="69" t="str">
        <x:f>IF(A196="","",IF(COUNTIF(CANDIDATES!$A$6:$A$205,D196)&lt;&gt;1,"INVALID - CANDIDATE ID",IF(COUNTIFS(CANDIDATES!$A$6:$A$205,D196,CANDIDATES!$R$6:$R$205,"READY")&lt;&gt;1,"CANDIDATE NOT READY","LINKED - READY")))</x:f>
      </x:c>
      <x:c r="P196" s="69" t="str">
        <x:f>IF(O196="LINKED - READY",INDEX(CANDIDATES!$Q$6:$Q$205,MATCH(D196,CANDIDATES!$A$6:$A$205,0)),"")</x:f>
      </x:c>
    </x:row>
    <x:row r="197">
      <x:c r="A197" s="53"/>
      <x:c r="B197" s="53"/>
      <x:c r="C197" s="53"/>
      <x:c r="D197" s="53"/>
      <x:c r="E197" s="53"/>
      <x:c r="F197" s="53"/>
      <x:c r="G197" s="53"/>
      <x:c r="H197" s="53"/>
      <x:c r="I197" s="53"/>
      <x:c r="J197" s="58"/>
      <x:c r="K197" s="53"/>
      <x:c r="L197" s="45" t="str">
        <x:f>IF(A197="","",IF(NOT(OR(EXACT(C197,"CATEGORY"),EXACT(C197,"DISCOVERY"),EXACT(C197,"COMPARISON"),EXACT(C197,"PRODUCT"),EXACT(C197,"BRAND"),EXACT(C197,"TRANSACTION"),EXACT(C197,"POST-PURCHASE"))),"INVALID - INTENT TOKEN",IF(NOT(OR(EXACT(E197,"ORGANIC SEARCH"),EXACT(E197,"SHOPPING"),EXACT(E197,"AI ANSWER"),EXACT(E197,"MARKETPLACE"),EXACT(E197,"OTHER"))),"INVALID - SURFACE TOKEN",IF(NOT(OR(EXACT(F197,"PRESENT"),EXACT(F197,"ABSENT"),EXACT(F197,"UNCLEAR"))),"INVALID - VISIBILITY TOKEN",IF(NOT(OR(EXACT(G197,"EXPECTED"),EXACT(G197,"ROLE MISMATCH"),EXACT(G197,"UNCLEAR"))),"INVALID - ROLE ALIGNMENT TOKEN",IF(NOT(OR(EXACT(H197,"CATEGORY"),EXACT(H197,"PRODUCT"),EXACT(H197,"GUIDE"),EXACT(H197,"MARKETPLACE LISTING"),EXACT(H197,"MANUFACTURER"),EXACT(H197,"PUBLISHER"),EXACT(H197,"OTHER"))),"INVALID - LANDING TOKEN",IF(COUNTIF($A$6:$A$205,A197)&gt;1,"INVALID - DUPLICATE ID","VALID")))))))</x:f>
      </x:c>
      <x:c r="M197" s="45" t="str">
        <x:f>IF(A197="","",IF(OR(B197="",C197="",D197="",E197="",F197="",G197="",H197="",I197="",J197=""),"EVIDENCE INSUFFICIENT",IF(OR(F197="UNCLEAR",G197="UNCLEAR"),"EVIDENCE INSUFFICIENT",IF(F197="ABSENT","REFERENCE ONLY",IF(G197="ROLE MISMATCH","DO NOT COMPARE",IF(OR(C197="TRANSACTION",C197="PRODUCT",C197="COMPARISON"),"BENCHMARK","REFERENCE ONLY"))))))</x:f>
      </x:c>
      <x:c r="N197" s="45" t="str">
        <x:f>IF(A197="","",IF(L197&lt;&gt;"VALID","NOT READY",IF(M197="EVIDENCE INSUFFICIENT","NOT READY",IF(O197&lt;&gt;"LINKED - READY","NOT READY","READY"))))</x:f>
      </x:c>
      <x:c r="O197" s="69" t="str">
        <x:f>IF(A197="","",IF(COUNTIF(CANDIDATES!$A$6:$A$205,D197)&lt;&gt;1,"INVALID - CANDIDATE ID",IF(COUNTIFS(CANDIDATES!$A$6:$A$205,D197,CANDIDATES!$R$6:$R$205,"READY")&lt;&gt;1,"CANDIDATE NOT READY","LINKED - READY")))</x:f>
      </x:c>
      <x:c r="P197" s="69" t="str">
        <x:f>IF(O197="LINKED - READY",INDEX(CANDIDATES!$Q$6:$Q$205,MATCH(D197,CANDIDATES!$A$6:$A$205,0)),"")</x:f>
      </x:c>
    </x:row>
    <x:row r="198">
      <x:c r="A198" s="53"/>
      <x:c r="B198" s="53"/>
      <x:c r="C198" s="53"/>
      <x:c r="D198" s="53"/>
      <x:c r="E198" s="53"/>
      <x:c r="F198" s="53"/>
      <x:c r="G198" s="53"/>
      <x:c r="H198" s="53"/>
      <x:c r="I198" s="53"/>
      <x:c r="J198" s="58"/>
      <x:c r="K198" s="53"/>
      <x:c r="L198" s="45" t="str">
        <x:f>IF(A198="","",IF(NOT(OR(EXACT(C198,"CATEGORY"),EXACT(C198,"DISCOVERY"),EXACT(C198,"COMPARISON"),EXACT(C198,"PRODUCT"),EXACT(C198,"BRAND"),EXACT(C198,"TRANSACTION"),EXACT(C198,"POST-PURCHASE"))),"INVALID - INTENT TOKEN",IF(NOT(OR(EXACT(E198,"ORGANIC SEARCH"),EXACT(E198,"SHOPPING"),EXACT(E198,"AI ANSWER"),EXACT(E198,"MARKETPLACE"),EXACT(E198,"OTHER"))),"INVALID - SURFACE TOKEN",IF(NOT(OR(EXACT(F198,"PRESENT"),EXACT(F198,"ABSENT"),EXACT(F198,"UNCLEAR"))),"INVALID - VISIBILITY TOKEN",IF(NOT(OR(EXACT(G198,"EXPECTED"),EXACT(G198,"ROLE MISMATCH"),EXACT(G198,"UNCLEAR"))),"INVALID - ROLE ALIGNMENT TOKEN",IF(NOT(OR(EXACT(H198,"CATEGORY"),EXACT(H198,"PRODUCT"),EXACT(H198,"GUIDE"),EXACT(H198,"MARKETPLACE LISTING"),EXACT(H198,"MANUFACTURER"),EXACT(H198,"PUBLISHER"),EXACT(H198,"OTHER"))),"INVALID - LANDING TOKEN",IF(COUNTIF($A$6:$A$205,A198)&gt;1,"INVALID - DUPLICATE ID","VALID")))))))</x:f>
      </x:c>
      <x:c r="M198" s="45" t="str">
        <x:f>IF(A198="","",IF(OR(B198="",C198="",D198="",E198="",F198="",G198="",H198="",I198="",J198=""),"EVIDENCE INSUFFICIENT",IF(OR(F198="UNCLEAR",G198="UNCLEAR"),"EVIDENCE INSUFFICIENT",IF(F198="ABSENT","REFERENCE ONLY",IF(G198="ROLE MISMATCH","DO NOT COMPARE",IF(OR(C198="TRANSACTION",C198="PRODUCT",C198="COMPARISON"),"BENCHMARK","REFERENCE ONLY"))))))</x:f>
      </x:c>
      <x:c r="N198" s="45" t="str">
        <x:f>IF(A198="","",IF(L198&lt;&gt;"VALID","NOT READY",IF(M198="EVIDENCE INSUFFICIENT","NOT READY",IF(O198&lt;&gt;"LINKED - READY","NOT READY","READY"))))</x:f>
      </x:c>
      <x:c r="O198" s="69" t="str">
        <x:f>IF(A198="","",IF(COUNTIF(CANDIDATES!$A$6:$A$205,D198)&lt;&gt;1,"INVALID - CANDIDATE ID",IF(COUNTIFS(CANDIDATES!$A$6:$A$205,D198,CANDIDATES!$R$6:$R$205,"READY")&lt;&gt;1,"CANDIDATE NOT READY","LINKED - READY")))</x:f>
      </x:c>
      <x:c r="P198" s="69" t="str">
        <x:f>IF(O198="LINKED - READY",INDEX(CANDIDATES!$Q$6:$Q$205,MATCH(D198,CANDIDATES!$A$6:$A$205,0)),"")</x:f>
      </x:c>
    </x:row>
    <x:row r="199">
      <x:c r="A199" s="53"/>
      <x:c r="B199" s="53"/>
      <x:c r="C199" s="53"/>
      <x:c r="D199" s="53"/>
      <x:c r="E199" s="53"/>
      <x:c r="F199" s="53"/>
      <x:c r="G199" s="53"/>
      <x:c r="H199" s="53"/>
      <x:c r="I199" s="53"/>
      <x:c r="J199" s="58"/>
      <x:c r="K199" s="53"/>
      <x:c r="L199" s="45" t="str">
        <x:f>IF(A199="","",IF(NOT(OR(EXACT(C199,"CATEGORY"),EXACT(C199,"DISCOVERY"),EXACT(C199,"COMPARISON"),EXACT(C199,"PRODUCT"),EXACT(C199,"BRAND"),EXACT(C199,"TRANSACTION"),EXACT(C199,"POST-PURCHASE"))),"INVALID - INTENT TOKEN",IF(NOT(OR(EXACT(E199,"ORGANIC SEARCH"),EXACT(E199,"SHOPPING"),EXACT(E199,"AI ANSWER"),EXACT(E199,"MARKETPLACE"),EXACT(E199,"OTHER"))),"INVALID - SURFACE TOKEN",IF(NOT(OR(EXACT(F199,"PRESENT"),EXACT(F199,"ABSENT"),EXACT(F199,"UNCLEAR"))),"INVALID - VISIBILITY TOKEN",IF(NOT(OR(EXACT(G199,"EXPECTED"),EXACT(G199,"ROLE MISMATCH"),EXACT(G199,"UNCLEAR"))),"INVALID - ROLE ALIGNMENT TOKEN",IF(NOT(OR(EXACT(H199,"CATEGORY"),EXACT(H199,"PRODUCT"),EXACT(H199,"GUIDE"),EXACT(H199,"MARKETPLACE LISTING"),EXACT(H199,"MANUFACTURER"),EXACT(H199,"PUBLISHER"),EXACT(H199,"OTHER"))),"INVALID - LANDING TOKEN",IF(COUNTIF($A$6:$A$205,A199)&gt;1,"INVALID - DUPLICATE ID","VALID")))))))</x:f>
      </x:c>
      <x:c r="M199" s="45" t="str">
        <x:f>IF(A199="","",IF(OR(B199="",C199="",D199="",E199="",F199="",G199="",H199="",I199="",J199=""),"EVIDENCE INSUFFICIENT",IF(OR(F199="UNCLEAR",G199="UNCLEAR"),"EVIDENCE INSUFFICIENT",IF(F199="ABSENT","REFERENCE ONLY",IF(G199="ROLE MISMATCH","DO NOT COMPARE",IF(OR(C199="TRANSACTION",C199="PRODUCT",C199="COMPARISON"),"BENCHMARK","REFERENCE ONLY"))))))</x:f>
      </x:c>
      <x:c r="N199" s="45" t="str">
        <x:f>IF(A199="","",IF(L199&lt;&gt;"VALID","NOT READY",IF(M199="EVIDENCE INSUFFICIENT","NOT READY",IF(O199&lt;&gt;"LINKED - READY","NOT READY","READY"))))</x:f>
      </x:c>
      <x:c r="O199" s="69" t="str">
        <x:f>IF(A199="","",IF(COUNTIF(CANDIDATES!$A$6:$A$205,D199)&lt;&gt;1,"INVALID - CANDIDATE ID",IF(COUNTIFS(CANDIDATES!$A$6:$A$205,D199,CANDIDATES!$R$6:$R$205,"READY")&lt;&gt;1,"CANDIDATE NOT READY","LINKED - READY")))</x:f>
      </x:c>
      <x:c r="P199" s="69" t="str">
        <x:f>IF(O199="LINKED - READY",INDEX(CANDIDATES!$Q$6:$Q$205,MATCH(D199,CANDIDATES!$A$6:$A$205,0)),"")</x:f>
      </x:c>
    </x:row>
    <x:row r="200">
      <x:c r="A200" s="53"/>
      <x:c r="B200" s="53"/>
      <x:c r="C200" s="53"/>
      <x:c r="D200" s="53"/>
      <x:c r="E200" s="53"/>
      <x:c r="F200" s="53"/>
      <x:c r="G200" s="53"/>
      <x:c r="H200" s="53"/>
      <x:c r="I200" s="53"/>
      <x:c r="J200" s="58"/>
      <x:c r="K200" s="53"/>
      <x:c r="L200" s="45" t="str">
        <x:f>IF(A200="","",IF(NOT(OR(EXACT(C200,"CATEGORY"),EXACT(C200,"DISCOVERY"),EXACT(C200,"COMPARISON"),EXACT(C200,"PRODUCT"),EXACT(C200,"BRAND"),EXACT(C200,"TRANSACTION"),EXACT(C200,"POST-PURCHASE"))),"INVALID - INTENT TOKEN",IF(NOT(OR(EXACT(E200,"ORGANIC SEARCH"),EXACT(E200,"SHOPPING"),EXACT(E200,"AI ANSWER"),EXACT(E200,"MARKETPLACE"),EXACT(E200,"OTHER"))),"INVALID - SURFACE TOKEN",IF(NOT(OR(EXACT(F200,"PRESENT"),EXACT(F200,"ABSENT"),EXACT(F200,"UNCLEAR"))),"INVALID - VISIBILITY TOKEN",IF(NOT(OR(EXACT(G200,"EXPECTED"),EXACT(G200,"ROLE MISMATCH"),EXACT(G200,"UNCLEAR"))),"INVALID - ROLE ALIGNMENT TOKEN",IF(NOT(OR(EXACT(H200,"CATEGORY"),EXACT(H200,"PRODUCT"),EXACT(H200,"GUIDE"),EXACT(H200,"MARKETPLACE LISTING"),EXACT(H200,"MANUFACTURER"),EXACT(H200,"PUBLISHER"),EXACT(H200,"OTHER"))),"INVALID - LANDING TOKEN",IF(COUNTIF($A$6:$A$205,A200)&gt;1,"INVALID - DUPLICATE ID","VALID")))))))</x:f>
      </x:c>
      <x:c r="M200" s="45" t="str">
        <x:f>IF(A200="","",IF(OR(B200="",C200="",D200="",E200="",F200="",G200="",H200="",I200="",J200=""),"EVIDENCE INSUFFICIENT",IF(OR(F200="UNCLEAR",G200="UNCLEAR"),"EVIDENCE INSUFFICIENT",IF(F200="ABSENT","REFERENCE ONLY",IF(G200="ROLE MISMATCH","DO NOT COMPARE",IF(OR(C200="TRANSACTION",C200="PRODUCT",C200="COMPARISON"),"BENCHMARK","REFERENCE ONLY"))))))</x:f>
      </x:c>
      <x:c r="N200" s="45" t="str">
        <x:f>IF(A200="","",IF(L200&lt;&gt;"VALID","NOT READY",IF(M200="EVIDENCE INSUFFICIENT","NOT READY",IF(O200&lt;&gt;"LINKED - READY","NOT READY","READY"))))</x:f>
      </x:c>
      <x:c r="O200" s="69" t="str">
        <x:f>IF(A200="","",IF(COUNTIF(CANDIDATES!$A$6:$A$205,D200)&lt;&gt;1,"INVALID - CANDIDATE ID",IF(COUNTIFS(CANDIDATES!$A$6:$A$205,D200,CANDIDATES!$R$6:$R$205,"READY")&lt;&gt;1,"CANDIDATE NOT READY","LINKED - READY")))</x:f>
      </x:c>
      <x:c r="P200" s="69" t="str">
        <x:f>IF(O200="LINKED - READY",INDEX(CANDIDATES!$Q$6:$Q$205,MATCH(D200,CANDIDATES!$A$6:$A$205,0)),"")</x:f>
      </x:c>
    </x:row>
    <x:row r="201">
      <x:c r="A201" s="53"/>
      <x:c r="B201" s="53"/>
      <x:c r="C201" s="53"/>
      <x:c r="D201" s="53"/>
      <x:c r="E201" s="53"/>
      <x:c r="F201" s="53"/>
      <x:c r="G201" s="53"/>
      <x:c r="H201" s="53"/>
      <x:c r="I201" s="53"/>
      <x:c r="J201" s="58"/>
      <x:c r="K201" s="53"/>
      <x:c r="L201" s="45" t="str">
        <x:f>IF(A201="","",IF(NOT(OR(EXACT(C201,"CATEGORY"),EXACT(C201,"DISCOVERY"),EXACT(C201,"COMPARISON"),EXACT(C201,"PRODUCT"),EXACT(C201,"BRAND"),EXACT(C201,"TRANSACTION"),EXACT(C201,"POST-PURCHASE"))),"INVALID - INTENT TOKEN",IF(NOT(OR(EXACT(E201,"ORGANIC SEARCH"),EXACT(E201,"SHOPPING"),EXACT(E201,"AI ANSWER"),EXACT(E201,"MARKETPLACE"),EXACT(E201,"OTHER"))),"INVALID - SURFACE TOKEN",IF(NOT(OR(EXACT(F201,"PRESENT"),EXACT(F201,"ABSENT"),EXACT(F201,"UNCLEAR"))),"INVALID - VISIBILITY TOKEN",IF(NOT(OR(EXACT(G201,"EXPECTED"),EXACT(G201,"ROLE MISMATCH"),EXACT(G201,"UNCLEAR"))),"INVALID - ROLE ALIGNMENT TOKEN",IF(NOT(OR(EXACT(H201,"CATEGORY"),EXACT(H201,"PRODUCT"),EXACT(H201,"GUIDE"),EXACT(H201,"MARKETPLACE LISTING"),EXACT(H201,"MANUFACTURER"),EXACT(H201,"PUBLISHER"),EXACT(H201,"OTHER"))),"INVALID - LANDING TOKEN",IF(COUNTIF($A$6:$A$205,A201)&gt;1,"INVALID - DUPLICATE ID","VALID")))))))</x:f>
      </x:c>
      <x:c r="M201" s="45" t="str">
        <x:f>IF(A201="","",IF(OR(B201="",C201="",D201="",E201="",F201="",G201="",H201="",I201="",J201=""),"EVIDENCE INSUFFICIENT",IF(OR(F201="UNCLEAR",G201="UNCLEAR"),"EVIDENCE INSUFFICIENT",IF(F201="ABSENT","REFERENCE ONLY",IF(G201="ROLE MISMATCH","DO NOT COMPARE",IF(OR(C201="TRANSACTION",C201="PRODUCT",C201="COMPARISON"),"BENCHMARK","REFERENCE ONLY"))))))</x:f>
      </x:c>
      <x:c r="N201" s="45" t="str">
        <x:f>IF(A201="","",IF(L201&lt;&gt;"VALID","NOT READY",IF(M201="EVIDENCE INSUFFICIENT","NOT READY",IF(O201&lt;&gt;"LINKED - READY","NOT READY","READY"))))</x:f>
      </x:c>
      <x:c r="O201" s="69" t="str">
        <x:f>IF(A201="","",IF(COUNTIF(CANDIDATES!$A$6:$A$205,D201)&lt;&gt;1,"INVALID - CANDIDATE ID",IF(COUNTIFS(CANDIDATES!$A$6:$A$205,D201,CANDIDATES!$R$6:$R$205,"READY")&lt;&gt;1,"CANDIDATE NOT READY","LINKED - READY")))</x:f>
      </x:c>
      <x:c r="P201" s="69" t="str">
        <x:f>IF(O201="LINKED - READY",INDEX(CANDIDATES!$Q$6:$Q$205,MATCH(D201,CANDIDATES!$A$6:$A$205,0)),"")</x:f>
      </x:c>
    </x:row>
    <x:row r="202">
      <x:c r="A202" s="53"/>
      <x:c r="B202" s="53"/>
      <x:c r="C202" s="53"/>
      <x:c r="D202" s="53"/>
      <x:c r="E202" s="53"/>
      <x:c r="F202" s="53"/>
      <x:c r="G202" s="53"/>
      <x:c r="H202" s="53"/>
      <x:c r="I202" s="53"/>
      <x:c r="J202" s="58"/>
      <x:c r="K202" s="53"/>
      <x:c r="L202" s="45" t="str">
        <x:f>IF(A202="","",IF(NOT(OR(EXACT(C202,"CATEGORY"),EXACT(C202,"DISCOVERY"),EXACT(C202,"COMPARISON"),EXACT(C202,"PRODUCT"),EXACT(C202,"BRAND"),EXACT(C202,"TRANSACTION"),EXACT(C202,"POST-PURCHASE"))),"INVALID - INTENT TOKEN",IF(NOT(OR(EXACT(E202,"ORGANIC SEARCH"),EXACT(E202,"SHOPPING"),EXACT(E202,"AI ANSWER"),EXACT(E202,"MARKETPLACE"),EXACT(E202,"OTHER"))),"INVALID - SURFACE TOKEN",IF(NOT(OR(EXACT(F202,"PRESENT"),EXACT(F202,"ABSENT"),EXACT(F202,"UNCLEAR"))),"INVALID - VISIBILITY TOKEN",IF(NOT(OR(EXACT(G202,"EXPECTED"),EXACT(G202,"ROLE MISMATCH"),EXACT(G202,"UNCLEAR"))),"INVALID - ROLE ALIGNMENT TOKEN",IF(NOT(OR(EXACT(H202,"CATEGORY"),EXACT(H202,"PRODUCT"),EXACT(H202,"GUIDE"),EXACT(H202,"MARKETPLACE LISTING"),EXACT(H202,"MANUFACTURER"),EXACT(H202,"PUBLISHER"),EXACT(H202,"OTHER"))),"INVALID - LANDING TOKEN",IF(COUNTIF($A$6:$A$205,A202)&gt;1,"INVALID - DUPLICATE ID","VALID")))))))</x:f>
      </x:c>
      <x:c r="M202" s="45" t="str">
        <x:f>IF(A202="","",IF(OR(B202="",C202="",D202="",E202="",F202="",G202="",H202="",I202="",J202=""),"EVIDENCE INSUFFICIENT",IF(OR(F202="UNCLEAR",G202="UNCLEAR"),"EVIDENCE INSUFFICIENT",IF(F202="ABSENT","REFERENCE ONLY",IF(G202="ROLE MISMATCH","DO NOT COMPARE",IF(OR(C202="TRANSACTION",C202="PRODUCT",C202="COMPARISON"),"BENCHMARK","REFERENCE ONLY"))))))</x:f>
      </x:c>
      <x:c r="N202" s="45" t="str">
        <x:f>IF(A202="","",IF(L202&lt;&gt;"VALID","NOT READY",IF(M202="EVIDENCE INSUFFICIENT","NOT READY",IF(O202&lt;&gt;"LINKED - READY","NOT READY","READY"))))</x:f>
      </x:c>
      <x:c r="O202" s="69" t="str">
        <x:f>IF(A202="","",IF(COUNTIF(CANDIDATES!$A$6:$A$205,D202)&lt;&gt;1,"INVALID - CANDIDATE ID",IF(COUNTIFS(CANDIDATES!$A$6:$A$205,D202,CANDIDATES!$R$6:$R$205,"READY")&lt;&gt;1,"CANDIDATE NOT READY","LINKED - READY")))</x:f>
      </x:c>
      <x:c r="P202" s="69" t="str">
        <x:f>IF(O202="LINKED - READY",INDEX(CANDIDATES!$Q$6:$Q$205,MATCH(D202,CANDIDATES!$A$6:$A$205,0)),"")</x:f>
      </x:c>
    </x:row>
    <x:row r="203">
      <x:c r="A203" s="53"/>
      <x:c r="B203" s="53"/>
      <x:c r="C203" s="53"/>
      <x:c r="D203" s="53"/>
      <x:c r="E203" s="53"/>
      <x:c r="F203" s="53"/>
      <x:c r="G203" s="53"/>
      <x:c r="H203" s="53"/>
      <x:c r="I203" s="53"/>
      <x:c r="J203" s="58"/>
      <x:c r="K203" s="53"/>
      <x:c r="L203" s="45" t="str">
        <x:f>IF(A203="","",IF(NOT(OR(EXACT(C203,"CATEGORY"),EXACT(C203,"DISCOVERY"),EXACT(C203,"COMPARISON"),EXACT(C203,"PRODUCT"),EXACT(C203,"BRAND"),EXACT(C203,"TRANSACTION"),EXACT(C203,"POST-PURCHASE"))),"INVALID - INTENT TOKEN",IF(NOT(OR(EXACT(E203,"ORGANIC SEARCH"),EXACT(E203,"SHOPPING"),EXACT(E203,"AI ANSWER"),EXACT(E203,"MARKETPLACE"),EXACT(E203,"OTHER"))),"INVALID - SURFACE TOKEN",IF(NOT(OR(EXACT(F203,"PRESENT"),EXACT(F203,"ABSENT"),EXACT(F203,"UNCLEAR"))),"INVALID - VISIBILITY TOKEN",IF(NOT(OR(EXACT(G203,"EXPECTED"),EXACT(G203,"ROLE MISMATCH"),EXACT(G203,"UNCLEAR"))),"INVALID - ROLE ALIGNMENT TOKEN",IF(NOT(OR(EXACT(H203,"CATEGORY"),EXACT(H203,"PRODUCT"),EXACT(H203,"GUIDE"),EXACT(H203,"MARKETPLACE LISTING"),EXACT(H203,"MANUFACTURER"),EXACT(H203,"PUBLISHER"),EXACT(H203,"OTHER"))),"INVALID - LANDING TOKEN",IF(COUNTIF($A$6:$A$205,A203)&gt;1,"INVALID - DUPLICATE ID","VALID")))))))</x:f>
      </x:c>
      <x:c r="M203" s="45" t="str">
        <x:f>IF(A203="","",IF(OR(B203="",C203="",D203="",E203="",F203="",G203="",H203="",I203="",J203=""),"EVIDENCE INSUFFICIENT",IF(OR(F203="UNCLEAR",G203="UNCLEAR"),"EVIDENCE INSUFFICIENT",IF(F203="ABSENT","REFERENCE ONLY",IF(G203="ROLE MISMATCH","DO NOT COMPARE",IF(OR(C203="TRANSACTION",C203="PRODUCT",C203="COMPARISON"),"BENCHMARK","REFERENCE ONLY"))))))</x:f>
      </x:c>
      <x:c r="N203" s="45" t="str">
        <x:f>IF(A203="","",IF(L203&lt;&gt;"VALID","NOT READY",IF(M203="EVIDENCE INSUFFICIENT","NOT READY",IF(O203&lt;&gt;"LINKED - READY","NOT READY","READY"))))</x:f>
      </x:c>
      <x:c r="O203" s="69" t="str">
        <x:f>IF(A203="","",IF(COUNTIF(CANDIDATES!$A$6:$A$205,D203)&lt;&gt;1,"INVALID - CANDIDATE ID",IF(COUNTIFS(CANDIDATES!$A$6:$A$205,D203,CANDIDATES!$R$6:$R$205,"READY")&lt;&gt;1,"CANDIDATE NOT READY","LINKED - READY")))</x:f>
      </x:c>
      <x:c r="P203" s="69" t="str">
        <x:f>IF(O203="LINKED - READY",INDEX(CANDIDATES!$Q$6:$Q$205,MATCH(D203,CANDIDATES!$A$6:$A$205,0)),"")</x:f>
      </x:c>
    </x:row>
    <x:row r="204">
      <x:c r="A204" s="53"/>
      <x:c r="B204" s="53"/>
      <x:c r="C204" s="53"/>
      <x:c r="D204" s="53"/>
      <x:c r="E204" s="53"/>
      <x:c r="F204" s="53"/>
      <x:c r="G204" s="53"/>
      <x:c r="H204" s="53"/>
      <x:c r="I204" s="53"/>
      <x:c r="J204" s="58"/>
      <x:c r="K204" s="53"/>
      <x:c r="L204" s="45" t="str">
        <x:f>IF(A204="","",IF(NOT(OR(EXACT(C204,"CATEGORY"),EXACT(C204,"DISCOVERY"),EXACT(C204,"COMPARISON"),EXACT(C204,"PRODUCT"),EXACT(C204,"BRAND"),EXACT(C204,"TRANSACTION"),EXACT(C204,"POST-PURCHASE"))),"INVALID - INTENT TOKEN",IF(NOT(OR(EXACT(E204,"ORGANIC SEARCH"),EXACT(E204,"SHOPPING"),EXACT(E204,"AI ANSWER"),EXACT(E204,"MARKETPLACE"),EXACT(E204,"OTHER"))),"INVALID - SURFACE TOKEN",IF(NOT(OR(EXACT(F204,"PRESENT"),EXACT(F204,"ABSENT"),EXACT(F204,"UNCLEAR"))),"INVALID - VISIBILITY TOKEN",IF(NOT(OR(EXACT(G204,"EXPECTED"),EXACT(G204,"ROLE MISMATCH"),EXACT(G204,"UNCLEAR"))),"INVALID - ROLE ALIGNMENT TOKEN",IF(NOT(OR(EXACT(H204,"CATEGORY"),EXACT(H204,"PRODUCT"),EXACT(H204,"GUIDE"),EXACT(H204,"MARKETPLACE LISTING"),EXACT(H204,"MANUFACTURER"),EXACT(H204,"PUBLISHER"),EXACT(H204,"OTHER"))),"INVALID - LANDING TOKEN",IF(COUNTIF($A$6:$A$205,A204)&gt;1,"INVALID - DUPLICATE ID","VALID")))))))</x:f>
      </x:c>
      <x:c r="M204" s="45" t="str">
        <x:f>IF(A204="","",IF(OR(B204="",C204="",D204="",E204="",F204="",G204="",H204="",I204="",J204=""),"EVIDENCE INSUFFICIENT",IF(OR(F204="UNCLEAR",G204="UNCLEAR"),"EVIDENCE INSUFFICIENT",IF(F204="ABSENT","REFERENCE ONLY",IF(G204="ROLE MISMATCH","DO NOT COMPARE",IF(OR(C204="TRANSACTION",C204="PRODUCT",C204="COMPARISON"),"BENCHMARK","REFERENCE ONLY"))))))</x:f>
      </x:c>
      <x:c r="N204" s="45" t="str">
        <x:f>IF(A204="","",IF(L204&lt;&gt;"VALID","NOT READY",IF(M204="EVIDENCE INSUFFICIENT","NOT READY",IF(O204&lt;&gt;"LINKED - READY","NOT READY","READY"))))</x:f>
      </x:c>
      <x:c r="O204" s="69" t="str">
        <x:f>IF(A204="","",IF(COUNTIF(CANDIDATES!$A$6:$A$205,D204)&lt;&gt;1,"INVALID - CANDIDATE ID",IF(COUNTIFS(CANDIDATES!$A$6:$A$205,D204,CANDIDATES!$R$6:$R$205,"READY")&lt;&gt;1,"CANDIDATE NOT READY","LINKED - READY")))</x:f>
      </x:c>
      <x:c r="P204" s="69" t="str">
        <x:f>IF(O204="LINKED - READY",INDEX(CANDIDATES!$Q$6:$Q$205,MATCH(D204,CANDIDATES!$A$6:$A$205,0)),"")</x:f>
      </x:c>
    </x:row>
    <x:row r="205">
      <x:c r="A205" s="53"/>
      <x:c r="B205" s="53"/>
      <x:c r="C205" s="53"/>
      <x:c r="D205" s="53"/>
      <x:c r="E205" s="53"/>
      <x:c r="F205" s="53"/>
      <x:c r="G205" s="53"/>
      <x:c r="H205" s="53"/>
      <x:c r="I205" s="53"/>
      <x:c r="J205" s="58"/>
      <x:c r="K205" s="53"/>
      <x:c r="L205" s="45" t="str">
        <x:f>IF(A205="","",IF(NOT(OR(EXACT(C205,"CATEGORY"),EXACT(C205,"DISCOVERY"),EXACT(C205,"COMPARISON"),EXACT(C205,"PRODUCT"),EXACT(C205,"BRAND"),EXACT(C205,"TRANSACTION"),EXACT(C205,"POST-PURCHASE"))),"INVALID - INTENT TOKEN",IF(NOT(OR(EXACT(E205,"ORGANIC SEARCH"),EXACT(E205,"SHOPPING"),EXACT(E205,"AI ANSWER"),EXACT(E205,"MARKETPLACE"),EXACT(E205,"OTHER"))),"INVALID - SURFACE TOKEN",IF(NOT(OR(EXACT(F205,"PRESENT"),EXACT(F205,"ABSENT"),EXACT(F205,"UNCLEAR"))),"INVALID - VISIBILITY TOKEN",IF(NOT(OR(EXACT(G205,"EXPECTED"),EXACT(G205,"ROLE MISMATCH"),EXACT(G205,"UNCLEAR"))),"INVALID - ROLE ALIGNMENT TOKEN",IF(NOT(OR(EXACT(H205,"CATEGORY"),EXACT(H205,"PRODUCT"),EXACT(H205,"GUIDE"),EXACT(H205,"MARKETPLACE LISTING"),EXACT(H205,"MANUFACTURER"),EXACT(H205,"PUBLISHER"),EXACT(H205,"OTHER"))),"INVALID - LANDING TOKEN",IF(COUNTIF($A$6:$A$205,A205)&gt;1,"INVALID - DUPLICATE ID","VALID")))))))</x:f>
      </x:c>
      <x:c r="M205" s="45" t="str">
        <x:f>IF(A205="","",IF(OR(B205="",C205="",D205="",E205="",F205="",G205="",H205="",I205="",J205=""),"EVIDENCE INSUFFICIENT",IF(OR(F205="UNCLEAR",G205="UNCLEAR"),"EVIDENCE INSUFFICIENT",IF(F205="ABSENT","REFERENCE ONLY",IF(G205="ROLE MISMATCH","DO NOT COMPARE",IF(OR(C205="TRANSACTION",C205="PRODUCT",C205="COMPARISON"),"BENCHMARK","REFERENCE ONLY"))))))</x:f>
      </x:c>
      <x:c r="N205" s="45" t="str">
        <x:f>IF(A205="","",IF(L205&lt;&gt;"VALID","NOT READY",IF(M205="EVIDENCE INSUFFICIENT","NOT READY",IF(O205&lt;&gt;"LINKED - READY","NOT READY","READY"))))</x:f>
      </x:c>
      <x:c r="O205" s="69" t="str">
        <x:f>IF(A205="","",IF(COUNTIF(CANDIDATES!$A$6:$A$205,D205)&lt;&gt;1,"INVALID - CANDIDATE ID",IF(COUNTIFS(CANDIDATES!$A$6:$A$205,D205,CANDIDATES!$R$6:$R$205,"READY")&lt;&gt;1,"CANDIDATE NOT READY","LINKED - READY")))</x:f>
      </x:c>
      <x:c r="P205" s="69" t="str">
        <x:f>IF(O205="LINKED - READY",INDEX(CANDIDATES!$Q$6:$Q$205,MATCH(D205,CANDIDATES!$A$6:$A$205,0)),"")</x:f>
      </x:c>
    </x:row>
  </x:sheetData>
  <x:mergeCells>
    <x:mergeCell ref="A1:N1"/>
    <x:mergeCell ref="A2:N2"/>
  </x:mergeCells>
  <x:conditionalFormatting sqref="N6:N205">
    <x:cfRule type="expression" dxfId="4" priority="1">
      <x:formula>N6="READY"</x:formula>
    </x:cfRule>
    <x:cfRule type="expression" dxfId="5" priority="2">
      <x:formula>N6="NOT READY"</x:formula>
    </x:cfRule>
  </x:conditionalFormatting>
  <x:dataValidations count="5">
    <x:dataValidation type="list" sqref="C6:C205">
      <x:formula1>"CATEGORY,DISCOVERY,COMPARISON,PRODUCT,BRAND,TRANSACTION,POST-PURCHASE"</x:formula1>
    </x:dataValidation>
    <x:dataValidation type="list" sqref="E6:E205">
      <x:formula1>"ORGANIC SEARCH,SHOPPING,AI ANSWER,MARKETPLACE,OTHER"</x:formula1>
    </x:dataValidation>
    <x:dataValidation type="list" sqref="F6:F205">
      <x:formula1>"PRESENT,ABSENT,UNCLEAR"</x:formula1>
    </x:dataValidation>
    <x:dataValidation type="list" sqref="G6:G205">
      <x:formula1>"EXPECTED,ROLE MISMATCH,UNCLEAR"</x:formula1>
    </x:dataValidation>
    <x:dataValidation type="list" sqref="H6:H205">
      <x:formula1>"CATEGORY,PRODUCT,GUIDE,MARKETPLACE LISTING,MANUFACTURER,PUBLISHER,OTHER"</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6" hidden="0" customWidth="1"/>
    <x:col min="2" max="2" width="16" hidden="0" customWidth="1"/>
    <x:col min="3" max="3" width="20" hidden="0" customWidth="1"/>
    <x:col min="4" max="4" width="38" hidden="0" customWidth="1"/>
    <x:col min="5" max="5" width="34" hidden="0" customWidth="1"/>
    <x:col min="6" max="6" width="34" hidden="0" customWidth="1"/>
    <x:col min="7" max="7" width="34" hidden="0" customWidth="1"/>
    <x:col min="8" max="8" width="20" hidden="0" customWidth="1"/>
    <x:col min="9" max="9" width="34" hidden="0" customWidth="1"/>
    <x:col min="10" max="10" width="30" hidden="0" customWidth="1"/>
    <x:col min="11" max="11" width="30" hidden="0" customWidth="1"/>
    <x:col min="12" max="12" width="16" hidden="0" customWidth="1"/>
    <x:col min="13" max="13" width="30" hidden="0" customWidth="1"/>
    <x:col min="14" max="14" width="34" hidden="0" customWidth="1"/>
    <x:col min="15" max="15" width="24" hidden="0" customWidth="1"/>
    <x:col min="16" max="16" width="28" hidden="0" customWidth="1"/>
  </x:cols>
  <x:sheetData>
    <x:row r="1">
      <x:c r="A1" s="17" t="str">
        <x:v>DECISION_SET - decide what each candidate is for</x:v>
      </x:c>
      <x:c r="B1" s="17"/>
      <x:c r="C1" s="17"/>
      <x:c r="D1" s="17"/>
      <x:c r="E1" s="17"/>
      <x:c r="F1" s="17"/>
      <x:c r="G1" s="17"/>
      <x:c r="H1" s="17"/>
      <x:c r="I1" s="17"/>
      <x:c r="J1" s="17"/>
      <x:c r="K1" s="17"/>
      <x:c r="L1" s="17"/>
    </x:row>
    <x:row r="2">
      <x:c r="A2" s="25" t="str">
        <x:v>The final set is decision-specific. Record the disposition, the reason, what is safe to benchmark, what evidence is still needed, who owns the next action and what would reopen the decision.</x:v>
      </x:c>
      <x:c r="B2" s="25"/>
      <x:c r="C2" s="25"/>
      <x:c r="D2" s="25"/>
      <x:c r="E2" s="25"/>
      <x:c r="F2" s="25"/>
      <x:c r="G2" s="25"/>
      <x:c r="H2" s="25"/>
      <x:c r="I2" s="25"/>
      <x:c r="J2" s="25"/>
      <x:c r="K2" s="25"/>
      <x:c r="L2" s="25"/>
    </x:row>
    <x:row r="5">
      <x:c r="A5" s="6" t="str">
        <x:v>Decision row ID</x:v>
      </x:c>
      <x:c r="B5" s="6" t="str">
        <x:v>Candidate ID</x:v>
      </x:c>
      <x:c r="C5" s="6" t="str">
        <x:v>Set decision</x:v>
      </x:c>
      <x:c r="D5" s="6" t="str">
        <x:v>Reason / classification</x:v>
      </x:c>
      <x:c r="E5" s="6" t="str">
        <x:v>Safe benchmark unit</x:v>
      </x:c>
      <x:c r="F5" s="6" t="str">
        <x:v>Do not infer</x:v>
      </x:c>
      <x:c r="G5" s="6" t="str">
        <x:v>Evidence still needed</x:v>
      </x:c>
      <x:c r="H5" s="6" t="str">
        <x:v>Owner</x:v>
      </x:c>
      <x:c r="I5" s="6" t="str">
        <x:v>Review trigger</x:v>
      </x:c>
      <x:c r="J5" s="6" t="str">
        <x:v>Token validity</x:v>
      </x:c>
      <x:c r="K5" s="6" t="str">
        <x:v>Evidence completeness</x:v>
      </x:c>
      <x:c r="L5" s="6" t="str">
        <x:v>Record readiness</x:v>
      </x:c>
      <x:c r="M5" s="65" t="str">
        <x:v>Candidate name</x:v>
      </x:c>
      <x:c r="N5" s="65" t="str">
        <x:v>Linked candidate role</x:v>
      </x:c>
      <x:c r="O5" s="65" t="str">
        <x:v>Candidate reference</x:v>
      </x:c>
      <x:c r="P5" s="65" t="str">
        <x:v>Decision compatibility</x:v>
      </x:c>
    </x:row>
    <x:row r="6">
      <x:c r="A6" s="53"/>
      <x:c r="B6" s="53"/>
      <x:c r="C6" s="53"/>
      <x:c r="D6" s="53"/>
      <x:c r="E6" s="53"/>
      <x:c r="F6" s="53"/>
      <x:c r="G6" s="53"/>
      <x:c r="H6" s="53"/>
      <x:c r="I6" s="53"/>
      <x:c r="J6" s="45" t="str">
        <x:f>IF(A6="","",IF(NOT(OR(EXACT(C6,"INCLUDE DIRECT"),EXACT(C6,"INCLUDE INDIRECT"),EXACT(C6,"REFERENCE"),EXACT(C6,"MONITOR"),EXACT(C6,"EXCLUDE"),EXACT(C6,"UNRESOLVED"))),"INVALID - SET DECISION TOKEN",IF(COUNTIF($A$6:$A$205,A6)&gt;1,"INVALID - DUPLICATE ID","VALID")))</x:f>
      </x:c>
      <x:c r="K6" s="45" t="str">
        <x:f>IF(A6="","",IF(OR(B6="",C6="",D6="",E6="",F6="",G6="",H6="",I6=""),"EVIDENCE INSUFFICIENT - DECISION FIELD",IF(C6="UNRESOLVED","EVIDENCE INSUFFICIENT - UNRESOLVED SET","COMPLETE")))</x:f>
      </x:c>
      <x:c r="L6" s="45" t="str">
        <x:f>IF(A6="","",IF(J6&lt;&gt;"VALID","NOT READY",IF(K6&lt;&gt;"COMPLETE","NOT READY",IF(O6&lt;&gt;"LINKED - READY","NOT READY",IF(P6&lt;&gt;"COMPATIBLE","NOT READY","READY")))))</x:f>
      </x:c>
      <x:c r="M6" s="69" t="str">
        <x:f>IF(O6="LINKED - READY",INDEX(CANDIDATES!$B$6:$B$205,MATCH(B6,CANDIDATES!$A$6:$A$205,0)),"")</x:f>
      </x:c>
      <x:c r="N6" s="69" t="str">
        <x:f>IF(O6="LINKED - READY",INDEX(CANDIDATES!$Q$6:$Q$205,MATCH(B6,CANDIDATES!$A$6:$A$205,0)),"")</x:f>
      </x:c>
      <x:c r="O6" s="69" t="str">
        <x:f>IF(A6="","",IF(COUNTIF(CANDIDATES!$A$6:$A$205,B6)&lt;&gt;1,"INVALID - CANDIDATE ID",IF(COUNTIFS(CANDIDATES!$A$6:$A$205,B6,CANDIDATES!$R$6:$R$205,"READY")&lt;&gt;1,"CANDIDATE NOT READY","LINKED - READY")))</x:f>
      </x:c>
      <x:c r="P6" s="69" t="str">
        <x:f>IF(A6="","",IF(O6&lt;&gt;"LINKED - READY","NOT COMPATIBLE - CANDIDATE",IF(C6="UNRESOLVED","NOT COMPATIBLE - UNRESOLVED",IF(C6="INCLUDE DIRECT",IF(N6="DIRECT COMMERCIAL COMPETITOR","COMPATIBLE","ROLE CONFLICT"),IF(C6="INCLUDE INDIRECT",IF(N6="INDIRECT / SUBSTITUTE COMPETITOR","COMPATIBLE","ROLE CONFLICT"),IF(C6="REFERENCE",IF(OR(N6="DIRECT COMMERCIAL COMPETITOR",N6="INDIRECT / SUBSTITUTE COMPETITOR",N6="RETAIL / CHANNEL COMPETITOR",N6="MARKETPLACE / INTERMEDIARY",N6="MANUFACTURER / FIRST-PARTY REFERENCE",N6="PUBLISHER / INFORMATION COMPETITOR",N6="VISIBILITY-ONLY COMPETITOR"),"COMPATIBLE","ROLE CONFLICT"),IF(OR(C6="MONITOR",C6="EXCLUDE"),"COMPATIBLE","ROLE CONFLICT")))))))</x:f>
      </x:c>
    </x:row>
    <x:row r="7">
      <x:c r="A7" s="53"/>
      <x:c r="B7" s="53"/>
      <x:c r="C7" s="53"/>
      <x:c r="D7" s="53"/>
      <x:c r="E7" s="53"/>
      <x:c r="F7" s="53"/>
      <x:c r="G7" s="53"/>
      <x:c r="H7" s="53"/>
      <x:c r="I7" s="53"/>
      <x:c r="J7" s="45" t="str">
        <x:f>IF(A7="","",IF(NOT(OR(EXACT(C7,"INCLUDE DIRECT"),EXACT(C7,"INCLUDE INDIRECT"),EXACT(C7,"REFERENCE"),EXACT(C7,"MONITOR"),EXACT(C7,"EXCLUDE"),EXACT(C7,"UNRESOLVED"))),"INVALID - SET DECISION TOKEN",IF(COUNTIF($A$6:$A$205,A7)&gt;1,"INVALID - DUPLICATE ID","VALID")))</x:f>
      </x:c>
      <x:c r="K7" s="45" t="str">
        <x:f>IF(A7="","",IF(OR(B7="",C7="",D7="",E7="",F7="",G7="",H7="",I7=""),"EVIDENCE INSUFFICIENT - DECISION FIELD",IF(C7="UNRESOLVED","EVIDENCE INSUFFICIENT - UNRESOLVED SET","COMPLETE")))</x:f>
      </x:c>
      <x:c r="L7" s="45" t="str">
        <x:f>IF(A7="","",IF(J7&lt;&gt;"VALID","NOT READY",IF(K7&lt;&gt;"COMPLETE","NOT READY",IF(O7&lt;&gt;"LINKED - READY","NOT READY",IF(P7&lt;&gt;"COMPATIBLE","NOT READY","READY")))))</x:f>
      </x:c>
      <x:c r="M7" s="69" t="str">
        <x:f>IF(O7="LINKED - READY",INDEX(CANDIDATES!$B$6:$B$205,MATCH(B7,CANDIDATES!$A$6:$A$205,0)),"")</x:f>
      </x:c>
      <x:c r="N7" s="69" t="str">
        <x:f>IF(O7="LINKED - READY",INDEX(CANDIDATES!$Q$6:$Q$205,MATCH(B7,CANDIDATES!$A$6:$A$205,0)),"")</x:f>
      </x:c>
      <x:c r="O7" s="69" t="str">
        <x:f>IF(A7="","",IF(COUNTIF(CANDIDATES!$A$6:$A$205,B7)&lt;&gt;1,"INVALID - CANDIDATE ID",IF(COUNTIFS(CANDIDATES!$A$6:$A$205,B7,CANDIDATES!$R$6:$R$205,"READY")&lt;&gt;1,"CANDIDATE NOT READY","LINKED - READY")))</x:f>
      </x:c>
      <x:c r="P7" s="69" t="str">
        <x:f>IF(A7="","",IF(O7&lt;&gt;"LINKED - READY","NOT COMPATIBLE - CANDIDATE",IF(C7="UNRESOLVED","NOT COMPATIBLE - UNRESOLVED",IF(C7="INCLUDE DIRECT",IF(N7="DIRECT COMMERCIAL COMPETITOR","COMPATIBLE","ROLE CONFLICT"),IF(C7="INCLUDE INDIRECT",IF(N7="INDIRECT / SUBSTITUTE COMPETITOR","COMPATIBLE","ROLE CONFLICT"),IF(C7="REFERENCE",IF(OR(N7="DIRECT COMMERCIAL COMPETITOR",N7="INDIRECT / SUBSTITUTE COMPETITOR",N7="RETAIL / CHANNEL COMPETITOR",N7="MARKETPLACE / INTERMEDIARY",N7="MANUFACTURER / FIRST-PARTY REFERENCE",N7="PUBLISHER / INFORMATION COMPETITOR",N7="VISIBILITY-ONLY COMPETITOR"),"COMPATIBLE","ROLE CONFLICT"),IF(OR(C7="MONITOR",C7="EXCLUDE"),"COMPATIBLE","ROLE CONFLICT")))))))</x:f>
      </x:c>
    </x:row>
    <x:row r="8">
      <x:c r="A8" s="53"/>
      <x:c r="B8" s="53"/>
      <x:c r="C8" s="53"/>
      <x:c r="D8" s="53"/>
      <x:c r="E8" s="53"/>
      <x:c r="F8" s="53"/>
      <x:c r="G8" s="53"/>
      <x:c r="H8" s="53"/>
      <x:c r="I8" s="53"/>
      <x:c r="J8" s="45" t="str">
        <x:f>IF(A8="","",IF(NOT(OR(EXACT(C8,"INCLUDE DIRECT"),EXACT(C8,"INCLUDE INDIRECT"),EXACT(C8,"REFERENCE"),EXACT(C8,"MONITOR"),EXACT(C8,"EXCLUDE"),EXACT(C8,"UNRESOLVED"))),"INVALID - SET DECISION TOKEN",IF(COUNTIF($A$6:$A$205,A8)&gt;1,"INVALID - DUPLICATE ID","VALID")))</x:f>
      </x:c>
      <x:c r="K8" s="45" t="str">
        <x:f>IF(A8="","",IF(OR(B8="",C8="",D8="",E8="",F8="",G8="",H8="",I8=""),"EVIDENCE INSUFFICIENT - DECISION FIELD",IF(C8="UNRESOLVED","EVIDENCE INSUFFICIENT - UNRESOLVED SET","COMPLETE")))</x:f>
      </x:c>
      <x:c r="L8" s="45" t="str">
        <x:f>IF(A8="","",IF(J8&lt;&gt;"VALID","NOT READY",IF(K8&lt;&gt;"COMPLETE","NOT READY",IF(O8&lt;&gt;"LINKED - READY","NOT READY",IF(P8&lt;&gt;"COMPATIBLE","NOT READY","READY")))))</x:f>
      </x:c>
      <x:c r="M8" s="69" t="str">
        <x:f>IF(O8="LINKED - READY",INDEX(CANDIDATES!$B$6:$B$205,MATCH(B8,CANDIDATES!$A$6:$A$205,0)),"")</x:f>
      </x:c>
      <x:c r="N8" s="69" t="str">
        <x:f>IF(O8="LINKED - READY",INDEX(CANDIDATES!$Q$6:$Q$205,MATCH(B8,CANDIDATES!$A$6:$A$205,0)),"")</x:f>
      </x:c>
      <x:c r="O8" s="69" t="str">
        <x:f>IF(A8="","",IF(COUNTIF(CANDIDATES!$A$6:$A$205,B8)&lt;&gt;1,"INVALID - CANDIDATE ID",IF(COUNTIFS(CANDIDATES!$A$6:$A$205,B8,CANDIDATES!$R$6:$R$205,"READY")&lt;&gt;1,"CANDIDATE NOT READY","LINKED - READY")))</x:f>
      </x:c>
      <x:c r="P8" s="69" t="str">
        <x:f>IF(A8="","",IF(O8&lt;&gt;"LINKED - READY","NOT COMPATIBLE - CANDIDATE",IF(C8="UNRESOLVED","NOT COMPATIBLE - UNRESOLVED",IF(C8="INCLUDE DIRECT",IF(N8="DIRECT COMMERCIAL COMPETITOR","COMPATIBLE","ROLE CONFLICT"),IF(C8="INCLUDE INDIRECT",IF(N8="INDIRECT / SUBSTITUTE COMPETITOR","COMPATIBLE","ROLE CONFLICT"),IF(C8="REFERENCE",IF(OR(N8="DIRECT COMMERCIAL COMPETITOR",N8="INDIRECT / SUBSTITUTE COMPETITOR",N8="RETAIL / CHANNEL COMPETITOR",N8="MARKETPLACE / INTERMEDIARY",N8="MANUFACTURER / FIRST-PARTY REFERENCE",N8="PUBLISHER / INFORMATION COMPETITOR",N8="VISIBILITY-ONLY COMPETITOR"),"COMPATIBLE","ROLE CONFLICT"),IF(OR(C8="MONITOR",C8="EXCLUDE"),"COMPATIBLE","ROLE CONFLICT")))))))</x:f>
      </x:c>
    </x:row>
    <x:row r="9">
      <x:c r="A9" s="53"/>
      <x:c r="B9" s="53"/>
      <x:c r="C9" s="53"/>
      <x:c r="D9" s="53"/>
      <x:c r="E9" s="53"/>
      <x:c r="F9" s="53"/>
      <x:c r="G9" s="53"/>
      <x:c r="H9" s="53"/>
      <x:c r="I9" s="53"/>
      <x:c r="J9" s="45" t="str">
        <x:f>IF(A9="","",IF(NOT(OR(EXACT(C9,"INCLUDE DIRECT"),EXACT(C9,"INCLUDE INDIRECT"),EXACT(C9,"REFERENCE"),EXACT(C9,"MONITOR"),EXACT(C9,"EXCLUDE"),EXACT(C9,"UNRESOLVED"))),"INVALID - SET DECISION TOKEN",IF(COUNTIF($A$6:$A$205,A9)&gt;1,"INVALID - DUPLICATE ID","VALID")))</x:f>
      </x:c>
      <x:c r="K9" s="45" t="str">
        <x:f>IF(A9="","",IF(OR(B9="",C9="",D9="",E9="",F9="",G9="",H9="",I9=""),"EVIDENCE INSUFFICIENT - DECISION FIELD",IF(C9="UNRESOLVED","EVIDENCE INSUFFICIENT - UNRESOLVED SET","COMPLETE")))</x:f>
      </x:c>
      <x:c r="L9" s="45" t="str">
        <x:f>IF(A9="","",IF(J9&lt;&gt;"VALID","NOT READY",IF(K9&lt;&gt;"COMPLETE","NOT READY",IF(O9&lt;&gt;"LINKED - READY","NOT READY",IF(P9&lt;&gt;"COMPATIBLE","NOT READY","READY")))))</x:f>
      </x:c>
      <x:c r="M9" s="69" t="str">
        <x:f>IF(O9="LINKED - READY",INDEX(CANDIDATES!$B$6:$B$205,MATCH(B9,CANDIDATES!$A$6:$A$205,0)),"")</x:f>
      </x:c>
      <x:c r="N9" s="69" t="str">
        <x:f>IF(O9="LINKED - READY",INDEX(CANDIDATES!$Q$6:$Q$205,MATCH(B9,CANDIDATES!$A$6:$A$205,0)),"")</x:f>
      </x:c>
      <x:c r="O9" s="69" t="str">
        <x:f>IF(A9="","",IF(COUNTIF(CANDIDATES!$A$6:$A$205,B9)&lt;&gt;1,"INVALID - CANDIDATE ID",IF(COUNTIFS(CANDIDATES!$A$6:$A$205,B9,CANDIDATES!$R$6:$R$205,"READY")&lt;&gt;1,"CANDIDATE NOT READY","LINKED - READY")))</x:f>
      </x:c>
      <x:c r="P9" s="69" t="str">
        <x:f>IF(A9="","",IF(O9&lt;&gt;"LINKED - READY","NOT COMPATIBLE - CANDIDATE",IF(C9="UNRESOLVED","NOT COMPATIBLE - UNRESOLVED",IF(C9="INCLUDE DIRECT",IF(N9="DIRECT COMMERCIAL COMPETITOR","COMPATIBLE","ROLE CONFLICT"),IF(C9="INCLUDE INDIRECT",IF(N9="INDIRECT / SUBSTITUTE COMPETITOR","COMPATIBLE","ROLE CONFLICT"),IF(C9="REFERENCE",IF(OR(N9="DIRECT COMMERCIAL COMPETITOR",N9="INDIRECT / SUBSTITUTE COMPETITOR",N9="RETAIL / CHANNEL COMPETITOR",N9="MARKETPLACE / INTERMEDIARY",N9="MANUFACTURER / FIRST-PARTY REFERENCE",N9="PUBLISHER / INFORMATION COMPETITOR",N9="VISIBILITY-ONLY COMPETITOR"),"COMPATIBLE","ROLE CONFLICT"),IF(OR(C9="MONITOR",C9="EXCLUDE"),"COMPATIBLE","ROLE CONFLICT")))))))</x:f>
      </x:c>
    </x:row>
    <x:row r="10">
      <x:c r="A10" s="53"/>
      <x:c r="B10" s="53"/>
      <x:c r="C10" s="53"/>
      <x:c r="D10" s="53"/>
      <x:c r="E10" s="53"/>
      <x:c r="F10" s="53"/>
      <x:c r="G10" s="53"/>
      <x:c r="H10" s="53"/>
      <x:c r="I10" s="53"/>
      <x:c r="J10" s="45" t="str">
        <x:f>IF(A10="","",IF(NOT(OR(EXACT(C10,"INCLUDE DIRECT"),EXACT(C10,"INCLUDE INDIRECT"),EXACT(C10,"REFERENCE"),EXACT(C10,"MONITOR"),EXACT(C10,"EXCLUDE"),EXACT(C10,"UNRESOLVED"))),"INVALID - SET DECISION TOKEN",IF(COUNTIF($A$6:$A$205,A10)&gt;1,"INVALID - DUPLICATE ID","VALID")))</x:f>
      </x:c>
      <x:c r="K10" s="45" t="str">
        <x:f>IF(A10="","",IF(OR(B10="",C10="",D10="",E10="",F10="",G10="",H10="",I10=""),"EVIDENCE INSUFFICIENT - DECISION FIELD",IF(C10="UNRESOLVED","EVIDENCE INSUFFICIENT - UNRESOLVED SET","COMPLETE")))</x:f>
      </x:c>
      <x:c r="L10" s="45" t="str">
        <x:f>IF(A10="","",IF(J10&lt;&gt;"VALID","NOT READY",IF(K10&lt;&gt;"COMPLETE","NOT READY",IF(O10&lt;&gt;"LINKED - READY","NOT READY",IF(P10&lt;&gt;"COMPATIBLE","NOT READY","READY")))))</x:f>
      </x:c>
      <x:c r="M10" s="69" t="str">
        <x:f>IF(O10="LINKED - READY",INDEX(CANDIDATES!$B$6:$B$205,MATCH(B10,CANDIDATES!$A$6:$A$205,0)),"")</x:f>
      </x:c>
      <x:c r="N10" s="69" t="str">
        <x:f>IF(O10="LINKED - READY",INDEX(CANDIDATES!$Q$6:$Q$205,MATCH(B10,CANDIDATES!$A$6:$A$205,0)),"")</x:f>
      </x:c>
      <x:c r="O10" s="69" t="str">
        <x:f>IF(A10="","",IF(COUNTIF(CANDIDATES!$A$6:$A$205,B10)&lt;&gt;1,"INVALID - CANDIDATE ID",IF(COUNTIFS(CANDIDATES!$A$6:$A$205,B10,CANDIDATES!$R$6:$R$205,"READY")&lt;&gt;1,"CANDIDATE NOT READY","LINKED - READY")))</x:f>
      </x:c>
      <x:c r="P10" s="69" t="str">
        <x:f>IF(A10="","",IF(O10&lt;&gt;"LINKED - READY","NOT COMPATIBLE - CANDIDATE",IF(C10="UNRESOLVED","NOT COMPATIBLE - UNRESOLVED",IF(C10="INCLUDE DIRECT",IF(N10="DIRECT COMMERCIAL COMPETITOR","COMPATIBLE","ROLE CONFLICT"),IF(C10="INCLUDE INDIRECT",IF(N10="INDIRECT / SUBSTITUTE COMPETITOR","COMPATIBLE","ROLE CONFLICT"),IF(C10="REFERENCE",IF(OR(N10="DIRECT COMMERCIAL COMPETITOR",N10="INDIRECT / SUBSTITUTE COMPETITOR",N10="RETAIL / CHANNEL COMPETITOR",N10="MARKETPLACE / INTERMEDIARY",N10="MANUFACTURER / FIRST-PARTY REFERENCE",N10="PUBLISHER / INFORMATION COMPETITOR",N10="VISIBILITY-ONLY COMPETITOR"),"COMPATIBLE","ROLE CONFLICT"),IF(OR(C10="MONITOR",C10="EXCLUDE"),"COMPATIBLE","ROLE CONFLICT")))))))</x:f>
      </x:c>
    </x:row>
    <x:row r="11">
      <x:c r="A11" s="53"/>
      <x:c r="B11" s="53"/>
      <x:c r="C11" s="53"/>
      <x:c r="D11" s="53"/>
      <x:c r="E11" s="53"/>
      <x:c r="F11" s="53"/>
      <x:c r="G11" s="53"/>
      <x:c r="H11" s="53"/>
      <x:c r="I11" s="53"/>
      <x:c r="J11" s="45" t="str">
        <x:f>IF(A11="","",IF(NOT(OR(EXACT(C11,"INCLUDE DIRECT"),EXACT(C11,"INCLUDE INDIRECT"),EXACT(C11,"REFERENCE"),EXACT(C11,"MONITOR"),EXACT(C11,"EXCLUDE"),EXACT(C11,"UNRESOLVED"))),"INVALID - SET DECISION TOKEN",IF(COUNTIF($A$6:$A$205,A11)&gt;1,"INVALID - DUPLICATE ID","VALID")))</x:f>
      </x:c>
      <x:c r="K11" s="45" t="str">
        <x:f>IF(A11="","",IF(OR(B11="",C11="",D11="",E11="",F11="",G11="",H11="",I11=""),"EVIDENCE INSUFFICIENT - DECISION FIELD",IF(C11="UNRESOLVED","EVIDENCE INSUFFICIENT - UNRESOLVED SET","COMPLETE")))</x:f>
      </x:c>
      <x:c r="L11" s="45" t="str">
        <x:f>IF(A11="","",IF(J11&lt;&gt;"VALID","NOT READY",IF(K11&lt;&gt;"COMPLETE","NOT READY",IF(O11&lt;&gt;"LINKED - READY","NOT READY",IF(P11&lt;&gt;"COMPATIBLE","NOT READY","READY")))))</x:f>
      </x:c>
      <x:c r="M11" s="69" t="str">
        <x:f>IF(O11="LINKED - READY",INDEX(CANDIDATES!$B$6:$B$205,MATCH(B11,CANDIDATES!$A$6:$A$205,0)),"")</x:f>
      </x:c>
      <x:c r="N11" s="69" t="str">
        <x:f>IF(O11="LINKED - READY",INDEX(CANDIDATES!$Q$6:$Q$205,MATCH(B11,CANDIDATES!$A$6:$A$205,0)),"")</x:f>
      </x:c>
      <x:c r="O11" s="69" t="str">
        <x:f>IF(A11="","",IF(COUNTIF(CANDIDATES!$A$6:$A$205,B11)&lt;&gt;1,"INVALID - CANDIDATE ID",IF(COUNTIFS(CANDIDATES!$A$6:$A$205,B11,CANDIDATES!$R$6:$R$205,"READY")&lt;&gt;1,"CANDIDATE NOT READY","LINKED - READY")))</x:f>
      </x:c>
      <x:c r="P11" s="69" t="str">
        <x:f>IF(A11="","",IF(O11&lt;&gt;"LINKED - READY","NOT COMPATIBLE - CANDIDATE",IF(C11="UNRESOLVED","NOT COMPATIBLE - UNRESOLVED",IF(C11="INCLUDE DIRECT",IF(N11="DIRECT COMMERCIAL COMPETITOR","COMPATIBLE","ROLE CONFLICT"),IF(C11="INCLUDE INDIRECT",IF(N11="INDIRECT / SUBSTITUTE COMPETITOR","COMPATIBLE","ROLE CONFLICT"),IF(C11="REFERENCE",IF(OR(N11="DIRECT COMMERCIAL COMPETITOR",N11="INDIRECT / SUBSTITUTE COMPETITOR",N11="RETAIL / CHANNEL COMPETITOR",N11="MARKETPLACE / INTERMEDIARY",N11="MANUFACTURER / FIRST-PARTY REFERENCE",N11="PUBLISHER / INFORMATION COMPETITOR",N11="VISIBILITY-ONLY COMPETITOR"),"COMPATIBLE","ROLE CONFLICT"),IF(OR(C11="MONITOR",C11="EXCLUDE"),"COMPATIBLE","ROLE CONFLICT")))))))</x:f>
      </x:c>
    </x:row>
    <x:row r="12">
      <x:c r="A12" s="53"/>
      <x:c r="B12" s="53"/>
      <x:c r="C12" s="53"/>
      <x:c r="D12" s="53"/>
      <x:c r="E12" s="53"/>
      <x:c r="F12" s="53"/>
      <x:c r="G12" s="53"/>
      <x:c r="H12" s="53"/>
      <x:c r="I12" s="53"/>
      <x:c r="J12" s="45" t="str">
        <x:f>IF(A12="","",IF(NOT(OR(EXACT(C12,"INCLUDE DIRECT"),EXACT(C12,"INCLUDE INDIRECT"),EXACT(C12,"REFERENCE"),EXACT(C12,"MONITOR"),EXACT(C12,"EXCLUDE"),EXACT(C12,"UNRESOLVED"))),"INVALID - SET DECISION TOKEN",IF(COUNTIF($A$6:$A$205,A12)&gt;1,"INVALID - DUPLICATE ID","VALID")))</x:f>
      </x:c>
      <x:c r="K12" s="45" t="str">
        <x:f>IF(A12="","",IF(OR(B12="",C12="",D12="",E12="",F12="",G12="",H12="",I12=""),"EVIDENCE INSUFFICIENT - DECISION FIELD",IF(C12="UNRESOLVED","EVIDENCE INSUFFICIENT - UNRESOLVED SET","COMPLETE")))</x:f>
      </x:c>
      <x:c r="L12" s="45" t="str">
        <x:f>IF(A12="","",IF(J12&lt;&gt;"VALID","NOT READY",IF(K12&lt;&gt;"COMPLETE","NOT READY",IF(O12&lt;&gt;"LINKED - READY","NOT READY",IF(P12&lt;&gt;"COMPATIBLE","NOT READY","READY")))))</x:f>
      </x:c>
      <x:c r="M12" s="69" t="str">
        <x:f>IF(O12="LINKED - READY",INDEX(CANDIDATES!$B$6:$B$205,MATCH(B12,CANDIDATES!$A$6:$A$205,0)),"")</x:f>
      </x:c>
      <x:c r="N12" s="69" t="str">
        <x:f>IF(O12="LINKED - READY",INDEX(CANDIDATES!$Q$6:$Q$205,MATCH(B12,CANDIDATES!$A$6:$A$205,0)),"")</x:f>
      </x:c>
      <x:c r="O12" s="69" t="str">
        <x:f>IF(A12="","",IF(COUNTIF(CANDIDATES!$A$6:$A$205,B12)&lt;&gt;1,"INVALID - CANDIDATE ID",IF(COUNTIFS(CANDIDATES!$A$6:$A$205,B12,CANDIDATES!$R$6:$R$205,"READY")&lt;&gt;1,"CANDIDATE NOT READY","LINKED - READY")))</x:f>
      </x:c>
      <x:c r="P12" s="69" t="str">
        <x:f>IF(A12="","",IF(O12&lt;&gt;"LINKED - READY","NOT COMPATIBLE - CANDIDATE",IF(C12="UNRESOLVED","NOT COMPATIBLE - UNRESOLVED",IF(C12="INCLUDE DIRECT",IF(N12="DIRECT COMMERCIAL COMPETITOR","COMPATIBLE","ROLE CONFLICT"),IF(C12="INCLUDE INDIRECT",IF(N12="INDIRECT / SUBSTITUTE COMPETITOR","COMPATIBLE","ROLE CONFLICT"),IF(C12="REFERENCE",IF(OR(N12="DIRECT COMMERCIAL COMPETITOR",N12="INDIRECT / SUBSTITUTE COMPETITOR",N12="RETAIL / CHANNEL COMPETITOR",N12="MARKETPLACE / INTERMEDIARY",N12="MANUFACTURER / FIRST-PARTY REFERENCE",N12="PUBLISHER / INFORMATION COMPETITOR",N12="VISIBILITY-ONLY COMPETITOR"),"COMPATIBLE","ROLE CONFLICT"),IF(OR(C12="MONITOR",C12="EXCLUDE"),"COMPATIBLE","ROLE CONFLICT")))))))</x:f>
      </x:c>
    </x:row>
    <x:row r="13">
      <x:c r="A13" s="53"/>
      <x:c r="B13" s="53"/>
      <x:c r="C13" s="53"/>
      <x:c r="D13" s="53"/>
      <x:c r="E13" s="53"/>
      <x:c r="F13" s="53"/>
      <x:c r="G13" s="53"/>
      <x:c r="H13" s="53"/>
      <x:c r="I13" s="53"/>
      <x:c r="J13" s="45" t="str">
        <x:f>IF(A13="","",IF(NOT(OR(EXACT(C13,"INCLUDE DIRECT"),EXACT(C13,"INCLUDE INDIRECT"),EXACT(C13,"REFERENCE"),EXACT(C13,"MONITOR"),EXACT(C13,"EXCLUDE"),EXACT(C13,"UNRESOLVED"))),"INVALID - SET DECISION TOKEN",IF(COUNTIF($A$6:$A$205,A13)&gt;1,"INVALID - DUPLICATE ID","VALID")))</x:f>
      </x:c>
      <x:c r="K13" s="45" t="str">
        <x:f>IF(A13="","",IF(OR(B13="",C13="",D13="",E13="",F13="",G13="",H13="",I13=""),"EVIDENCE INSUFFICIENT - DECISION FIELD",IF(C13="UNRESOLVED","EVIDENCE INSUFFICIENT - UNRESOLVED SET","COMPLETE")))</x:f>
      </x:c>
      <x:c r="L13" s="45" t="str">
        <x:f>IF(A13="","",IF(J13&lt;&gt;"VALID","NOT READY",IF(K13&lt;&gt;"COMPLETE","NOT READY",IF(O13&lt;&gt;"LINKED - READY","NOT READY",IF(P13&lt;&gt;"COMPATIBLE","NOT READY","READY")))))</x:f>
      </x:c>
      <x:c r="M13" s="69" t="str">
        <x:f>IF(O13="LINKED - READY",INDEX(CANDIDATES!$B$6:$B$205,MATCH(B13,CANDIDATES!$A$6:$A$205,0)),"")</x:f>
      </x:c>
      <x:c r="N13" s="69" t="str">
        <x:f>IF(O13="LINKED - READY",INDEX(CANDIDATES!$Q$6:$Q$205,MATCH(B13,CANDIDATES!$A$6:$A$205,0)),"")</x:f>
      </x:c>
      <x:c r="O13" s="69" t="str">
        <x:f>IF(A13="","",IF(COUNTIF(CANDIDATES!$A$6:$A$205,B13)&lt;&gt;1,"INVALID - CANDIDATE ID",IF(COUNTIFS(CANDIDATES!$A$6:$A$205,B13,CANDIDATES!$R$6:$R$205,"READY")&lt;&gt;1,"CANDIDATE NOT READY","LINKED - READY")))</x:f>
      </x:c>
      <x:c r="P13" s="69" t="str">
        <x:f>IF(A13="","",IF(O13&lt;&gt;"LINKED - READY","NOT COMPATIBLE - CANDIDATE",IF(C13="UNRESOLVED","NOT COMPATIBLE - UNRESOLVED",IF(C13="INCLUDE DIRECT",IF(N13="DIRECT COMMERCIAL COMPETITOR","COMPATIBLE","ROLE CONFLICT"),IF(C13="INCLUDE INDIRECT",IF(N13="INDIRECT / SUBSTITUTE COMPETITOR","COMPATIBLE","ROLE CONFLICT"),IF(C13="REFERENCE",IF(OR(N13="DIRECT COMMERCIAL COMPETITOR",N13="INDIRECT / SUBSTITUTE COMPETITOR",N13="RETAIL / CHANNEL COMPETITOR",N13="MARKETPLACE / INTERMEDIARY",N13="MANUFACTURER / FIRST-PARTY REFERENCE",N13="PUBLISHER / INFORMATION COMPETITOR",N13="VISIBILITY-ONLY COMPETITOR"),"COMPATIBLE","ROLE CONFLICT"),IF(OR(C13="MONITOR",C13="EXCLUDE"),"COMPATIBLE","ROLE CONFLICT")))))))</x:f>
      </x:c>
    </x:row>
    <x:row r="14">
      <x:c r="A14" s="53"/>
      <x:c r="B14" s="53"/>
      <x:c r="C14" s="53"/>
      <x:c r="D14" s="53"/>
      <x:c r="E14" s="53"/>
      <x:c r="F14" s="53"/>
      <x:c r="G14" s="53"/>
      <x:c r="H14" s="53"/>
      <x:c r="I14" s="53"/>
      <x:c r="J14" s="45" t="str">
        <x:f>IF(A14="","",IF(NOT(OR(EXACT(C14,"INCLUDE DIRECT"),EXACT(C14,"INCLUDE INDIRECT"),EXACT(C14,"REFERENCE"),EXACT(C14,"MONITOR"),EXACT(C14,"EXCLUDE"),EXACT(C14,"UNRESOLVED"))),"INVALID - SET DECISION TOKEN",IF(COUNTIF($A$6:$A$205,A14)&gt;1,"INVALID - DUPLICATE ID","VALID")))</x:f>
      </x:c>
      <x:c r="K14" s="45" t="str">
        <x:f>IF(A14="","",IF(OR(B14="",C14="",D14="",E14="",F14="",G14="",H14="",I14=""),"EVIDENCE INSUFFICIENT - DECISION FIELD",IF(C14="UNRESOLVED","EVIDENCE INSUFFICIENT - UNRESOLVED SET","COMPLETE")))</x:f>
      </x:c>
      <x:c r="L14" s="45" t="str">
        <x:f>IF(A14="","",IF(J14&lt;&gt;"VALID","NOT READY",IF(K14&lt;&gt;"COMPLETE","NOT READY",IF(O14&lt;&gt;"LINKED - READY","NOT READY",IF(P14&lt;&gt;"COMPATIBLE","NOT READY","READY")))))</x:f>
      </x:c>
      <x:c r="M14" s="69" t="str">
        <x:f>IF(O14="LINKED - READY",INDEX(CANDIDATES!$B$6:$B$205,MATCH(B14,CANDIDATES!$A$6:$A$205,0)),"")</x:f>
      </x:c>
      <x:c r="N14" s="69" t="str">
        <x:f>IF(O14="LINKED - READY",INDEX(CANDIDATES!$Q$6:$Q$205,MATCH(B14,CANDIDATES!$A$6:$A$205,0)),"")</x:f>
      </x:c>
      <x:c r="O14" s="69" t="str">
        <x:f>IF(A14="","",IF(COUNTIF(CANDIDATES!$A$6:$A$205,B14)&lt;&gt;1,"INVALID - CANDIDATE ID",IF(COUNTIFS(CANDIDATES!$A$6:$A$205,B14,CANDIDATES!$R$6:$R$205,"READY")&lt;&gt;1,"CANDIDATE NOT READY","LINKED - READY")))</x:f>
      </x:c>
      <x:c r="P14" s="69" t="str">
        <x:f>IF(A14="","",IF(O14&lt;&gt;"LINKED - READY","NOT COMPATIBLE - CANDIDATE",IF(C14="UNRESOLVED","NOT COMPATIBLE - UNRESOLVED",IF(C14="INCLUDE DIRECT",IF(N14="DIRECT COMMERCIAL COMPETITOR","COMPATIBLE","ROLE CONFLICT"),IF(C14="INCLUDE INDIRECT",IF(N14="INDIRECT / SUBSTITUTE COMPETITOR","COMPATIBLE","ROLE CONFLICT"),IF(C14="REFERENCE",IF(OR(N14="DIRECT COMMERCIAL COMPETITOR",N14="INDIRECT / SUBSTITUTE COMPETITOR",N14="RETAIL / CHANNEL COMPETITOR",N14="MARKETPLACE / INTERMEDIARY",N14="MANUFACTURER / FIRST-PARTY REFERENCE",N14="PUBLISHER / INFORMATION COMPETITOR",N14="VISIBILITY-ONLY COMPETITOR"),"COMPATIBLE","ROLE CONFLICT"),IF(OR(C14="MONITOR",C14="EXCLUDE"),"COMPATIBLE","ROLE CONFLICT")))))))</x:f>
      </x:c>
    </x:row>
    <x:row r="15">
      <x:c r="A15" s="53"/>
      <x:c r="B15" s="53"/>
      <x:c r="C15" s="53"/>
      <x:c r="D15" s="53"/>
      <x:c r="E15" s="53"/>
      <x:c r="F15" s="53"/>
      <x:c r="G15" s="53"/>
      <x:c r="H15" s="53"/>
      <x:c r="I15" s="53"/>
      <x:c r="J15" s="45" t="str">
        <x:f>IF(A15="","",IF(NOT(OR(EXACT(C15,"INCLUDE DIRECT"),EXACT(C15,"INCLUDE INDIRECT"),EXACT(C15,"REFERENCE"),EXACT(C15,"MONITOR"),EXACT(C15,"EXCLUDE"),EXACT(C15,"UNRESOLVED"))),"INVALID - SET DECISION TOKEN",IF(COUNTIF($A$6:$A$205,A15)&gt;1,"INVALID - DUPLICATE ID","VALID")))</x:f>
      </x:c>
      <x:c r="K15" s="45" t="str">
        <x:f>IF(A15="","",IF(OR(B15="",C15="",D15="",E15="",F15="",G15="",H15="",I15=""),"EVIDENCE INSUFFICIENT - DECISION FIELD",IF(C15="UNRESOLVED","EVIDENCE INSUFFICIENT - UNRESOLVED SET","COMPLETE")))</x:f>
      </x:c>
      <x:c r="L15" s="45" t="str">
        <x:f>IF(A15="","",IF(J15&lt;&gt;"VALID","NOT READY",IF(K15&lt;&gt;"COMPLETE","NOT READY",IF(O15&lt;&gt;"LINKED - READY","NOT READY",IF(P15&lt;&gt;"COMPATIBLE","NOT READY","READY")))))</x:f>
      </x:c>
      <x:c r="M15" s="69" t="str">
        <x:f>IF(O15="LINKED - READY",INDEX(CANDIDATES!$B$6:$B$205,MATCH(B15,CANDIDATES!$A$6:$A$205,0)),"")</x:f>
      </x:c>
      <x:c r="N15" s="69" t="str">
        <x:f>IF(O15="LINKED - READY",INDEX(CANDIDATES!$Q$6:$Q$205,MATCH(B15,CANDIDATES!$A$6:$A$205,0)),"")</x:f>
      </x:c>
      <x:c r="O15" s="69" t="str">
        <x:f>IF(A15="","",IF(COUNTIF(CANDIDATES!$A$6:$A$205,B15)&lt;&gt;1,"INVALID - CANDIDATE ID",IF(COUNTIFS(CANDIDATES!$A$6:$A$205,B15,CANDIDATES!$R$6:$R$205,"READY")&lt;&gt;1,"CANDIDATE NOT READY","LINKED - READY")))</x:f>
      </x:c>
      <x:c r="P15" s="69" t="str">
        <x:f>IF(A15="","",IF(O15&lt;&gt;"LINKED - READY","NOT COMPATIBLE - CANDIDATE",IF(C15="UNRESOLVED","NOT COMPATIBLE - UNRESOLVED",IF(C15="INCLUDE DIRECT",IF(N15="DIRECT COMMERCIAL COMPETITOR","COMPATIBLE","ROLE CONFLICT"),IF(C15="INCLUDE INDIRECT",IF(N15="INDIRECT / SUBSTITUTE COMPETITOR","COMPATIBLE","ROLE CONFLICT"),IF(C15="REFERENCE",IF(OR(N15="DIRECT COMMERCIAL COMPETITOR",N15="INDIRECT / SUBSTITUTE COMPETITOR",N15="RETAIL / CHANNEL COMPETITOR",N15="MARKETPLACE / INTERMEDIARY",N15="MANUFACTURER / FIRST-PARTY REFERENCE",N15="PUBLISHER / INFORMATION COMPETITOR",N15="VISIBILITY-ONLY COMPETITOR"),"COMPATIBLE","ROLE CONFLICT"),IF(OR(C15="MONITOR",C15="EXCLUDE"),"COMPATIBLE","ROLE CONFLICT")))))))</x:f>
      </x:c>
    </x:row>
    <x:row r="16">
      <x:c r="A16" s="53"/>
      <x:c r="B16" s="53"/>
      <x:c r="C16" s="53"/>
      <x:c r="D16" s="53"/>
      <x:c r="E16" s="53"/>
      <x:c r="F16" s="53"/>
      <x:c r="G16" s="53"/>
      <x:c r="H16" s="53"/>
      <x:c r="I16" s="53"/>
      <x:c r="J16" s="45" t="str">
        <x:f>IF(A16="","",IF(NOT(OR(EXACT(C16,"INCLUDE DIRECT"),EXACT(C16,"INCLUDE INDIRECT"),EXACT(C16,"REFERENCE"),EXACT(C16,"MONITOR"),EXACT(C16,"EXCLUDE"),EXACT(C16,"UNRESOLVED"))),"INVALID - SET DECISION TOKEN",IF(COUNTIF($A$6:$A$205,A16)&gt;1,"INVALID - DUPLICATE ID","VALID")))</x:f>
      </x:c>
      <x:c r="K16" s="45" t="str">
        <x:f>IF(A16="","",IF(OR(B16="",C16="",D16="",E16="",F16="",G16="",H16="",I16=""),"EVIDENCE INSUFFICIENT - DECISION FIELD",IF(C16="UNRESOLVED","EVIDENCE INSUFFICIENT - UNRESOLVED SET","COMPLETE")))</x:f>
      </x:c>
      <x:c r="L16" s="45" t="str">
        <x:f>IF(A16="","",IF(J16&lt;&gt;"VALID","NOT READY",IF(K16&lt;&gt;"COMPLETE","NOT READY",IF(O16&lt;&gt;"LINKED - READY","NOT READY",IF(P16&lt;&gt;"COMPATIBLE","NOT READY","READY")))))</x:f>
      </x:c>
      <x:c r="M16" s="69" t="str">
        <x:f>IF(O16="LINKED - READY",INDEX(CANDIDATES!$B$6:$B$205,MATCH(B16,CANDIDATES!$A$6:$A$205,0)),"")</x:f>
      </x:c>
      <x:c r="N16" s="69" t="str">
        <x:f>IF(O16="LINKED - READY",INDEX(CANDIDATES!$Q$6:$Q$205,MATCH(B16,CANDIDATES!$A$6:$A$205,0)),"")</x:f>
      </x:c>
      <x:c r="O16" s="69" t="str">
        <x:f>IF(A16="","",IF(COUNTIF(CANDIDATES!$A$6:$A$205,B16)&lt;&gt;1,"INVALID - CANDIDATE ID",IF(COUNTIFS(CANDIDATES!$A$6:$A$205,B16,CANDIDATES!$R$6:$R$205,"READY")&lt;&gt;1,"CANDIDATE NOT READY","LINKED - READY")))</x:f>
      </x:c>
      <x:c r="P16" s="69" t="str">
        <x:f>IF(A16="","",IF(O16&lt;&gt;"LINKED - READY","NOT COMPATIBLE - CANDIDATE",IF(C16="UNRESOLVED","NOT COMPATIBLE - UNRESOLVED",IF(C16="INCLUDE DIRECT",IF(N16="DIRECT COMMERCIAL COMPETITOR","COMPATIBLE","ROLE CONFLICT"),IF(C16="INCLUDE INDIRECT",IF(N16="INDIRECT / SUBSTITUTE COMPETITOR","COMPATIBLE","ROLE CONFLICT"),IF(C16="REFERENCE",IF(OR(N16="DIRECT COMMERCIAL COMPETITOR",N16="INDIRECT / SUBSTITUTE COMPETITOR",N16="RETAIL / CHANNEL COMPETITOR",N16="MARKETPLACE / INTERMEDIARY",N16="MANUFACTURER / FIRST-PARTY REFERENCE",N16="PUBLISHER / INFORMATION COMPETITOR",N16="VISIBILITY-ONLY COMPETITOR"),"COMPATIBLE","ROLE CONFLICT"),IF(OR(C16="MONITOR",C16="EXCLUDE"),"COMPATIBLE","ROLE CONFLICT")))))))</x:f>
      </x:c>
    </x:row>
    <x:row r="17">
      <x:c r="A17" s="53"/>
      <x:c r="B17" s="53"/>
      <x:c r="C17" s="53"/>
      <x:c r="D17" s="53"/>
      <x:c r="E17" s="53"/>
      <x:c r="F17" s="53"/>
      <x:c r="G17" s="53"/>
      <x:c r="H17" s="53"/>
      <x:c r="I17" s="53"/>
      <x:c r="J17" s="45" t="str">
        <x:f>IF(A17="","",IF(NOT(OR(EXACT(C17,"INCLUDE DIRECT"),EXACT(C17,"INCLUDE INDIRECT"),EXACT(C17,"REFERENCE"),EXACT(C17,"MONITOR"),EXACT(C17,"EXCLUDE"),EXACT(C17,"UNRESOLVED"))),"INVALID - SET DECISION TOKEN",IF(COUNTIF($A$6:$A$205,A17)&gt;1,"INVALID - DUPLICATE ID","VALID")))</x:f>
      </x:c>
      <x:c r="K17" s="45" t="str">
        <x:f>IF(A17="","",IF(OR(B17="",C17="",D17="",E17="",F17="",G17="",H17="",I17=""),"EVIDENCE INSUFFICIENT - DECISION FIELD",IF(C17="UNRESOLVED","EVIDENCE INSUFFICIENT - UNRESOLVED SET","COMPLETE")))</x:f>
      </x:c>
      <x:c r="L17" s="45" t="str">
        <x:f>IF(A17="","",IF(J17&lt;&gt;"VALID","NOT READY",IF(K17&lt;&gt;"COMPLETE","NOT READY",IF(O17&lt;&gt;"LINKED - READY","NOT READY",IF(P17&lt;&gt;"COMPATIBLE","NOT READY","READY")))))</x:f>
      </x:c>
      <x:c r="M17" s="69" t="str">
        <x:f>IF(O17="LINKED - READY",INDEX(CANDIDATES!$B$6:$B$205,MATCH(B17,CANDIDATES!$A$6:$A$205,0)),"")</x:f>
      </x:c>
      <x:c r="N17" s="69" t="str">
        <x:f>IF(O17="LINKED - READY",INDEX(CANDIDATES!$Q$6:$Q$205,MATCH(B17,CANDIDATES!$A$6:$A$205,0)),"")</x:f>
      </x:c>
      <x:c r="O17" s="69" t="str">
        <x:f>IF(A17="","",IF(COUNTIF(CANDIDATES!$A$6:$A$205,B17)&lt;&gt;1,"INVALID - CANDIDATE ID",IF(COUNTIFS(CANDIDATES!$A$6:$A$205,B17,CANDIDATES!$R$6:$R$205,"READY")&lt;&gt;1,"CANDIDATE NOT READY","LINKED - READY")))</x:f>
      </x:c>
      <x:c r="P17" s="69" t="str">
        <x:f>IF(A17="","",IF(O17&lt;&gt;"LINKED - READY","NOT COMPATIBLE - CANDIDATE",IF(C17="UNRESOLVED","NOT COMPATIBLE - UNRESOLVED",IF(C17="INCLUDE DIRECT",IF(N17="DIRECT COMMERCIAL COMPETITOR","COMPATIBLE","ROLE CONFLICT"),IF(C17="INCLUDE INDIRECT",IF(N17="INDIRECT / SUBSTITUTE COMPETITOR","COMPATIBLE","ROLE CONFLICT"),IF(C17="REFERENCE",IF(OR(N17="DIRECT COMMERCIAL COMPETITOR",N17="INDIRECT / SUBSTITUTE COMPETITOR",N17="RETAIL / CHANNEL COMPETITOR",N17="MARKETPLACE / INTERMEDIARY",N17="MANUFACTURER / FIRST-PARTY REFERENCE",N17="PUBLISHER / INFORMATION COMPETITOR",N17="VISIBILITY-ONLY COMPETITOR"),"COMPATIBLE","ROLE CONFLICT"),IF(OR(C17="MONITOR",C17="EXCLUDE"),"COMPATIBLE","ROLE CONFLICT")))))))</x:f>
      </x:c>
    </x:row>
    <x:row r="18">
      <x:c r="A18" s="53"/>
      <x:c r="B18" s="53"/>
      <x:c r="C18" s="53"/>
      <x:c r="D18" s="53"/>
      <x:c r="E18" s="53"/>
      <x:c r="F18" s="53"/>
      <x:c r="G18" s="53"/>
      <x:c r="H18" s="53"/>
      <x:c r="I18" s="53"/>
      <x:c r="J18" s="45" t="str">
        <x:f>IF(A18="","",IF(NOT(OR(EXACT(C18,"INCLUDE DIRECT"),EXACT(C18,"INCLUDE INDIRECT"),EXACT(C18,"REFERENCE"),EXACT(C18,"MONITOR"),EXACT(C18,"EXCLUDE"),EXACT(C18,"UNRESOLVED"))),"INVALID - SET DECISION TOKEN",IF(COUNTIF($A$6:$A$205,A18)&gt;1,"INVALID - DUPLICATE ID","VALID")))</x:f>
      </x:c>
      <x:c r="K18" s="45" t="str">
        <x:f>IF(A18="","",IF(OR(B18="",C18="",D18="",E18="",F18="",G18="",H18="",I18=""),"EVIDENCE INSUFFICIENT - DECISION FIELD",IF(C18="UNRESOLVED","EVIDENCE INSUFFICIENT - UNRESOLVED SET","COMPLETE")))</x:f>
      </x:c>
      <x:c r="L18" s="45" t="str">
        <x:f>IF(A18="","",IF(J18&lt;&gt;"VALID","NOT READY",IF(K18&lt;&gt;"COMPLETE","NOT READY",IF(O18&lt;&gt;"LINKED - READY","NOT READY",IF(P18&lt;&gt;"COMPATIBLE","NOT READY","READY")))))</x:f>
      </x:c>
      <x:c r="M18" s="69" t="str">
        <x:f>IF(O18="LINKED - READY",INDEX(CANDIDATES!$B$6:$B$205,MATCH(B18,CANDIDATES!$A$6:$A$205,0)),"")</x:f>
      </x:c>
      <x:c r="N18" s="69" t="str">
        <x:f>IF(O18="LINKED - READY",INDEX(CANDIDATES!$Q$6:$Q$205,MATCH(B18,CANDIDATES!$A$6:$A$205,0)),"")</x:f>
      </x:c>
      <x:c r="O18" s="69" t="str">
        <x:f>IF(A18="","",IF(COUNTIF(CANDIDATES!$A$6:$A$205,B18)&lt;&gt;1,"INVALID - CANDIDATE ID",IF(COUNTIFS(CANDIDATES!$A$6:$A$205,B18,CANDIDATES!$R$6:$R$205,"READY")&lt;&gt;1,"CANDIDATE NOT READY","LINKED - READY")))</x:f>
      </x:c>
      <x:c r="P18" s="69" t="str">
        <x:f>IF(A18="","",IF(O18&lt;&gt;"LINKED - READY","NOT COMPATIBLE - CANDIDATE",IF(C18="UNRESOLVED","NOT COMPATIBLE - UNRESOLVED",IF(C18="INCLUDE DIRECT",IF(N18="DIRECT COMMERCIAL COMPETITOR","COMPATIBLE","ROLE CONFLICT"),IF(C18="INCLUDE INDIRECT",IF(N18="INDIRECT / SUBSTITUTE COMPETITOR","COMPATIBLE","ROLE CONFLICT"),IF(C18="REFERENCE",IF(OR(N18="DIRECT COMMERCIAL COMPETITOR",N18="INDIRECT / SUBSTITUTE COMPETITOR",N18="RETAIL / CHANNEL COMPETITOR",N18="MARKETPLACE / INTERMEDIARY",N18="MANUFACTURER / FIRST-PARTY REFERENCE",N18="PUBLISHER / INFORMATION COMPETITOR",N18="VISIBILITY-ONLY COMPETITOR"),"COMPATIBLE","ROLE CONFLICT"),IF(OR(C18="MONITOR",C18="EXCLUDE"),"COMPATIBLE","ROLE CONFLICT")))))))</x:f>
      </x:c>
    </x:row>
    <x:row r="19">
      <x:c r="A19" s="53"/>
      <x:c r="B19" s="53"/>
      <x:c r="C19" s="53"/>
      <x:c r="D19" s="53"/>
      <x:c r="E19" s="53"/>
      <x:c r="F19" s="53"/>
      <x:c r="G19" s="53"/>
      <x:c r="H19" s="53"/>
      <x:c r="I19" s="53"/>
      <x:c r="J19" s="45" t="str">
        <x:f>IF(A19="","",IF(NOT(OR(EXACT(C19,"INCLUDE DIRECT"),EXACT(C19,"INCLUDE INDIRECT"),EXACT(C19,"REFERENCE"),EXACT(C19,"MONITOR"),EXACT(C19,"EXCLUDE"),EXACT(C19,"UNRESOLVED"))),"INVALID - SET DECISION TOKEN",IF(COUNTIF($A$6:$A$205,A19)&gt;1,"INVALID - DUPLICATE ID","VALID")))</x:f>
      </x:c>
      <x:c r="K19" s="45" t="str">
        <x:f>IF(A19="","",IF(OR(B19="",C19="",D19="",E19="",F19="",G19="",H19="",I19=""),"EVIDENCE INSUFFICIENT - DECISION FIELD",IF(C19="UNRESOLVED","EVIDENCE INSUFFICIENT - UNRESOLVED SET","COMPLETE")))</x:f>
      </x:c>
      <x:c r="L19" s="45" t="str">
        <x:f>IF(A19="","",IF(J19&lt;&gt;"VALID","NOT READY",IF(K19&lt;&gt;"COMPLETE","NOT READY",IF(O19&lt;&gt;"LINKED - READY","NOT READY",IF(P19&lt;&gt;"COMPATIBLE","NOT READY","READY")))))</x:f>
      </x:c>
      <x:c r="M19" s="69" t="str">
        <x:f>IF(O19="LINKED - READY",INDEX(CANDIDATES!$B$6:$B$205,MATCH(B19,CANDIDATES!$A$6:$A$205,0)),"")</x:f>
      </x:c>
      <x:c r="N19" s="69" t="str">
        <x:f>IF(O19="LINKED - READY",INDEX(CANDIDATES!$Q$6:$Q$205,MATCH(B19,CANDIDATES!$A$6:$A$205,0)),"")</x:f>
      </x:c>
      <x:c r="O19" s="69" t="str">
        <x:f>IF(A19="","",IF(COUNTIF(CANDIDATES!$A$6:$A$205,B19)&lt;&gt;1,"INVALID - CANDIDATE ID",IF(COUNTIFS(CANDIDATES!$A$6:$A$205,B19,CANDIDATES!$R$6:$R$205,"READY")&lt;&gt;1,"CANDIDATE NOT READY","LINKED - READY")))</x:f>
      </x:c>
      <x:c r="P19" s="69" t="str">
        <x:f>IF(A19="","",IF(O19&lt;&gt;"LINKED - READY","NOT COMPATIBLE - CANDIDATE",IF(C19="UNRESOLVED","NOT COMPATIBLE - UNRESOLVED",IF(C19="INCLUDE DIRECT",IF(N19="DIRECT COMMERCIAL COMPETITOR","COMPATIBLE","ROLE CONFLICT"),IF(C19="INCLUDE INDIRECT",IF(N19="INDIRECT / SUBSTITUTE COMPETITOR","COMPATIBLE","ROLE CONFLICT"),IF(C19="REFERENCE",IF(OR(N19="DIRECT COMMERCIAL COMPETITOR",N19="INDIRECT / SUBSTITUTE COMPETITOR",N19="RETAIL / CHANNEL COMPETITOR",N19="MARKETPLACE / INTERMEDIARY",N19="MANUFACTURER / FIRST-PARTY REFERENCE",N19="PUBLISHER / INFORMATION COMPETITOR",N19="VISIBILITY-ONLY COMPETITOR"),"COMPATIBLE","ROLE CONFLICT"),IF(OR(C19="MONITOR",C19="EXCLUDE"),"COMPATIBLE","ROLE CONFLICT")))))))</x:f>
      </x:c>
    </x:row>
    <x:row r="20">
      <x:c r="A20" s="53"/>
      <x:c r="B20" s="53"/>
      <x:c r="C20" s="53"/>
      <x:c r="D20" s="53"/>
      <x:c r="E20" s="53"/>
      <x:c r="F20" s="53"/>
      <x:c r="G20" s="53"/>
      <x:c r="H20" s="53"/>
      <x:c r="I20" s="53"/>
      <x:c r="J20" s="45" t="str">
        <x:f>IF(A20="","",IF(NOT(OR(EXACT(C20,"INCLUDE DIRECT"),EXACT(C20,"INCLUDE INDIRECT"),EXACT(C20,"REFERENCE"),EXACT(C20,"MONITOR"),EXACT(C20,"EXCLUDE"),EXACT(C20,"UNRESOLVED"))),"INVALID - SET DECISION TOKEN",IF(COUNTIF($A$6:$A$205,A20)&gt;1,"INVALID - DUPLICATE ID","VALID")))</x:f>
      </x:c>
      <x:c r="K20" s="45" t="str">
        <x:f>IF(A20="","",IF(OR(B20="",C20="",D20="",E20="",F20="",G20="",H20="",I20=""),"EVIDENCE INSUFFICIENT - DECISION FIELD",IF(C20="UNRESOLVED","EVIDENCE INSUFFICIENT - UNRESOLVED SET","COMPLETE")))</x:f>
      </x:c>
      <x:c r="L20" s="45" t="str">
        <x:f>IF(A20="","",IF(J20&lt;&gt;"VALID","NOT READY",IF(K20&lt;&gt;"COMPLETE","NOT READY",IF(O20&lt;&gt;"LINKED - READY","NOT READY",IF(P20&lt;&gt;"COMPATIBLE","NOT READY","READY")))))</x:f>
      </x:c>
      <x:c r="M20" s="69" t="str">
        <x:f>IF(O20="LINKED - READY",INDEX(CANDIDATES!$B$6:$B$205,MATCH(B20,CANDIDATES!$A$6:$A$205,0)),"")</x:f>
      </x:c>
      <x:c r="N20" s="69" t="str">
        <x:f>IF(O20="LINKED - READY",INDEX(CANDIDATES!$Q$6:$Q$205,MATCH(B20,CANDIDATES!$A$6:$A$205,0)),"")</x:f>
      </x:c>
      <x:c r="O20" s="69" t="str">
        <x:f>IF(A20="","",IF(COUNTIF(CANDIDATES!$A$6:$A$205,B20)&lt;&gt;1,"INVALID - CANDIDATE ID",IF(COUNTIFS(CANDIDATES!$A$6:$A$205,B20,CANDIDATES!$R$6:$R$205,"READY")&lt;&gt;1,"CANDIDATE NOT READY","LINKED - READY")))</x:f>
      </x:c>
      <x:c r="P20" s="69" t="str">
        <x:f>IF(A20="","",IF(O20&lt;&gt;"LINKED - READY","NOT COMPATIBLE - CANDIDATE",IF(C20="UNRESOLVED","NOT COMPATIBLE - UNRESOLVED",IF(C20="INCLUDE DIRECT",IF(N20="DIRECT COMMERCIAL COMPETITOR","COMPATIBLE","ROLE CONFLICT"),IF(C20="INCLUDE INDIRECT",IF(N20="INDIRECT / SUBSTITUTE COMPETITOR","COMPATIBLE","ROLE CONFLICT"),IF(C20="REFERENCE",IF(OR(N20="DIRECT COMMERCIAL COMPETITOR",N20="INDIRECT / SUBSTITUTE COMPETITOR",N20="RETAIL / CHANNEL COMPETITOR",N20="MARKETPLACE / INTERMEDIARY",N20="MANUFACTURER / FIRST-PARTY REFERENCE",N20="PUBLISHER / INFORMATION COMPETITOR",N20="VISIBILITY-ONLY COMPETITOR"),"COMPATIBLE","ROLE CONFLICT"),IF(OR(C20="MONITOR",C20="EXCLUDE"),"COMPATIBLE","ROLE CONFLICT")))))))</x:f>
      </x:c>
    </x:row>
    <x:row r="21">
      <x:c r="A21" s="53"/>
      <x:c r="B21" s="53"/>
      <x:c r="C21" s="53"/>
      <x:c r="D21" s="53"/>
      <x:c r="E21" s="53"/>
      <x:c r="F21" s="53"/>
      <x:c r="G21" s="53"/>
      <x:c r="H21" s="53"/>
      <x:c r="I21" s="53"/>
      <x:c r="J21" s="45" t="str">
        <x:f>IF(A21="","",IF(NOT(OR(EXACT(C21,"INCLUDE DIRECT"),EXACT(C21,"INCLUDE INDIRECT"),EXACT(C21,"REFERENCE"),EXACT(C21,"MONITOR"),EXACT(C21,"EXCLUDE"),EXACT(C21,"UNRESOLVED"))),"INVALID - SET DECISION TOKEN",IF(COUNTIF($A$6:$A$205,A21)&gt;1,"INVALID - DUPLICATE ID","VALID")))</x:f>
      </x:c>
      <x:c r="K21" s="45" t="str">
        <x:f>IF(A21="","",IF(OR(B21="",C21="",D21="",E21="",F21="",G21="",H21="",I21=""),"EVIDENCE INSUFFICIENT - DECISION FIELD",IF(C21="UNRESOLVED","EVIDENCE INSUFFICIENT - UNRESOLVED SET","COMPLETE")))</x:f>
      </x:c>
      <x:c r="L21" s="45" t="str">
        <x:f>IF(A21="","",IF(J21&lt;&gt;"VALID","NOT READY",IF(K21&lt;&gt;"COMPLETE","NOT READY",IF(O21&lt;&gt;"LINKED - READY","NOT READY",IF(P21&lt;&gt;"COMPATIBLE","NOT READY","READY")))))</x:f>
      </x:c>
      <x:c r="M21" s="69" t="str">
        <x:f>IF(O21="LINKED - READY",INDEX(CANDIDATES!$B$6:$B$205,MATCH(B21,CANDIDATES!$A$6:$A$205,0)),"")</x:f>
      </x:c>
      <x:c r="N21" s="69" t="str">
        <x:f>IF(O21="LINKED - READY",INDEX(CANDIDATES!$Q$6:$Q$205,MATCH(B21,CANDIDATES!$A$6:$A$205,0)),"")</x:f>
      </x:c>
      <x:c r="O21" s="69" t="str">
        <x:f>IF(A21="","",IF(COUNTIF(CANDIDATES!$A$6:$A$205,B21)&lt;&gt;1,"INVALID - CANDIDATE ID",IF(COUNTIFS(CANDIDATES!$A$6:$A$205,B21,CANDIDATES!$R$6:$R$205,"READY")&lt;&gt;1,"CANDIDATE NOT READY","LINKED - READY")))</x:f>
      </x:c>
      <x:c r="P21" s="69" t="str">
        <x:f>IF(A21="","",IF(O21&lt;&gt;"LINKED - READY","NOT COMPATIBLE - CANDIDATE",IF(C21="UNRESOLVED","NOT COMPATIBLE - UNRESOLVED",IF(C21="INCLUDE DIRECT",IF(N21="DIRECT COMMERCIAL COMPETITOR","COMPATIBLE","ROLE CONFLICT"),IF(C21="INCLUDE INDIRECT",IF(N21="INDIRECT / SUBSTITUTE COMPETITOR","COMPATIBLE","ROLE CONFLICT"),IF(C21="REFERENCE",IF(OR(N21="DIRECT COMMERCIAL COMPETITOR",N21="INDIRECT / SUBSTITUTE COMPETITOR",N21="RETAIL / CHANNEL COMPETITOR",N21="MARKETPLACE / INTERMEDIARY",N21="MANUFACTURER / FIRST-PARTY REFERENCE",N21="PUBLISHER / INFORMATION COMPETITOR",N21="VISIBILITY-ONLY COMPETITOR"),"COMPATIBLE","ROLE CONFLICT"),IF(OR(C21="MONITOR",C21="EXCLUDE"),"COMPATIBLE","ROLE CONFLICT")))))))</x:f>
      </x:c>
    </x:row>
    <x:row r="22">
      <x:c r="A22" s="53"/>
      <x:c r="B22" s="53"/>
      <x:c r="C22" s="53"/>
      <x:c r="D22" s="53"/>
      <x:c r="E22" s="53"/>
      <x:c r="F22" s="53"/>
      <x:c r="G22" s="53"/>
      <x:c r="H22" s="53"/>
      <x:c r="I22" s="53"/>
      <x:c r="J22" s="45" t="str">
        <x:f>IF(A22="","",IF(NOT(OR(EXACT(C22,"INCLUDE DIRECT"),EXACT(C22,"INCLUDE INDIRECT"),EXACT(C22,"REFERENCE"),EXACT(C22,"MONITOR"),EXACT(C22,"EXCLUDE"),EXACT(C22,"UNRESOLVED"))),"INVALID - SET DECISION TOKEN",IF(COUNTIF($A$6:$A$205,A22)&gt;1,"INVALID - DUPLICATE ID","VALID")))</x:f>
      </x:c>
      <x:c r="K22" s="45" t="str">
        <x:f>IF(A22="","",IF(OR(B22="",C22="",D22="",E22="",F22="",G22="",H22="",I22=""),"EVIDENCE INSUFFICIENT - DECISION FIELD",IF(C22="UNRESOLVED","EVIDENCE INSUFFICIENT - UNRESOLVED SET","COMPLETE")))</x:f>
      </x:c>
      <x:c r="L22" s="45" t="str">
        <x:f>IF(A22="","",IF(J22&lt;&gt;"VALID","NOT READY",IF(K22&lt;&gt;"COMPLETE","NOT READY",IF(O22&lt;&gt;"LINKED - READY","NOT READY",IF(P22&lt;&gt;"COMPATIBLE","NOT READY","READY")))))</x:f>
      </x:c>
      <x:c r="M22" s="69" t="str">
        <x:f>IF(O22="LINKED - READY",INDEX(CANDIDATES!$B$6:$B$205,MATCH(B22,CANDIDATES!$A$6:$A$205,0)),"")</x:f>
      </x:c>
      <x:c r="N22" s="69" t="str">
        <x:f>IF(O22="LINKED - READY",INDEX(CANDIDATES!$Q$6:$Q$205,MATCH(B22,CANDIDATES!$A$6:$A$205,0)),"")</x:f>
      </x:c>
      <x:c r="O22" s="69" t="str">
        <x:f>IF(A22="","",IF(COUNTIF(CANDIDATES!$A$6:$A$205,B22)&lt;&gt;1,"INVALID - CANDIDATE ID",IF(COUNTIFS(CANDIDATES!$A$6:$A$205,B22,CANDIDATES!$R$6:$R$205,"READY")&lt;&gt;1,"CANDIDATE NOT READY","LINKED - READY")))</x:f>
      </x:c>
      <x:c r="P22" s="69" t="str">
        <x:f>IF(A22="","",IF(O22&lt;&gt;"LINKED - READY","NOT COMPATIBLE - CANDIDATE",IF(C22="UNRESOLVED","NOT COMPATIBLE - UNRESOLVED",IF(C22="INCLUDE DIRECT",IF(N22="DIRECT COMMERCIAL COMPETITOR","COMPATIBLE","ROLE CONFLICT"),IF(C22="INCLUDE INDIRECT",IF(N22="INDIRECT / SUBSTITUTE COMPETITOR","COMPATIBLE","ROLE CONFLICT"),IF(C22="REFERENCE",IF(OR(N22="DIRECT COMMERCIAL COMPETITOR",N22="INDIRECT / SUBSTITUTE COMPETITOR",N22="RETAIL / CHANNEL COMPETITOR",N22="MARKETPLACE / INTERMEDIARY",N22="MANUFACTURER / FIRST-PARTY REFERENCE",N22="PUBLISHER / INFORMATION COMPETITOR",N22="VISIBILITY-ONLY COMPETITOR"),"COMPATIBLE","ROLE CONFLICT"),IF(OR(C22="MONITOR",C22="EXCLUDE"),"COMPATIBLE","ROLE CONFLICT")))))))</x:f>
      </x:c>
    </x:row>
    <x:row r="23">
      <x:c r="A23" s="53"/>
      <x:c r="B23" s="53"/>
      <x:c r="C23" s="53"/>
      <x:c r="D23" s="53"/>
      <x:c r="E23" s="53"/>
      <x:c r="F23" s="53"/>
      <x:c r="G23" s="53"/>
      <x:c r="H23" s="53"/>
      <x:c r="I23" s="53"/>
      <x:c r="J23" s="45" t="str">
        <x:f>IF(A23="","",IF(NOT(OR(EXACT(C23,"INCLUDE DIRECT"),EXACT(C23,"INCLUDE INDIRECT"),EXACT(C23,"REFERENCE"),EXACT(C23,"MONITOR"),EXACT(C23,"EXCLUDE"),EXACT(C23,"UNRESOLVED"))),"INVALID - SET DECISION TOKEN",IF(COUNTIF($A$6:$A$205,A23)&gt;1,"INVALID - DUPLICATE ID","VALID")))</x:f>
      </x:c>
      <x:c r="K23" s="45" t="str">
        <x:f>IF(A23="","",IF(OR(B23="",C23="",D23="",E23="",F23="",G23="",H23="",I23=""),"EVIDENCE INSUFFICIENT - DECISION FIELD",IF(C23="UNRESOLVED","EVIDENCE INSUFFICIENT - UNRESOLVED SET","COMPLETE")))</x:f>
      </x:c>
      <x:c r="L23" s="45" t="str">
        <x:f>IF(A23="","",IF(J23&lt;&gt;"VALID","NOT READY",IF(K23&lt;&gt;"COMPLETE","NOT READY",IF(O23&lt;&gt;"LINKED - READY","NOT READY",IF(P23&lt;&gt;"COMPATIBLE","NOT READY","READY")))))</x:f>
      </x:c>
      <x:c r="M23" s="69" t="str">
        <x:f>IF(O23="LINKED - READY",INDEX(CANDIDATES!$B$6:$B$205,MATCH(B23,CANDIDATES!$A$6:$A$205,0)),"")</x:f>
      </x:c>
      <x:c r="N23" s="69" t="str">
        <x:f>IF(O23="LINKED - READY",INDEX(CANDIDATES!$Q$6:$Q$205,MATCH(B23,CANDIDATES!$A$6:$A$205,0)),"")</x:f>
      </x:c>
      <x:c r="O23" s="69" t="str">
        <x:f>IF(A23="","",IF(COUNTIF(CANDIDATES!$A$6:$A$205,B23)&lt;&gt;1,"INVALID - CANDIDATE ID",IF(COUNTIFS(CANDIDATES!$A$6:$A$205,B23,CANDIDATES!$R$6:$R$205,"READY")&lt;&gt;1,"CANDIDATE NOT READY","LINKED - READY")))</x:f>
      </x:c>
      <x:c r="P23" s="69" t="str">
        <x:f>IF(A23="","",IF(O23&lt;&gt;"LINKED - READY","NOT COMPATIBLE - CANDIDATE",IF(C23="UNRESOLVED","NOT COMPATIBLE - UNRESOLVED",IF(C23="INCLUDE DIRECT",IF(N23="DIRECT COMMERCIAL COMPETITOR","COMPATIBLE","ROLE CONFLICT"),IF(C23="INCLUDE INDIRECT",IF(N23="INDIRECT / SUBSTITUTE COMPETITOR","COMPATIBLE","ROLE CONFLICT"),IF(C23="REFERENCE",IF(OR(N23="DIRECT COMMERCIAL COMPETITOR",N23="INDIRECT / SUBSTITUTE COMPETITOR",N23="RETAIL / CHANNEL COMPETITOR",N23="MARKETPLACE / INTERMEDIARY",N23="MANUFACTURER / FIRST-PARTY REFERENCE",N23="PUBLISHER / INFORMATION COMPETITOR",N23="VISIBILITY-ONLY COMPETITOR"),"COMPATIBLE","ROLE CONFLICT"),IF(OR(C23="MONITOR",C23="EXCLUDE"),"COMPATIBLE","ROLE CONFLICT")))))))</x:f>
      </x:c>
    </x:row>
    <x:row r="24">
      <x:c r="A24" s="53"/>
      <x:c r="B24" s="53"/>
      <x:c r="C24" s="53"/>
      <x:c r="D24" s="53"/>
      <x:c r="E24" s="53"/>
      <x:c r="F24" s="53"/>
      <x:c r="G24" s="53"/>
      <x:c r="H24" s="53"/>
      <x:c r="I24" s="53"/>
      <x:c r="J24" s="45" t="str">
        <x:f>IF(A24="","",IF(NOT(OR(EXACT(C24,"INCLUDE DIRECT"),EXACT(C24,"INCLUDE INDIRECT"),EXACT(C24,"REFERENCE"),EXACT(C24,"MONITOR"),EXACT(C24,"EXCLUDE"),EXACT(C24,"UNRESOLVED"))),"INVALID - SET DECISION TOKEN",IF(COUNTIF($A$6:$A$205,A24)&gt;1,"INVALID - DUPLICATE ID","VALID")))</x:f>
      </x:c>
      <x:c r="K24" s="45" t="str">
        <x:f>IF(A24="","",IF(OR(B24="",C24="",D24="",E24="",F24="",G24="",H24="",I24=""),"EVIDENCE INSUFFICIENT - DECISION FIELD",IF(C24="UNRESOLVED","EVIDENCE INSUFFICIENT - UNRESOLVED SET","COMPLETE")))</x:f>
      </x:c>
      <x:c r="L24" s="45" t="str">
        <x:f>IF(A24="","",IF(J24&lt;&gt;"VALID","NOT READY",IF(K24&lt;&gt;"COMPLETE","NOT READY",IF(O24&lt;&gt;"LINKED - READY","NOT READY",IF(P24&lt;&gt;"COMPATIBLE","NOT READY","READY")))))</x:f>
      </x:c>
      <x:c r="M24" s="69" t="str">
        <x:f>IF(O24="LINKED - READY",INDEX(CANDIDATES!$B$6:$B$205,MATCH(B24,CANDIDATES!$A$6:$A$205,0)),"")</x:f>
      </x:c>
      <x:c r="N24" s="69" t="str">
        <x:f>IF(O24="LINKED - READY",INDEX(CANDIDATES!$Q$6:$Q$205,MATCH(B24,CANDIDATES!$A$6:$A$205,0)),"")</x:f>
      </x:c>
      <x:c r="O24" s="69" t="str">
        <x:f>IF(A24="","",IF(COUNTIF(CANDIDATES!$A$6:$A$205,B24)&lt;&gt;1,"INVALID - CANDIDATE ID",IF(COUNTIFS(CANDIDATES!$A$6:$A$205,B24,CANDIDATES!$R$6:$R$205,"READY")&lt;&gt;1,"CANDIDATE NOT READY","LINKED - READY")))</x:f>
      </x:c>
      <x:c r="P24" s="69" t="str">
        <x:f>IF(A24="","",IF(O24&lt;&gt;"LINKED - READY","NOT COMPATIBLE - CANDIDATE",IF(C24="UNRESOLVED","NOT COMPATIBLE - UNRESOLVED",IF(C24="INCLUDE DIRECT",IF(N24="DIRECT COMMERCIAL COMPETITOR","COMPATIBLE","ROLE CONFLICT"),IF(C24="INCLUDE INDIRECT",IF(N24="INDIRECT / SUBSTITUTE COMPETITOR","COMPATIBLE","ROLE CONFLICT"),IF(C24="REFERENCE",IF(OR(N24="DIRECT COMMERCIAL COMPETITOR",N24="INDIRECT / SUBSTITUTE COMPETITOR",N24="RETAIL / CHANNEL COMPETITOR",N24="MARKETPLACE / INTERMEDIARY",N24="MANUFACTURER / FIRST-PARTY REFERENCE",N24="PUBLISHER / INFORMATION COMPETITOR",N24="VISIBILITY-ONLY COMPETITOR"),"COMPATIBLE","ROLE CONFLICT"),IF(OR(C24="MONITOR",C24="EXCLUDE"),"COMPATIBLE","ROLE CONFLICT")))))))</x:f>
      </x:c>
    </x:row>
    <x:row r="25">
      <x:c r="A25" s="53"/>
      <x:c r="B25" s="53"/>
      <x:c r="C25" s="53"/>
      <x:c r="D25" s="53"/>
      <x:c r="E25" s="53"/>
      <x:c r="F25" s="53"/>
      <x:c r="G25" s="53"/>
      <x:c r="H25" s="53"/>
      <x:c r="I25" s="53"/>
      <x:c r="J25" s="45" t="str">
        <x:f>IF(A25="","",IF(NOT(OR(EXACT(C25,"INCLUDE DIRECT"),EXACT(C25,"INCLUDE INDIRECT"),EXACT(C25,"REFERENCE"),EXACT(C25,"MONITOR"),EXACT(C25,"EXCLUDE"),EXACT(C25,"UNRESOLVED"))),"INVALID - SET DECISION TOKEN",IF(COUNTIF($A$6:$A$205,A25)&gt;1,"INVALID - DUPLICATE ID","VALID")))</x:f>
      </x:c>
      <x:c r="K25" s="45" t="str">
        <x:f>IF(A25="","",IF(OR(B25="",C25="",D25="",E25="",F25="",G25="",H25="",I25=""),"EVIDENCE INSUFFICIENT - DECISION FIELD",IF(C25="UNRESOLVED","EVIDENCE INSUFFICIENT - UNRESOLVED SET","COMPLETE")))</x:f>
      </x:c>
      <x:c r="L25" s="45" t="str">
        <x:f>IF(A25="","",IF(J25&lt;&gt;"VALID","NOT READY",IF(K25&lt;&gt;"COMPLETE","NOT READY",IF(O25&lt;&gt;"LINKED - READY","NOT READY",IF(P25&lt;&gt;"COMPATIBLE","NOT READY","READY")))))</x:f>
      </x:c>
      <x:c r="M25" s="69" t="str">
        <x:f>IF(O25="LINKED - READY",INDEX(CANDIDATES!$B$6:$B$205,MATCH(B25,CANDIDATES!$A$6:$A$205,0)),"")</x:f>
      </x:c>
      <x:c r="N25" s="69" t="str">
        <x:f>IF(O25="LINKED - READY",INDEX(CANDIDATES!$Q$6:$Q$205,MATCH(B25,CANDIDATES!$A$6:$A$205,0)),"")</x:f>
      </x:c>
      <x:c r="O25" s="69" t="str">
        <x:f>IF(A25="","",IF(COUNTIF(CANDIDATES!$A$6:$A$205,B25)&lt;&gt;1,"INVALID - CANDIDATE ID",IF(COUNTIFS(CANDIDATES!$A$6:$A$205,B25,CANDIDATES!$R$6:$R$205,"READY")&lt;&gt;1,"CANDIDATE NOT READY","LINKED - READY")))</x:f>
      </x:c>
      <x:c r="P25" s="69" t="str">
        <x:f>IF(A25="","",IF(O25&lt;&gt;"LINKED - READY","NOT COMPATIBLE - CANDIDATE",IF(C25="UNRESOLVED","NOT COMPATIBLE - UNRESOLVED",IF(C25="INCLUDE DIRECT",IF(N25="DIRECT COMMERCIAL COMPETITOR","COMPATIBLE","ROLE CONFLICT"),IF(C25="INCLUDE INDIRECT",IF(N25="INDIRECT / SUBSTITUTE COMPETITOR","COMPATIBLE","ROLE CONFLICT"),IF(C25="REFERENCE",IF(OR(N25="DIRECT COMMERCIAL COMPETITOR",N25="INDIRECT / SUBSTITUTE COMPETITOR",N25="RETAIL / CHANNEL COMPETITOR",N25="MARKETPLACE / INTERMEDIARY",N25="MANUFACTURER / FIRST-PARTY REFERENCE",N25="PUBLISHER / INFORMATION COMPETITOR",N25="VISIBILITY-ONLY COMPETITOR"),"COMPATIBLE","ROLE CONFLICT"),IF(OR(C25="MONITOR",C25="EXCLUDE"),"COMPATIBLE","ROLE CONFLICT")))))))</x:f>
      </x:c>
    </x:row>
    <x:row r="26">
      <x:c r="A26" s="53"/>
      <x:c r="B26" s="53"/>
      <x:c r="C26" s="53"/>
      <x:c r="D26" s="53"/>
      <x:c r="E26" s="53"/>
      <x:c r="F26" s="53"/>
      <x:c r="G26" s="53"/>
      <x:c r="H26" s="53"/>
      <x:c r="I26" s="53"/>
      <x:c r="J26" s="45" t="str">
        <x:f>IF(A26="","",IF(NOT(OR(EXACT(C26,"INCLUDE DIRECT"),EXACT(C26,"INCLUDE INDIRECT"),EXACT(C26,"REFERENCE"),EXACT(C26,"MONITOR"),EXACT(C26,"EXCLUDE"),EXACT(C26,"UNRESOLVED"))),"INVALID - SET DECISION TOKEN",IF(COUNTIF($A$6:$A$205,A26)&gt;1,"INVALID - DUPLICATE ID","VALID")))</x:f>
      </x:c>
      <x:c r="K26" s="45" t="str">
        <x:f>IF(A26="","",IF(OR(B26="",C26="",D26="",E26="",F26="",G26="",H26="",I26=""),"EVIDENCE INSUFFICIENT - DECISION FIELD",IF(C26="UNRESOLVED","EVIDENCE INSUFFICIENT - UNRESOLVED SET","COMPLETE")))</x:f>
      </x:c>
      <x:c r="L26" s="45" t="str">
        <x:f>IF(A26="","",IF(J26&lt;&gt;"VALID","NOT READY",IF(K26&lt;&gt;"COMPLETE","NOT READY",IF(O26&lt;&gt;"LINKED - READY","NOT READY",IF(P26&lt;&gt;"COMPATIBLE","NOT READY","READY")))))</x:f>
      </x:c>
      <x:c r="M26" s="69" t="str">
        <x:f>IF(O26="LINKED - READY",INDEX(CANDIDATES!$B$6:$B$205,MATCH(B26,CANDIDATES!$A$6:$A$205,0)),"")</x:f>
      </x:c>
      <x:c r="N26" s="69" t="str">
        <x:f>IF(O26="LINKED - READY",INDEX(CANDIDATES!$Q$6:$Q$205,MATCH(B26,CANDIDATES!$A$6:$A$205,0)),"")</x:f>
      </x:c>
      <x:c r="O26" s="69" t="str">
        <x:f>IF(A26="","",IF(COUNTIF(CANDIDATES!$A$6:$A$205,B26)&lt;&gt;1,"INVALID - CANDIDATE ID",IF(COUNTIFS(CANDIDATES!$A$6:$A$205,B26,CANDIDATES!$R$6:$R$205,"READY")&lt;&gt;1,"CANDIDATE NOT READY","LINKED - READY")))</x:f>
      </x:c>
      <x:c r="P26" s="69" t="str">
        <x:f>IF(A26="","",IF(O26&lt;&gt;"LINKED - READY","NOT COMPATIBLE - CANDIDATE",IF(C26="UNRESOLVED","NOT COMPATIBLE - UNRESOLVED",IF(C26="INCLUDE DIRECT",IF(N26="DIRECT COMMERCIAL COMPETITOR","COMPATIBLE","ROLE CONFLICT"),IF(C26="INCLUDE INDIRECT",IF(N26="INDIRECT / SUBSTITUTE COMPETITOR","COMPATIBLE","ROLE CONFLICT"),IF(C26="REFERENCE",IF(OR(N26="DIRECT COMMERCIAL COMPETITOR",N26="INDIRECT / SUBSTITUTE COMPETITOR",N26="RETAIL / CHANNEL COMPETITOR",N26="MARKETPLACE / INTERMEDIARY",N26="MANUFACTURER / FIRST-PARTY REFERENCE",N26="PUBLISHER / INFORMATION COMPETITOR",N26="VISIBILITY-ONLY COMPETITOR"),"COMPATIBLE","ROLE CONFLICT"),IF(OR(C26="MONITOR",C26="EXCLUDE"),"COMPATIBLE","ROLE CONFLICT")))))))</x:f>
      </x:c>
    </x:row>
    <x:row r="27">
      <x:c r="A27" s="53"/>
      <x:c r="B27" s="53"/>
      <x:c r="C27" s="53"/>
      <x:c r="D27" s="53"/>
      <x:c r="E27" s="53"/>
      <x:c r="F27" s="53"/>
      <x:c r="G27" s="53"/>
      <x:c r="H27" s="53"/>
      <x:c r="I27" s="53"/>
      <x:c r="J27" s="45" t="str">
        <x:f>IF(A27="","",IF(NOT(OR(EXACT(C27,"INCLUDE DIRECT"),EXACT(C27,"INCLUDE INDIRECT"),EXACT(C27,"REFERENCE"),EXACT(C27,"MONITOR"),EXACT(C27,"EXCLUDE"),EXACT(C27,"UNRESOLVED"))),"INVALID - SET DECISION TOKEN",IF(COUNTIF($A$6:$A$205,A27)&gt;1,"INVALID - DUPLICATE ID","VALID")))</x:f>
      </x:c>
      <x:c r="K27" s="45" t="str">
        <x:f>IF(A27="","",IF(OR(B27="",C27="",D27="",E27="",F27="",G27="",H27="",I27=""),"EVIDENCE INSUFFICIENT - DECISION FIELD",IF(C27="UNRESOLVED","EVIDENCE INSUFFICIENT - UNRESOLVED SET","COMPLETE")))</x:f>
      </x:c>
      <x:c r="L27" s="45" t="str">
        <x:f>IF(A27="","",IF(J27&lt;&gt;"VALID","NOT READY",IF(K27&lt;&gt;"COMPLETE","NOT READY",IF(O27&lt;&gt;"LINKED - READY","NOT READY",IF(P27&lt;&gt;"COMPATIBLE","NOT READY","READY")))))</x:f>
      </x:c>
      <x:c r="M27" s="69" t="str">
        <x:f>IF(O27="LINKED - READY",INDEX(CANDIDATES!$B$6:$B$205,MATCH(B27,CANDIDATES!$A$6:$A$205,0)),"")</x:f>
      </x:c>
      <x:c r="N27" s="69" t="str">
        <x:f>IF(O27="LINKED - READY",INDEX(CANDIDATES!$Q$6:$Q$205,MATCH(B27,CANDIDATES!$A$6:$A$205,0)),"")</x:f>
      </x:c>
      <x:c r="O27" s="69" t="str">
        <x:f>IF(A27="","",IF(COUNTIF(CANDIDATES!$A$6:$A$205,B27)&lt;&gt;1,"INVALID - CANDIDATE ID",IF(COUNTIFS(CANDIDATES!$A$6:$A$205,B27,CANDIDATES!$R$6:$R$205,"READY")&lt;&gt;1,"CANDIDATE NOT READY","LINKED - READY")))</x:f>
      </x:c>
      <x:c r="P27" s="69" t="str">
        <x:f>IF(A27="","",IF(O27&lt;&gt;"LINKED - READY","NOT COMPATIBLE - CANDIDATE",IF(C27="UNRESOLVED","NOT COMPATIBLE - UNRESOLVED",IF(C27="INCLUDE DIRECT",IF(N27="DIRECT COMMERCIAL COMPETITOR","COMPATIBLE","ROLE CONFLICT"),IF(C27="INCLUDE INDIRECT",IF(N27="INDIRECT / SUBSTITUTE COMPETITOR","COMPATIBLE","ROLE CONFLICT"),IF(C27="REFERENCE",IF(OR(N27="DIRECT COMMERCIAL COMPETITOR",N27="INDIRECT / SUBSTITUTE COMPETITOR",N27="RETAIL / CHANNEL COMPETITOR",N27="MARKETPLACE / INTERMEDIARY",N27="MANUFACTURER / FIRST-PARTY REFERENCE",N27="PUBLISHER / INFORMATION COMPETITOR",N27="VISIBILITY-ONLY COMPETITOR"),"COMPATIBLE","ROLE CONFLICT"),IF(OR(C27="MONITOR",C27="EXCLUDE"),"COMPATIBLE","ROLE CONFLICT")))))))</x:f>
      </x:c>
    </x:row>
    <x:row r="28">
      <x:c r="A28" s="53"/>
      <x:c r="B28" s="53"/>
      <x:c r="C28" s="53"/>
      <x:c r="D28" s="53"/>
      <x:c r="E28" s="53"/>
      <x:c r="F28" s="53"/>
      <x:c r="G28" s="53"/>
      <x:c r="H28" s="53"/>
      <x:c r="I28" s="53"/>
      <x:c r="J28" s="45" t="str">
        <x:f>IF(A28="","",IF(NOT(OR(EXACT(C28,"INCLUDE DIRECT"),EXACT(C28,"INCLUDE INDIRECT"),EXACT(C28,"REFERENCE"),EXACT(C28,"MONITOR"),EXACT(C28,"EXCLUDE"),EXACT(C28,"UNRESOLVED"))),"INVALID - SET DECISION TOKEN",IF(COUNTIF($A$6:$A$205,A28)&gt;1,"INVALID - DUPLICATE ID","VALID")))</x:f>
      </x:c>
      <x:c r="K28" s="45" t="str">
        <x:f>IF(A28="","",IF(OR(B28="",C28="",D28="",E28="",F28="",G28="",H28="",I28=""),"EVIDENCE INSUFFICIENT - DECISION FIELD",IF(C28="UNRESOLVED","EVIDENCE INSUFFICIENT - UNRESOLVED SET","COMPLETE")))</x:f>
      </x:c>
      <x:c r="L28" s="45" t="str">
        <x:f>IF(A28="","",IF(J28&lt;&gt;"VALID","NOT READY",IF(K28&lt;&gt;"COMPLETE","NOT READY",IF(O28&lt;&gt;"LINKED - READY","NOT READY",IF(P28&lt;&gt;"COMPATIBLE","NOT READY","READY")))))</x:f>
      </x:c>
      <x:c r="M28" s="69" t="str">
        <x:f>IF(O28="LINKED - READY",INDEX(CANDIDATES!$B$6:$B$205,MATCH(B28,CANDIDATES!$A$6:$A$205,0)),"")</x:f>
      </x:c>
      <x:c r="N28" s="69" t="str">
        <x:f>IF(O28="LINKED - READY",INDEX(CANDIDATES!$Q$6:$Q$205,MATCH(B28,CANDIDATES!$A$6:$A$205,0)),"")</x:f>
      </x:c>
      <x:c r="O28" s="69" t="str">
        <x:f>IF(A28="","",IF(COUNTIF(CANDIDATES!$A$6:$A$205,B28)&lt;&gt;1,"INVALID - CANDIDATE ID",IF(COUNTIFS(CANDIDATES!$A$6:$A$205,B28,CANDIDATES!$R$6:$R$205,"READY")&lt;&gt;1,"CANDIDATE NOT READY","LINKED - READY")))</x:f>
      </x:c>
      <x:c r="P28" s="69" t="str">
        <x:f>IF(A28="","",IF(O28&lt;&gt;"LINKED - READY","NOT COMPATIBLE - CANDIDATE",IF(C28="UNRESOLVED","NOT COMPATIBLE - UNRESOLVED",IF(C28="INCLUDE DIRECT",IF(N28="DIRECT COMMERCIAL COMPETITOR","COMPATIBLE","ROLE CONFLICT"),IF(C28="INCLUDE INDIRECT",IF(N28="INDIRECT / SUBSTITUTE COMPETITOR","COMPATIBLE","ROLE CONFLICT"),IF(C28="REFERENCE",IF(OR(N28="DIRECT COMMERCIAL COMPETITOR",N28="INDIRECT / SUBSTITUTE COMPETITOR",N28="RETAIL / CHANNEL COMPETITOR",N28="MARKETPLACE / INTERMEDIARY",N28="MANUFACTURER / FIRST-PARTY REFERENCE",N28="PUBLISHER / INFORMATION COMPETITOR",N28="VISIBILITY-ONLY COMPETITOR"),"COMPATIBLE","ROLE CONFLICT"),IF(OR(C28="MONITOR",C28="EXCLUDE"),"COMPATIBLE","ROLE CONFLICT")))))))</x:f>
      </x:c>
    </x:row>
    <x:row r="29">
      <x:c r="A29" s="53"/>
      <x:c r="B29" s="53"/>
      <x:c r="C29" s="53"/>
      <x:c r="D29" s="53"/>
      <x:c r="E29" s="53"/>
      <x:c r="F29" s="53"/>
      <x:c r="G29" s="53"/>
      <x:c r="H29" s="53"/>
      <x:c r="I29" s="53"/>
      <x:c r="J29" s="45" t="str">
        <x:f>IF(A29="","",IF(NOT(OR(EXACT(C29,"INCLUDE DIRECT"),EXACT(C29,"INCLUDE INDIRECT"),EXACT(C29,"REFERENCE"),EXACT(C29,"MONITOR"),EXACT(C29,"EXCLUDE"),EXACT(C29,"UNRESOLVED"))),"INVALID - SET DECISION TOKEN",IF(COUNTIF($A$6:$A$205,A29)&gt;1,"INVALID - DUPLICATE ID","VALID")))</x:f>
      </x:c>
      <x:c r="K29" s="45" t="str">
        <x:f>IF(A29="","",IF(OR(B29="",C29="",D29="",E29="",F29="",G29="",H29="",I29=""),"EVIDENCE INSUFFICIENT - DECISION FIELD",IF(C29="UNRESOLVED","EVIDENCE INSUFFICIENT - UNRESOLVED SET","COMPLETE")))</x:f>
      </x:c>
      <x:c r="L29" s="45" t="str">
        <x:f>IF(A29="","",IF(J29&lt;&gt;"VALID","NOT READY",IF(K29&lt;&gt;"COMPLETE","NOT READY",IF(O29&lt;&gt;"LINKED - READY","NOT READY",IF(P29&lt;&gt;"COMPATIBLE","NOT READY","READY")))))</x:f>
      </x:c>
      <x:c r="M29" s="69" t="str">
        <x:f>IF(O29="LINKED - READY",INDEX(CANDIDATES!$B$6:$B$205,MATCH(B29,CANDIDATES!$A$6:$A$205,0)),"")</x:f>
      </x:c>
      <x:c r="N29" s="69" t="str">
        <x:f>IF(O29="LINKED - READY",INDEX(CANDIDATES!$Q$6:$Q$205,MATCH(B29,CANDIDATES!$A$6:$A$205,0)),"")</x:f>
      </x:c>
      <x:c r="O29" s="69" t="str">
        <x:f>IF(A29="","",IF(COUNTIF(CANDIDATES!$A$6:$A$205,B29)&lt;&gt;1,"INVALID - CANDIDATE ID",IF(COUNTIFS(CANDIDATES!$A$6:$A$205,B29,CANDIDATES!$R$6:$R$205,"READY")&lt;&gt;1,"CANDIDATE NOT READY","LINKED - READY")))</x:f>
      </x:c>
      <x:c r="P29" s="69" t="str">
        <x:f>IF(A29="","",IF(O29&lt;&gt;"LINKED - READY","NOT COMPATIBLE - CANDIDATE",IF(C29="UNRESOLVED","NOT COMPATIBLE - UNRESOLVED",IF(C29="INCLUDE DIRECT",IF(N29="DIRECT COMMERCIAL COMPETITOR","COMPATIBLE","ROLE CONFLICT"),IF(C29="INCLUDE INDIRECT",IF(N29="INDIRECT / SUBSTITUTE COMPETITOR","COMPATIBLE","ROLE CONFLICT"),IF(C29="REFERENCE",IF(OR(N29="DIRECT COMMERCIAL COMPETITOR",N29="INDIRECT / SUBSTITUTE COMPETITOR",N29="RETAIL / CHANNEL COMPETITOR",N29="MARKETPLACE / INTERMEDIARY",N29="MANUFACTURER / FIRST-PARTY REFERENCE",N29="PUBLISHER / INFORMATION COMPETITOR",N29="VISIBILITY-ONLY COMPETITOR"),"COMPATIBLE","ROLE CONFLICT"),IF(OR(C29="MONITOR",C29="EXCLUDE"),"COMPATIBLE","ROLE CONFLICT")))))))</x:f>
      </x:c>
    </x:row>
    <x:row r="30">
      <x:c r="A30" s="53"/>
      <x:c r="B30" s="53"/>
      <x:c r="C30" s="53"/>
      <x:c r="D30" s="53"/>
      <x:c r="E30" s="53"/>
      <x:c r="F30" s="53"/>
      <x:c r="G30" s="53"/>
      <x:c r="H30" s="53"/>
      <x:c r="I30" s="53"/>
      <x:c r="J30" s="45" t="str">
        <x:f>IF(A30="","",IF(NOT(OR(EXACT(C30,"INCLUDE DIRECT"),EXACT(C30,"INCLUDE INDIRECT"),EXACT(C30,"REFERENCE"),EXACT(C30,"MONITOR"),EXACT(C30,"EXCLUDE"),EXACT(C30,"UNRESOLVED"))),"INVALID - SET DECISION TOKEN",IF(COUNTIF($A$6:$A$205,A30)&gt;1,"INVALID - DUPLICATE ID","VALID")))</x:f>
      </x:c>
      <x:c r="K30" s="45" t="str">
        <x:f>IF(A30="","",IF(OR(B30="",C30="",D30="",E30="",F30="",G30="",H30="",I30=""),"EVIDENCE INSUFFICIENT - DECISION FIELD",IF(C30="UNRESOLVED","EVIDENCE INSUFFICIENT - UNRESOLVED SET","COMPLETE")))</x:f>
      </x:c>
      <x:c r="L30" s="45" t="str">
        <x:f>IF(A30="","",IF(J30&lt;&gt;"VALID","NOT READY",IF(K30&lt;&gt;"COMPLETE","NOT READY",IF(O30&lt;&gt;"LINKED - READY","NOT READY",IF(P30&lt;&gt;"COMPATIBLE","NOT READY","READY")))))</x:f>
      </x:c>
      <x:c r="M30" s="69" t="str">
        <x:f>IF(O30="LINKED - READY",INDEX(CANDIDATES!$B$6:$B$205,MATCH(B30,CANDIDATES!$A$6:$A$205,0)),"")</x:f>
      </x:c>
      <x:c r="N30" s="69" t="str">
        <x:f>IF(O30="LINKED - READY",INDEX(CANDIDATES!$Q$6:$Q$205,MATCH(B30,CANDIDATES!$A$6:$A$205,0)),"")</x:f>
      </x:c>
      <x:c r="O30" s="69" t="str">
        <x:f>IF(A30="","",IF(COUNTIF(CANDIDATES!$A$6:$A$205,B30)&lt;&gt;1,"INVALID - CANDIDATE ID",IF(COUNTIFS(CANDIDATES!$A$6:$A$205,B30,CANDIDATES!$R$6:$R$205,"READY")&lt;&gt;1,"CANDIDATE NOT READY","LINKED - READY")))</x:f>
      </x:c>
      <x:c r="P30" s="69" t="str">
        <x:f>IF(A30="","",IF(O30&lt;&gt;"LINKED - READY","NOT COMPATIBLE - CANDIDATE",IF(C30="UNRESOLVED","NOT COMPATIBLE - UNRESOLVED",IF(C30="INCLUDE DIRECT",IF(N30="DIRECT COMMERCIAL COMPETITOR","COMPATIBLE","ROLE CONFLICT"),IF(C30="INCLUDE INDIRECT",IF(N30="INDIRECT / SUBSTITUTE COMPETITOR","COMPATIBLE","ROLE CONFLICT"),IF(C30="REFERENCE",IF(OR(N30="DIRECT COMMERCIAL COMPETITOR",N30="INDIRECT / SUBSTITUTE COMPETITOR",N30="RETAIL / CHANNEL COMPETITOR",N30="MARKETPLACE / INTERMEDIARY",N30="MANUFACTURER / FIRST-PARTY REFERENCE",N30="PUBLISHER / INFORMATION COMPETITOR",N30="VISIBILITY-ONLY COMPETITOR"),"COMPATIBLE","ROLE CONFLICT"),IF(OR(C30="MONITOR",C30="EXCLUDE"),"COMPATIBLE","ROLE CONFLICT")))))))</x:f>
      </x:c>
    </x:row>
    <x:row r="31">
      <x:c r="A31" s="53"/>
      <x:c r="B31" s="53"/>
      <x:c r="C31" s="53"/>
      <x:c r="D31" s="53"/>
      <x:c r="E31" s="53"/>
      <x:c r="F31" s="53"/>
      <x:c r="G31" s="53"/>
      <x:c r="H31" s="53"/>
      <x:c r="I31" s="53"/>
      <x:c r="J31" s="45" t="str">
        <x:f>IF(A31="","",IF(NOT(OR(EXACT(C31,"INCLUDE DIRECT"),EXACT(C31,"INCLUDE INDIRECT"),EXACT(C31,"REFERENCE"),EXACT(C31,"MONITOR"),EXACT(C31,"EXCLUDE"),EXACT(C31,"UNRESOLVED"))),"INVALID - SET DECISION TOKEN",IF(COUNTIF($A$6:$A$205,A31)&gt;1,"INVALID - DUPLICATE ID","VALID")))</x:f>
      </x:c>
      <x:c r="K31" s="45" t="str">
        <x:f>IF(A31="","",IF(OR(B31="",C31="",D31="",E31="",F31="",G31="",H31="",I31=""),"EVIDENCE INSUFFICIENT - DECISION FIELD",IF(C31="UNRESOLVED","EVIDENCE INSUFFICIENT - UNRESOLVED SET","COMPLETE")))</x:f>
      </x:c>
      <x:c r="L31" s="45" t="str">
        <x:f>IF(A31="","",IF(J31&lt;&gt;"VALID","NOT READY",IF(K31&lt;&gt;"COMPLETE","NOT READY",IF(O31&lt;&gt;"LINKED - READY","NOT READY",IF(P31&lt;&gt;"COMPATIBLE","NOT READY","READY")))))</x:f>
      </x:c>
      <x:c r="M31" s="69" t="str">
        <x:f>IF(O31="LINKED - READY",INDEX(CANDIDATES!$B$6:$B$205,MATCH(B31,CANDIDATES!$A$6:$A$205,0)),"")</x:f>
      </x:c>
      <x:c r="N31" s="69" t="str">
        <x:f>IF(O31="LINKED - READY",INDEX(CANDIDATES!$Q$6:$Q$205,MATCH(B31,CANDIDATES!$A$6:$A$205,0)),"")</x:f>
      </x:c>
      <x:c r="O31" s="69" t="str">
        <x:f>IF(A31="","",IF(COUNTIF(CANDIDATES!$A$6:$A$205,B31)&lt;&gt;1,"INVALID - CANDIDATE ID",IF(COUNTIFS(CANDIDATES!$A$6:$A$205,B31,CANDIDATES!$R$6:$R$205,"READY")&lt;&gt;1,"CANDIDATE NOT READY","LINKED - READY")))</x:f>
      </x:c>
      <x:c r="P31" s="69" t="str">
        <x:f>IF(A31="","",IF(O31&lt;&gt;"LINKED - READY","NOT COMPATIBLE - CANDIDATE",IF(C31="UNRESOLVED","NOT COMPATIBLE - UNRESOLVED",IF(C31="INCLUDE DIRECT",IF(N31="DIRECT COMMERCIAL COMPETITOR","COMPATIBLE","ROLE CONFLICT"),IF(C31="INCLUDE INDIRECT",IF(N31="INDIRECT / SUBSTITUTE COMPETITOR","COMPATIBLE","ROLE CONFLICT"),IF(C31="REFERENCE",IF(OR(N31="DIRECT COMMERCIAL COMPETITOR",N31="INDIRECT / SUBSTITUTE COMPETITOR",N31="RETAIL / CHANNEL COMPETITOR",N31="MARKETPLACE / INTERMEDIARY",N31="MANUFACTURER / FIRST-PARTY REFERENCE",N31="PUBLISHER / INFORMATION COMPETITOR",N31="VISIBILITY-ONLY COMPETITOR"),"COMPATIBLE","ROLE CONFLICT"),IF(OR(C31="MONITOR",C31="EXCLUDE"),"COMPATIBLE","ROLE CONFLICT")))))))</x:f>
      </x:c>
    </x:row>
    <x:row r="32">
      <x:c r="A32" s="53"/>
      <x:c r="B32" s="53"/>
      <x:c r="C32" s="53"/>
      <x:c r="D32" s="53"/>
      <x:c r="E32" s="53"/>
      <x:c r="F32" s="53"/>
      <x:c r="G32" s="53"/>
      <x:c r="H32" s="53"/>
      <x:c r="I32" s="53"/>
      <x:c r="J32" s="45" t="str">
        <x:f>IF(A32="","",IF(NOT(OR(EXACT(C32,"INCLUDE DIRECT"),EXACT(C32,"INCLUDE INDIRECT"),EXACT(C32,"REFERENCE"),EXACT(C32,"MONITOR"),EXACT(C32,"EXCLUDE"),EXACT(C32,"UNRESOLVED"))),"INVALID - SET DECISION TOKEN",IF(COUNTIF($A$6:$A$205,A32)&gt;1,"INVALID - DUPLICATE ID","VALID")))</x:f>
      </x:c>
      <x:c r="K32" s="45" t="str">
        <x:f>IF(A32="","",IF(OR(B32="",C32="",D32="",E32="",F32="",G32="",H32="",I32=""),"EVIDENCE INSUFFICIENT - DECISION FIELD",IF(C32="UNRESOLVED","EVIDENCE INSUFFICIENT - UNRESOLVED SET","COMPLETE")))</x:f>
      </x:c>
      <x:c r="L32" s="45" t="str">
        <x:f>IF(A32="","",IF(J32&lt;&gt;"VALID","NOT READY",IF(K32&lt;&gt;"COMPLETE","NOT READY",IF(O32&lt;&gt;"LINKED - READY","NOT READY",IF(P32&lt;&gt;"COMPATIBLE","NOT READY","READY")))))</x:f>
      </x:c>
      <x:c r="M32" s="69" t="str">
        <x:f>IF(O32="LINKED - READY",INDEX(CANDIDATES!$B$6:$B$205,MATCH(B32,CANDIDATES!$A$6:$A$205,0)),"")</x:f>
      </x:c>
      <x:c r="N32" s="69" t="str">
        <x:f>IF(O32="LINKED - READY",INDEX(CANDIDATES!$Q$6:$Q$205,MATCH(B32,CANDIDATES!$A$6:$A$205,0)),"")</x:f>
      </x:c>
      <x:c r="O32" s="69" t="str">
        <x:f>IF(A32="","",IF(COUNTIF(CANDIDATES!$A$6:$A$205,B32)&lt;&gt;1,"INVALID - CANDIDATE ID",IF(COUNTIFS(CANDIDATES!$A$6:$A$205,B32,CANDIDATES!$R$6:$R$205,"READY")&lt;&gt;1,"CANDIDATE NOT READY","LINKED - READY")))</x:f>
      </x:c>
      <x:c r="P32" s="69" t="str">
        <x:f>IF(A32="","",IF(O32&lt;&gt;"LINKED - READY","NOT COMPATIBLE - CANDIDATE",IF(C32="UNRESOLVED","NOT COMPATIBLE - UNRESOLVED",IF(C32="INCLUDE DIRECT",IF(N32="DIRECT COMMERCIAL COMPETITOR","COMPATIBLE","ROLE CONFLICT"),IF(C32="INCLUDE INDIRECT",IF(N32="INDIRECT / SUBSTITUTE COMPETITOR","COMPATIBLE","ROLE CONFLICT"),IF(C32="REFERENCE",IF(OR(N32="DIRECT COMMERCIAL COMPETITOR",N32="INDIRECT / SUBSTITUTE COMPETITOR",N32="RETAIL / CHANNEL COMPETITOR",N32="MARKETPLACE / INTERMEDIARY",N32="MANUFACTURER / FIRST-PARTY REFERENCE",N32="PUBLISHER / INFORMATION COMPETITOR",N32="VISIBILITY-ONLY COMPETITOR"),"COMPATIBLE","ROLE CONFLICT"),IF(OR(C32="MONITOR",C32="EXCLUDE"),"COMPATIBLE","ROLE CONFLICT")))))))</x:f>
      </x:c>
    </x:row>
    <x:row r="33">
      <x:c r="A33" s="53"/>
      <x:c r="B33" s="53"/>
      <x:c r="C33" s="53"/>
      <x:c r="D33" s="53"/>
      <x:c r="E33" s="53"/>
      <x:c r="F33" s="53"/>
      <x:c r="G33" s="53"/>
      <x:c r="H33" s="53"/>
      <x:c r="I33" s="53"/>
      <x:c r="J33" s="45" t="str">
        <x:f>IF(A33="","",IF(NOT(OR(EXACT(C33,"INCLUDE DIRECT"),EXACT(C33,"INCLUDE INDIRECT"),EXACT(C33,"REFERENCE"),EXACT(C33,"MONITOR"),EXACT(C33,"EXCLUDE"),EXACT(C33,"UNRESOLVED"))),"INVALID - SET DECISION TOKEN",IF(COUNTIF($A$6:$A$205,A33)&gt;1,"INVALID - DUPLICATE ID","VALID")))</x:f>
      </x:c>
      <x:c r="K33" s="45" t="str">
        <x:f>IF(A33="","",IF(OR(B33="",C33="",D33="",E33="",F33="",G33="",H33="",I33=""),"EVIDENCE INSUFFICIENT - DECISION FIELD",IF(C33="UNRESOLVED","EVIDENCE INSUFFICIENT - UNRESOLVED SET","COMPLETE")))</x:f>
      </x:c>
      <x:c r="L33" s="45" t="str">
        <x:f>IF(A33="","",IF(J33&lt;&gt;"VALID","NOT READY",IF(K33&lt;&gt;"COMPLETE","NOT READY",IF(O33&lt;&gt;"LINKED - READY","NOT READY",IF(P33&lt;&gt;"COMPATIBLE","NOT READY","READY")))))</x:f>
      </x:c>
      <x:c r="M33" s="69" t="str">
        <x:f>IF(O33="LINKED - READY",INDEX(CANDIDATES!$B$6:$B$205,MATCH(B33,CANDIDATES!$A$6:$A$205,0)),"")</x:f>
      </x:c>
      <x:c r="N33" s="69" t="str">
        <x:f>IF(O33="LINKED - READY",INDEX(CANDIDATES!$Q$6:$Q$205,MATCH(B33,CANDIDATES!$A$6:$A$205,0)),"")</x:f>
      </x:c>
      <x:c r="O33" s="69" t="str">
        <x:f>IF(A33="","",IF(COUNTIF(CANDIDATES!$A$6:$A$205,B33)&lt;&gt;1,"INVALID - CANDIDATE ID",IF(COUNTIFS(CANDIDATES!$A$6:$A$205,B33,CANDIDATES!$R$6:$R$205,"READY")&lt;&gt;1,"CANDIDATE NOT READY","LINKED - READY")))</x:f>
      </x:c>
      <x:c r="P33" s="69" t="str">
        <x:f>IF(A33="","",IF(O33&lt;&gt;"LINKED - READY","NOT COMPATIBLE - CANDIDATE",IF(C33="UNRESOLVED","NOT COMPATIBLE - UNRESOLVED",IF(C33="INCLUDE DIRECT",IF(N33="DIRECT COMMERCIAL COMPETITOR","COMPATIBLE","ROLE CONFLICT"),IF(C33="INCLUDE INDIRECT",IF(N33="INDIRECT / SUBSTITUTE COMPETITOR","COMPATIBLE","ROLE CONFLICT"),IF(C33="REFERENCE",IF(OR(N33="DIRECT COMMERCIAL COMPETITOR",N33="INDIRECT / SUBSTITUTE COMPETITOR",N33="RETAIL / CHANNEL COMPETITOR",N33="MARKETPLACE / INTERMEDIARY",N33="MANUFACTURER / FIRST-PARTY REFERENCE",N33="PUBLISHER / INFORMATION COMPETITOR",N33="VISIBILITY-ONLY COMPETITOR"),"COMPATIBLE","ROLE CONFLICT"),IF(OR(C33="MONITOR",C33="EXCLUDE"),"COMPATIBLE","ROLE CONFLICT")))))))</x:f>
      </x:c>
    </x:row>
    <x:row r="34">
      <x:c r="A34" s="53"/>
      <x:c r="B34" s="53"/>
      <x:c r="C34" s="53"/>
      <x:c r="D34" s="53"/>
      <x:c r="E34" s="53"/>
      <x:c r="F34" s="53"/>
      <x:c r="G34" s="53"/>
      <x:c r="H34" s="53"/>
      <x:c r="I34" s="53"/>
      <x:c r="J34" s="45" t="str">
        <x:f>IF(A34="","",IF(NOT(OR(EXACT(C34,"INCLUDE DIRECT"),EXACT(C34,"INCLUDE INDIRECT"),EXACT(C34,"REFERENCE"),EXACT(C34,"MONITOR"),EXACT(C34,"EXCLUDE"),EXACT(C34,"UNRESOLVED"))),"INVALID - SET DECISION TOKEN",IF(COUNTIF($A$6:$A$205,A34)&gt;1,"INVALID - DUPLICATE ID","VALID")))</x:f>
      </x:c>
      <x:c r="K34" s="45" t="str">
        <x:f>IF(A34="","",IF(OR(B34="",C34="",D34="",E34="",F34="",G34="",H34="",I34=""),"EVIDENCE INSUFFICIENT - DECISION FIELD",IF(C34="UNRESOLVED","EVIDENCE INSUFFICIENT - UNRESOLVED SET","COMPLETE")))</x:f>
      </x:c>
      <x:c r="L34" s="45" t="str">
        <x:f>IF(A34="","",IF(J34&lt;&gt;"VALID","NOT READY",IF(K34&lt;&gt;"COMPLETE","NOT READY",IF(O34&lt;&gt;"LINKED - READY","NOT READY",IF(P34&lt;&gt;"COMPATIBLE","NOT READY","READY")))))</x:f>
      </x:c>
      <x:c r="M34" s="69" t="str">
        <x:f>IF(O34="LINKED - READY",INDEX(CANDIDATES!$B$6:$B$205,MATCH(B34,CANDIDATES!$A$6:$A$205,0)),"")</x:f>
      </x:c>
      <x:c r="N34" s="69" t="str">
        <x:f>IF(O34="LINKED - READY",INDEX(CANDIDATES!$Q$6:$Q$205,MATCH(B34,CANDIDATES!$A$6:$A$205,0)),"")</x:f>
      </x:c>
      <x:c r="O34" s="69" t="str">
        <x:f>IF(A34="","",IF(COUNTIF(CANDIDATES!$A$6:$A$205,B34)&lt;&gt;1,"INVALID - CANDIDATE ID",IF(COUNTIFS(CANDIDATES!$A$6:$A$205,B34,CANDIDATES!$R$6:$R$205,"READY")&lt;&gt;1,"CANDIDATE NOT READY","LINKED - READY")))</x:f>
      </x:c>
      <x:c r="P34" s="69" t="str">
        <x:f>IF(A34="","",IF(O34&lt;&gt;"LINKED - READY","NOT COMPATIBLE - CANDIDATE",IF(C34="UNRESOLVED","NOT COMPATIBLE - UNRESOLVED",IF(C34="INCLUDE DIRECT",IF(N34="DIRECT COMMERCIAL COMPETITOR","COMPATIBLE","ROLE CONFLICT"),IF(C34="INCLUDE INDIRECT",IF(N34="INDIRECT / SUBSTITUTE COMPETITOR","COMPATIBLE","ROLE CONFLICT"),IF(C34="REFERENCE",IF(OR(N34="DIRECT COMMERCIAL COMPETITOR",N34="INDIRECT / SUBSTITUTE COMPETITOR",N34="RETAIL / CHANNEL COMPETITOR",N34="MARKETPLACE / INTERMEDIARY",N34="MANUFACTURER / FIRST-PARTY REFERENCE",N34="PUBLISHER / INFORMATION COMPETITOR",N34="VISIBILITY-ONLY COMPETITOR"),"COMPATIBLE","ROLE CONFLICT"),IF(OR(C34="MONITOR",C34="EXCLUDE"),"COMPATIBLE","ROLE CONFLICT")))))))</x:f>
      </x:c>
    </x:row>
    <x:row r="35">
      <x:c r="A35" s="53"/>
      <x:c r="B35" s="53"/>
      <x:c r="C35" s="53"/>
      <x:c r="D35" s="53"/>
      <x:c r="E35" s="53"/>
      <x:c r="F35" s="53"/>
      <x:c r="G35" s="53"/>
      <x:c r="H35" s="53"/>
      <x:c r="I35" s="53"/>
      <x:c r="J35" s="45" t="str">
        <x:f>IF(A35="","",IF(NOT(OR(EXACT(C35,"INCLUDE DIRECT"),EXACT(C35,"INCLUDE INDIRECT"),EXACT(C35,"REFERENCE"),EXACT(C35,"MONITOR"),EXACT(C35,"EXCLUDE"),EXACT(C35,"UNRESOLVED"))),"INVALID - SET DECISION TOKEN",IF(COUNTIF($A$6:$A$205,A35)&gt;1,"INVALID - DUPLICATE ID","VALID")))</x:f>
      </x:c>
      <x:c r="K35" s="45" t="str">
        <x:f>IF(A35="","",IF(OR(B35="",C35="",D35="",E35="",F35="",G35="",H35="",I35=""),"EVIDENCE INSUFFICIENT - DECISION FIELD",IF(C35="UNRESOLVED","EVIDENCE INSUFFICIENT - UNRESOLVED SET","COMPLETE")))</x:f>
      </x:c>
      <x:c r="L35" s="45" t="str">
        <x:f>IF(A35="","",IF(J35&lt;&gt;"VALID","NOT READY",IF(K35&lt;&gt;"COMPLETE","NOT READY",IF(O35&lt;&gt;"LINKED - READY","NOT READY",IF(P35&lt;&gt;"COMPATIBLE","NOT READY","READY")))))</x:f>
      </x:c>
      <x:c r="M35" s="69" t="str">
        <x:f>IF(O35="LINKED - READY",INDEX(CANDIDATES!$B$6:$B$205,MATCH(B35,CANDIDATES!$A$6:$A$205,0)),"")</x:f>
      </x:c>
      <x:c r="N35" s="69" t="str">
        <x:f>IF(O35="LINKED - READY",INDEX(CANDIDATES!$Q$6:$Q$205,MATCH(B35,CANDIDATES!$A$6:$A$205,0)),"")</x:f>
      </x:c>
      <x:c r="O35" s="69" t="str">
        <x:f>IF(A35="","",IF(COUNTIF(CANDIDATES!$A$6:$A$205,B35)&lt;&gt;1,"INVALID - CANDIDATE ID",IF(COUNTIFS(CANDIDATES!$A$6:$A$205,B35,CANDIDATES!$R$6:$R$205,"READY")&lt;&gt;1,"CANDIDATE NOT READY","LINKED - READY")))</x:f>
      </x:c>
      <x:c r="P35" s="69" t="str">
        <x:f>IF(A35="","",IF(O35&lt;&gt;"LINKED - READY","NOT COMPATIBLE - CANDIDATE",IF(C35="UNRESOLVED","NOT COMPATIBLE - UNRESOLVED",IF(C35="INCLUDE DIRECT",IF(N35="DIRECT COMMERCIAL COMPETITOR","COMPATIBLE","ROLE CONFLICT"),IF(C35="INCLUDE INDIRECT",IF(N35="INDIRECT / SUBSTITUTE COMPETITOR","COMPATIBLE","ROLE CONFLICT"),IF(C35="REFERENCE",IF(OR(N35="DIRECT COMMERCIAL COMPETITOR",N35="INDIRECT / SUBSTITUTE COMPETITOR",N35="RETAIL / CHANNEL COMPETITOR",N35="MARKETPLACE / INTERMEDIARY",N35="MANUFACTURER / FIRST-PARTY REFERENCE",N35="PUBLISHER / INFORMATION COMPETITOR",N35="VISIBILITY-ONLY COMPETITOR"),"COMPATIBLE","ROLE CONFLICT"),IF(OR(C35="MONITOR",C35="EXCLUDE"),"COMPATIBLE","ROLE CONFLICT")))))))</x:f>
      </x:c>
    </x:row>
    <x:row r="36">
      <x:c r="A36" s="53"/>
      <x:c r="B36" s="53"/>
      <x:c r="C36" s="53"/>
      <x:c r="D36" s="53"/>
      <x:c r="E36" s="53"/>
      <x:c r="F36" s="53"/>
      <x:c r="G36" s="53"/>
      <x:c r="H36" s="53"/>
      <x:c r="I36" s="53"/>
      <x:c r="J36" s="45" t="str">
        <x:f>IF(A36="","",IF(NOT(OR(EXACT(C36,"INCLUDE DIRECT"),EXACT(C36,"INCLUDE INDIRECT"),EXACT(C36,"REFERENCE"),EXACT(C36,"MONITOR"),EXACT(C36,"EXCLUDE"),EXACT(C36,"UNRESOLVED"))),"INVALID - SET DECISION TOKEN",IF(COUNTIF($A$6:$A$205,A36)&gt;1,"INVALID - DUPLICATE ID","VALID")))</x:f>
      </x:c>
      <x:c r="K36" s="45" t="str">
        <x:f>IF(A36="","",IF(OR(B36="",C36="",D36="",E36="",F36="",G36="",H36="",I36=""),"EVIDENCE INSUFFICIENT - DECISION FIELD",IF(C36="UNRESOLVED","EVIDENCE INSUFFICIENT - UNRESOLVED SET","COMPLETE")))</x:f>
      </x:c>
      <x:c r="L36" s="45" t="str">
        <x:f>IF(A36="","",IF(J36&lt;&gt;"VALID","NOT READY",IF(K36&lt;&gt;"COMPLETE","NOT READY",IF(O36&lt;&gt;"LINKED - READY","NOT READY",IF(P36&lt;&gt;"COMPATIBLE","NOT READY","READY")))))</x:f>
      </x:c>
      <x:c r="M36" s="69" t="str">
        <x:f>IF(O36="LINKED - READY",INDEX(CANDIDATES!$B$6:$B$205,MATCH(B36,CANDIDATES!$A$6:$A$205,0)),"")</x:f>
      </x:c>
      <x:c r="N36" s="69" t="str">
        <x:f>IF(O36="LINKED - READY",INDEX(CANDIDATES!$Q$6:$Q$205,MATCH(B36,CANDIDATES!$A$6:$A$205,0)),"")</x:f>
      </x:c>
      <x:c r="O36" s="69" t="str">
        <x:f>IF(A36="","",IF(COUNTIF(CANDIDATES!$A$6:$A$205,B36)&lt;&gt;1,"INVALID - CANDIDATE ID",IF(COUNTIFS(CANDIDATES!$A$6:$A$205,B36,CANDIDATES!$R$6:$R$205,"READY")&lt;&gt;1,"CANDIDATE NOT READY","LINKED - READY")))</x:f>
      </x:c>
      <x:c r="P36" s="69" t="str">
        <x:f>IF(A36="","",IF(O36&lt;&gt;"LINKED - READY","NOT COMPATIBLE - CANDIDATE",IF(C36="UNRESOLVED","NOT COMPATIBLE - UNRESOLVED",IF(C36="INCLUDE DIRECT",IF(N36="DIRECT COMMERCIAL COMPETITOR","COMPATIBLE","ROLE CONFLICT"),IF(C36="INCLUDE INDIRECT",IF(N36="INDIRECT / SUBSTITUTE COMPETITOR","COMPATIBLE","ROLE CONFLICT"),IF(C36="REFERENCE",IF(OR(N36="DIRECT COMMERCIAL COMPETITOR",N36="INDIRECT / SUBSTITUTE COMPETITOR",N36="RETAIL / CHANNEL COMPETITOR",N36="MARKETPLACE / INTERMEDIARY",N36="MANUFACTURER / FIRST-PARTY REFERENCE",N36="PUBLISHER / INFORMATION COMPETITOR",N36="VISIBILITY-ONLY COMPETITOR"),"COMPATIBLE","ROLE CONFLICT"),IF(OR(C36="MONITOR",C36="EXCLUDE"),"COMPATIBLE","ROLE CONFLICT")))))))</x:f>
      </x:c>
    </x:row>
    <x:row r="37">
      <x:c r="A37" s="53"/>
      <x:c r="B37" s="53"/>
      <x:c r="C37" s="53"/>
      <x:c r="D37" s="53"/>
      <x:c r="E37" s="53"/>
      <x:c r="F37" s="53"/>
      <x:c r="G37" s="53"/>
      <x:c r="H37" s="53"/>
      <x:c r="I37" s="53"/>
      <x:c r="J37" s="45" t="str">
        <x:f>IF(A37="","",IF(NOT(OR(EXACT(C37,"INCLUDE DIRECT"),EXACT(C37,"INCLUDE INDIRECT"),EXACT(C37,"REFERENCE"),EXACT(C37,"MONITOR"),EXACT(C37,"EXCLUDE"),EXACT(C37,"UNRESOLVED"))),"INVALID - SET DECISION TOKEN",IF(COUNTIF($A$6:$A$205,A37)&gt;1,"INVALID - DUPLICATE ID","VALID")))</x:f>
      </x:c>
      <x:c r="K37" s="45" t="str">
        <x:f>IF(A37="","",IF(OR(B37="",C37="",D37="",E37="",F37="",G37="",H37="",I37=""),"EVIDENCE INSUFFICIENT - DECISION FIELD",IF(C37="UNRESOLVED","EVIDENCE INSUFFICIENT - UNRESOLVED SET","COMPLETE")))</x:f>
      </x:c>
      <x:c r="L37" s="45" t="str">
        <x:f>IF(A37="","",IF(J37&lt;&gt;"VALID","NOT READY",IF(K37&lt;&gt;"COMPLETE","NOT READY",IF(O37&lt;&gt;"LINKED - READY","NOT READY",IF(P37&lt;&gt;"COMPATIBLE","NOT READY","READY")))))</x:f>
      </x:c>
      <x:c r="M37" s="69" t="str">
        <x:f>IF(O37="LINKED - READY",INDEX(CANDIDATES!$B$6:$B$205,MATCH(B37,CANDIDATES!$A$6:$A$205,0)),"")</x:f>
      </x:c>
      <x:c r="N37" s="69" t="str">
        <x:f>IF(O37="LINKED - READY",INDEX(CANDIDATES!$Q$6:$Q$205,MATCH(B37,CANDIDATES!$A$6:$A$205,0)),"")</x:f>
      </x:c>
      <x:c r="O37" s="69" t="str">
        <x:f>IF(A37="","",IF(COUNTIF(CANDIDATES!$A$6:$A$205,B37)&lt;&gt;1,"INVALID - CANDIDATE ID",IF(COUNTIFS(CANDIDATES!$A$6:$A$205,B37,CANDIDATES!$R$6:$R$205,"READY")&lt;&gt;1,"CANDIDATE NOT READY","LINKED - READY")))</x:f>
      </x:c>
      <x:c r="P37" s="69" t="str">
        <x:f>IF(A37="","",IF(O37&lt;&gt;"LINKED - READY","NOT COMPATIBLE - CANDIDATE",IF(C37="UNRESOLVED","NOT COMPATIBLE - UNRESOLVED",IF(C37="INCLUDE DIRECT",IF(N37="DIRECT COMMERCIAL COMPETITOR","COMPATIBLE","ROLE CONFLICT"),IF(C37="INCLUDE INDIRECT",IF(N37="INDIRECT / SUBSTITUTE COMPETITOR","COMPATIBLE","ROLE CONFLICT"),IF(C37="REFERENCE",IF(OR(N37="DIRECT COMMERCIAL COMPETITOR",N37="INDIRECT / SUBSTITUTE COMPETITOR",N37="RETAIL / CHANNEL COMPETITOR",N37="MARKETPLACE / INTERMEDIARY",N37="MANUFACTURER / FIRST-PARTY REFERENCE",N37="PUBLISHER / INFORMATION COMPETITOR",N37="VISIBILITY-ONLY COMPETITOR"),"COMPATIBLE","ROLE CONFLICT"),IF(OR(C37="MONITOR",C37="EXCLUDE"),"COMPATIBLE","ROLE CONFLICT")))))))</x:f>
      </x:c>
    </x:row>
    <x:row r="38">
      <x:c r="A38" s="53"/>
      <x:c r="B38" s="53"/>
      <x:c r="C38" s="53"/>
      <x:c r="D38" s="53"/>
      <x:c r="E38" s="53"/>
      <x:c r="F38" s="53"/>
      <x:c r="G38" s="53"/>
      <x:c r="H38" s="53"/>
      <x:c r="I38" s="53"/>
      <x:c r="J38" s="45" t="str">
        <x:f>IF(A38="","",IF(NOT(OR(EXACT(C38,"INCLUDE DIRECT"),EXACT(C38,"INCLUDE INDIRECT"),EXACT(C38,"REFERENCE"),EXACT(C38,"MONITOR"),EXACT(C38,"EXCLUDE"),EXACT(C38,"UNRESOLVED"))),"INVALID - SET DECISION TOKEN",IF(COUNTIF($A$6:$A$205,A38)&gt;1,"INVALID - DUPLICATE ID","VALID")))</x:f>
      </x:c>
      <x:c r="K38" s="45" t="str">
        <x:f>IF(A38="","",IF(OR(B38="",C38="",D38="",E38="",F38="",G38="",H38="",I38=""),"EVIDENCE INSUFFICIENT - DECISION FIELD",IF(C38="UNRESOLVED","EVIDENCE INSUFFICIENT - UNRESOLVED SET","COMPLETE")))</x:f>
      </x:c>
      <x:c r="L38" s="45" t="str">
        <x:f>IF(A38="","",IF(J38&lt;&gt;"VALID","NOT READY",IF(K38&lt;&gt;"COMPLETE","NOT READY",IF(O38&lt;&gt;"LINKED - READY","NOT READY",IF(P38&lt;&gt;"COMPATIBLE","NOT READY","READY")))))</x:f>
      </x:c>
      <x:c r="M38" s="69" t="str">
        <x:f>IF(O38="LINKED - READY",INDEX(CANDIDATES!$B$6:$B$205,MATCH(B38,CANDIDATES!$A$6:$A$205,0)),"")</x:f>
      </x:c>
      <x:c r="N38" s="69" t="str">
        <x:f>IF(O38="LINKED - READY",INDEX(CANDIDATES!$Q$6:$Q$205,MATCH(B38,CANDIDATES!$A$6:$A$205,0)),"")</x:f>
      </x:c>
      <x:c r="O38" s="69" t="str">
        <x:f>IF(A38="","",IF(COUNTIF(CANDIDATES!$A$6:$A$205,B38)&lt;&gt;1,"INVALID - CANDIDATE ID",IF(COUNTIFS(CANDIDATES!$A$6:$A$205,B38,CANDIDATES!$R$6:$R$205,"READY")&lt;&gt;1,"CANDIDATE NOT READY","LINKED - READY")))</x:f>
      </x:c>
      <x:c r="P38" s="69" t="str">
        <x:f>IF(A38="","",IF(O38&lt;&gt;"LINKED - READY","NOT COMPATIBLE - CANDIDATE",IF(C38="UNRESOLVED","NOT COMPATIBLE - UNRESOLVED",IF(C38="INCLUDE DIRECT",IF(N38="DIRECT COMMERCIAL COMPETITOR","COMPATIBLE","ROLE CONFLICT"),IF(C38="INCLUDE INDIRECT",IF(N38="INDIRECT / SUBSTITUTE COMPETITOR","COMPATIBLE","ROLE CONFLICT"),IF(C38="REFERENCE",IF(OR(N38="DIRECT COMMERCIAL COMPETITOR",N38="INDIRECT / SUBSTITUTE COMPETITOR",N38="RETAIL / CHANNEL COMPETITOR",N38="MARKETPLACE / INTERMEDIARY",N38="MANUFACTURER / FIRST-PARTY REFERENCE",N38="PUBLISHER / INFORMATION COMPETITOR",N38="VISIBILITY-ONLY COMPETITOR"),"COMPATIBLE","ROLE CONFLICT"),IF(OR(C38="MONITOR",C38="EXCLUDE"),"COMPATIBLE","ROLE CONFLICT")))))))</x:f>
      </x:c>
    </x:row>
    <x:row r="39">
      <x:c r="A39" s="53"/>
      <x:c r="B39" s="53"/>
      <x:c r="C39" s="53"/>
      <x:c r="D39" s="53"/>
      <x:c r="E39" s="53"/>
      <x:c r="F39" s="53"/>
      <x:c r="G39" s="53"/>
      <x:c r="H39" s="53"/>
      <x:c r="I39" s="53"/>
      <x:c r="J39" s="45" t="str">
        <x:f>IF(A39="","",IF(NOT(OR(EXACT(C39,"INCLUDE DIRECT"),EXACT(C39,"INCLUDE INDIRECT"),EXACT(C39,"REFERENCE"),EXACT(C39,"MONITOR"),EXACT(C39,"EXCLUDE"),EXACT(C39,"UNRESOLVED"))),"INVALID - SET DECISION TOKEN",IF(COUNTIF($A$6:$A$205,A39)&gt;1,"INVALID - DUPLICATE ID","VALID")))</x:f>
      </x:c>
      <x:c r="K39" s="45" t="str">
        <x:f>IF(A39="","",IF(OR(B39="",C39="",D39="",E39="",F39="",G39="",H39="",I39=""),"EVIDENCE INSUFFICIENT - DECISION FIELD",IF(C39="UNRESOLVED","EVIDENCE INSUFFICIENT - UNRESOLVED SET","COMPLETE")))</x:f>
      </x:c>
      <x:c r="L39" s="45" t="str">
        <x:f>IF(A39="","",IF(J39&lt;&gt;"VALID","NOT READY",IF(K39&lt;&gt;"COMPLETE","NOT READY",IF(O39&lt;&gt;"LINKED - READY","NOT READY",IF(P39&lt;&gt;"COMPATIBLE","NOT READY","READY")))))</x:f>
      </x:c>
      <x:c r="M39" s="69" t="str">
        <x:f>IF(O39="LINKED - READY",INDEX(CANDIDATES!$B$6:$B$205,MATCH(B39,CANDIDATES!$A$6:$A$205,0)),"")</x:f>
      </x:c>
      <x:c r="N39" s="69" t="str">
        <x:f>IF(O39="LINKED - READY",INDEX(CANDIDATES!$Q$6:$Q$205,MATCH(B39,CANDIDATES!$A$6:$A$205,0)),"")</x:f>
      </x:c>
      <x:c r="O39" s="69" t="str">
        <x:f>IF(A39="","",IF(COUNTIF(CANDIDATES!$A$6:$A$205,B39)&lt;&gt;1,"INVALID - CANDIDATE ID",IF(COUNTIFS(CANDIDATES!$A$6:$A$205,B39,CANDIDATES!$R$6:$R$205,"READY")&lt;&gt;1,"CANDIDATE NOT READY","LINKED - READY")))</x:f>
      </x:c>
      <x:c r="P39" s="69" t="str">
        <x:f>IF(A39="","",IF(O39&lt;&gt;"LINKED - READY","NOT COMPATIBLE - CANDIDATE",IF(C39="UNRESOLVED","NOT COMPATIBLE - UNRESOLVED",IF(C39="INCLUDE DIRECT",IF(N39="DIRECT COMMERCIAL COMPETITOR","COMPATIBLE","ROLE CONFLICT"),IF(C39="INCLUDE INDIRECT",IF(N39="INDIRECT / SUBSTITUTE COMPETITOR","COMPATIBLE","ROLE CONFLICT"),IF(C39="REFERENCE",IF(OR(N39="DIRECT COMMERCIAL COMPETITOR",N39="INDIRECT / SUBSTITUTE COMPETITOR",N39="RETAIL / CHANNEL COMPETITOR",N39="MARKETPLACE / INTERMEDIARY",N39="MANUFACTURER / FIRST-PARTY REFERENCE",N39="PUBLISHER / INFORMATION COMPETITOR",N39="VISIBILITY-ONLY COMPETITOR"),"COMPATIBLE","ROLE CONFLICT"),IF(OR(C39="MONITOR",C39="EXCLUDE"),"COMPATIBLE","ROLE CONFLICT")))))))</x:f>
      </x:c>
    </x:row>
    <x:row r="40">
      <x:c r="A40" s="53"/>
      <x:c r="B40" s="53"/>
      <x:c r="C40" s="53"/>
      <x:c r="D40" s="53"/>
      <x:c r="E40" s="53"/>
      <x:c r="F40" s="53"/>
      <x:c r="G40" s="53"/>
      <x:c r="H40" s="53"/>
      <x:c r="I40" s="53"/>
      <x:c r="J40" s="45" t="str">
        <x:f>IF(A40="","",IF(NOT(OR(EXACT(C40,"INCLUDE DIRECT"),EXACT(C40,"INCLUDE INDIRECT"),EXACT(C40,"REFERENCE"),EXACT(C40,"MONITOR"),EXACT(C40,"EXCLUDE"),EXACT(C40,"UNRESOLVED"))),"INVALID - SET DECISION TOKEN",IF(COUNTIF($A$6:$A$205,A40)&gt;1,"INVALID - DUPLICATE ID","VALID")))</x:f>
      </x:c>
      <x:c r="K40" s="45" t="str">
        <x:f>IF(A40="","",IF(OR(B40="",C40="",D40="",E40="",F40="",G40="",H40="",I40=""),"EVIDENCE INSUFFICIENT - DECISION FIELD",IF(C40="UNRESOLVED","EVIDENCE INSUFFICIENT - UNRESOLVED SET","COMPLETE")))</x:f>
      </x:c>
      <x:c r="L40" s="45" t="str">
        <x:f>IF(A40="","",IF(J40&lt;&gt;"VALID","NOT READY",IF(K40&lt;&gt;"COMPLETE","NOT READY",IF(O40&lt;&gt;"LINKED - READY","NOT READY",IF(P40&lt;&gt;"COMPATIBLE","NOT READY","READY")))))</x:f>
      </x:c>
      <x:c r="M40" s="69" t="str">
        <x:f>IF(O40="LINKED - READY",INDEX(CANDIDATES!$B$6:$B$205,MATCH(B40,CANDIDATES!$A$6:$A$205,0)),"")</x:f>
      </x:c>
      <x:c r="N40" s="69" t="str">
        <x:f>IF(O40="LINKED - READY",INDEX(CANDIDATES!$Q$6:$Q$205,MATCH(B40,CANDIDATES!$A$6:$A$205,0)),"")</x:f>
      </x:c>
      <x:c r="O40" s="69" t="str">
        <x:f>IF(A40="","",IF(COUNTIF(CANDIDATES!$A$6:$A$205,B40)&lt;&gt;1,"INVALID - CANDIDATE ID",IF(COUNTIFS(CANDIDATES!$A$6:$A$205,B40,CANDIDATES!$R$6:$R$205,"READY")&lt;&gt;1,"CANDIDATE NOT READY","LINKED - READY")))</x:f>
      </x:c>
      <x:c r="P40" s="69" t="str">
        <x:f>IF(A40="","",IF(O40&lt;&gt;"LINKED - READY","NOT COMPATIBLE - CANDIDATE",IF(C40="UNRESOLVED","NOT COMPATIBLE - UNRESOLVED",IF(C40="INCLUDE DIRECT",IF(N40="DIRECT COMMERCIAL COMPETITOR","COMPATIBLE","ROLE CONFLICT"),IF(C40="INCLUDE INDIRECT",IF(N40="INDIRECT / SUBSTITUTE COMPETITOR","COMPATIBLE","ROLE CONFLICT"),IF(C40="REFERENCE",IF(OR(N40="DIRECT COMMERCIAL COMPETITOR",N40="INDIRECT / SUBSTITUTE COMPETITOR",N40="RETAIL / CHANNEL COMPETITOR",N40="MARKETPLACE / INTERMEDIARY",N40="MANUFACTURER / FIRST-PARTY REFERENCE",N40="PUBLISHER / INFORMATION COMPETITOR",N40="VISIBILITY-ONLY COMPETITOR"),"COMPATIBLE","ROLE CONFLICT"),IF(OR(C40="MONITOR",C40="EXCLUDE"),"COMPATIBLE","ROLE CONFLICT")))))))</x:f>
      </x:c>
    </x:row>
    <x:row r="41">
      <x:c r="A41" s="53"/>
      <x:c r="B41" s="53"/>
      <x:c r="C41" s="53"/>
      <x:c r="D41" s="53"/>
      <x:c r="E41" s="53"/>
      <x:c r="F41" s="53"/>
      <x:c r="G41" s="53"/>
      <x:c r="H41" s="53"/>
      <x:c r="I41" s="53"/>
      <x:c r="J41" s="45" t="str">
        <x:f>IF(A41="","",IF(NOT(OR(EXACT(C41,"INCLUDE DIRECT"),EXACT(C41,"INCLUDE INDIRECT"),EXACT(C41,"REFERENCE"),EXACT(C41,"MONITOR"),EXACT(C41,"EXCLUDE"),EXACT(C41,"UNRESOLVED"))),"INVALID - SET DECISION TOKEN",IF(COUNTIF($A$6:$A$205,A41)&gt;1,"INVALID - DUPLICATE ID","VALID")))</x:f>
      </x:c>
      <x:c r="K41" s="45" t="str">
        <x:f>IF(A41="","",IF(OR(B41="",C41="",D41="",E41="",F41="",G41="",H41="",I41=""),"EVIDENCE INSUFFICIENT - DECISION FIELD",IF(C41="UNRESOLVED","EVIDENCE INSUFFICIENT - UNRESOLVED SET","COMPLETE")))</x:f>
      </x:c>
      <x:c r="L41" s="45" t="str">
        <x:f>IF(A41="","",IF(J41&lt;&gt;"VALID","NOT READY",IF(K41&lt;&gt;"COMPLETE","NOT READY",IF(O41&lt;&gt;"LINKED - READY","NOT READY",IF(P41&lt;&gt;"COMPATIBLE","NOT READY","READY")))))</x:f>
      </x:c>
      <x:c r="M41" s="69" t="str">
        <x:f>IF(O41="LINKED - READY",INDEX(CANDIDATES!$B$6:$B$205,MATCH(B41,CANDIDATES!$A$6:$A$205,0)),"")</x:f>
      </x:c>
      <x:c r="N41" s="69" t="str">
        <x:f>IF(O41="LINKED - READY",INDEX(CANDIDATES!$Q$6:$Q$205,MATCH(B41,CANDIDATES!$A$6:$A$205,0)),"")</x:f>
      </x:c>
      <x:c r="O41" s="69" t="str">
        <x:f>IF(A41="","",IF(COUNTIF(CANDIDATES!$A$6:$A$205,B41)&lt;&gt;1,"INVALID - CANDIDATE ID",IF(COUNTIFS(CANDIDATES!$A$6:$A$205,B41,CANDIDATES!$R$6:$R$205,"READY")&lt;&gt;1,"CANDIDATE NOT READY","LINKED - READY")))</x:f>
      </x:c>
      <x:c r="P41" s="69" t="str">
        <x:f>IF(A41="","",IF(O41&lt;&gt;"LINKED - READY","NOT COMPATIBLE - CANDIDATE",IF(C41="UNRESOLVED","NOT COMPATIBLE - UNRESOLVED",IF(C41="INCLUDE DIRECT",IF(N41="DIRECT COMMERCIAL COMPETITOR","COMPATIBLE","ROLE CONFLICT"),IF(C41="INCLUDE INDIRECT",IF(N41="INDIRECT / SUBSTITUTE COMPETITOR","COMPATIBLE","ROLE CONFLICT"),IF(C41="REFERENCE",IF(OR(N41="DIRECT COMMERCIAL COMPETITOR",N41="INDIRECT / SUBSTITUTE COMPETITOR",N41="RETAIL / CHANNEL COMPETITOR",N41="MARKETPLACE / INTERMEDIARY",N41="MANUFACTURER / FIRST-PARTY REFERENCE",N41="PUBLISHER / INFORMATION COMPETITOR",N41="VISIBILITY-ONLY COMPETITOR"),"COMPATIBLE","ROLE CONFLICT"),IF(OR(C41="MONITOR",C41="EXCLUDE"),"COMPATIBLE","ROLE CONFLICT")))))))</x:f>
      </x:c>
    </x:row>
    <x:row r="42">
      <x:c r="A42" s="53"/>
      <x:c r="B42" s="53"/>
      <x:c r="C42" s="53"/>
      <x:c r="D42" s="53"/>
      <x:c r="E42" s="53"/>
      <x:c r="F42" s="53"/>
      <x:c r="G42" s="53"/>
      <x:c r="H42" s="53"/>
      <x:c r="I42" s="53"/>
      <x:c r="J42" s="45" t="str">
        <x:f>IF(A42="","",IF(NOT(OR(EXACT(C42,"INCLUDE DIRECT"),EXACT(C42,"INCLUDE INDIRECT"),EXACT(C42,"REFERENCE"),EXACT(C42,"MONITOR"),EXACT(C42,"EXCLUDE"),EXACT(C42,"UNRESOLVED"))),"INVALID - SET DECISION TOKEN",IF(COUNTIF($A$6:$A$205,A42)&gt;1,"INVALID - DUPLICATE ID","VALID")))</x:f>
      </x:c>
      <x:c r="K42" s="45" t="str">
        <x:f>IF(A42="","",IF(OR(B42="",C42="",D42="",E42="",F42="",G42="",H42="",I42=""),"EVIDENCE INSUFFICIENT - DECISION FIELD",IF(C42="UNRESOLVED","EVIDENCE INSUFFICIENT - UNRESOLVED SET","COMPLETE")))</x:f>
      </x:c>
      <x:c r="L42" s="45" t="str">
        <x:f>IF(A42="","",IF(J42&lt;&gt;"VALID","NOT READY",IF(K42&lt;&gt;"COMPLETE","NOT READY",IF(O42&lt;&gt;"LINKED - READY","NOT READY",IF(P42&lt;&gt;"COMPATIBLE","NOT READY","READY")))))</x:f>
      </x:c>
      <x:c r="M42" s="69" t="str">
        <x:f>IF(O42="LINKED - READY",INDEX(CANDIDATES!$B$6:$B$205,MATCH(B42,CANDIDATES!$A$6:$A$205,0)),"")</x:f>
      </x:c>
      <x:c r="N42" s="69" t="str">
        <x:f>IF(O42="LINKED - READY",INDEX(CANDIDATES!$Q$6:$Q$205,MATCH(B42,CANDIDATES!$A$6:$A$205,0)),"")</x:f>
      </x:c>
      <x:c r="O42" s="69" t="str">
        <x:f>IF(A42="","",IF(COUNTIF(CANDIDATES!$A$6:$A$205,B42)&lt;&gt;1,"INVALID - CANDIDATE ID",IF(COUNTIFS(CANDIDATES!$A$6:$A$205,B42,CANDIDATES!$R$6:$R$205,"READY")&lt;&gt;1,"CANDIDATE NOT READY","LINKED - READY")))</x:f>
      </x:c>
      <x:c r="P42" s="69" t="str">
        <x:f>IF(A42="","",IF(O42&lt;&gt;"LINKED - READY","NOT COMPATIBLE - CANDIDATE",IF(C42="UNRESOLVED","NOT COMPATIBLE - UNRESOLVED",IF(C42="INCLUDE DIRECT",IF(N42="DIRECT COMMERCIAL COMPETITOR","COMPATIBLE","ROLE CONFLICT"),IF(C42="INCLUDE INDIRECT",IF(N42="INDIRECT / SUBSTITUTE COMPETITOR","COMPATIBLE","ROLE CONFLICT"),IF(C42="REFERENCE",IF(OR(N42="DIRECT COMMERCIAL COMPETITOR",N42="INDIRECT / SUBSTITUTE COMPETITOR",N42="RETAIL / CHANNEL COMPETITOR",N42="MARKETPLACE / INTERMEDIARY",N42="MANUFACTURER / FIRST-PARTY REFERENCE",N42="PUBLISHER / INFORMATION COMPETITOR",N42="VISIBILITY-ONLY COMPETITOR"),"COMPATIBLE","ROLE CONFLICT"),IF(OR(C42="MONITOR",C42="EXCLUDE"),"COMPATIBLE","ROLE CONFLICT")))))))</x:f>
      </x:c>
    </x:row>
    <x:row r="43">
      <x:c r="A43" s="53"/>
      <x:c r="B43" s="53"/>
      <x:c r="C43" s="53"/>
      <x:c r="D43" s="53"/>
      <x:c r="E43" s="53"/>
      <x:c r="F43" s="53"/>
      <x:c r="G43" s="53"/>
      <x:c r="H43" s="53"/>
      <x:c r="I43" s="53"/>
      <x:c r="J43" s="45" t="str">
        <x:f>IF(A43="","",IF(NOT(OR(EXACT(C43,"INCLUDE DIRECT"),EXACT(C43,"INCLUDE INDIRECT"),EXACT(C43,"REFERENCE"),EXACT(C43,"MONITOR"),EXACT(C43,"EXCLUDE"),EXACT(C43,"UNRESOLVED"))),"INVALID - SET DECISION TOKEN",IF(COUNTIF($A$6:$A$205,A43)&gt;1,"INVALID - DUPLICATE ID","VALID")))</x:f>
      </x:c>
      <x:c r="K43" s="45" t="str">
        <x:f>IF(A43="","",IF(OR(B43="",C43="",D43="",E43="",F43="",G43="",H43="",I43=""),"EVIDENCE INSUFFICIENT - DECISION FIELD",IF(C43="UNRESOLVED","EVIDENCE INSUFFICIENT - UNRESOLVED SET","COMPLETE")))</x:f>
      </x:c>
      <x:c r="L43" s="45" t="str">
        <x:f>IF(A43="","",IF(J43&lt;&gt;"VALID","NOT READY",IF(K43&lt;&gt;"COMPLETE","NOT READY",IF(O43&lt;&gt;"LINKED - READY","NOT READY",IF(P43&lt;&gt;"COMPATIBLE","NOT READY","READY")))))</x:f>
      </x:c>
      <x:c r="M43" s="69" t="str">
        <x:f>IF(O43="LINKED - READY",INDEX(CANDIDATES!$B$6:$B$205,MATCH(B43,CANDIDATES!$A$6:$A$205,0)),"")</x:f>
      </x:c>
      <x:c r="N43" s="69" t="str">
        <x:f>IF(O43="LINKED - READY",INDEX(CANDIDATES!$Q$6:$Q$205,MATCH(B43,CANDIDATES!$A$6:$A$205,0)),"")</x:f>
      </x:c>
      <x:c r="O43" s="69" t="str">
        <x:f>IF(A43="","",IF(COUNTIF(CANDIDATES!$A$6:$A$205,B43)&lt;&gt;1,"INVALID - CANDIDATE ID",IF(COUNTIFS(CANDIDATES!$A$6:$A$205,B43,CANDIDATES!$R$6:$R$205,"READY")&lt;&gt;1,"CANDIDATE NOT READY","LINKED - READY")))</x:f>
      </x:c>
      <x:c r="P43" s="69" t="str">
        <x:f>IF(A43="","",IF(O43&lt;&gt;"LINKED - READY","NOT COMPATIBLE - CANDIDATE",IF(C43="UNRESOLVED","NOT COMPATIBLE - UNRESOLVED",IF(C43="INCLUDE DIRECT",IF(N43="DIRECT COMMERCIAL COMPETITOR","COMPATIBLE","ROLE CONFLICT"),IF(C43="INCLUDE INDIRECT",IF(N43="INDIRECT / SUBSTITUTE COMPETITOR","COMPATIBLE","ROLE CONFLICT"),IF(C43="REFERENCE",IF(OR(N43="DIRECT COMMERCIAL COMPETITOR",N43="INDIRECT / SUBSTITUTE COMPETITOR",N43="RETAIL / CHANNEL COMPETITOR",N43="MARKETPLACE / INTERMEDIARY",N43="MANUFACTURER / FIRST-PARTY REFERENCE",N43="PUBLISHER / INFORMATION COMPETITOR",N43="VISIBILITY-ONLY COMPETITOR"),"COMPATIBLE","ROLE CONFLICT"),IF(OR(C43="MONITOR",C43="EXCLUDE"),"COMPATIBLE","ROLE CONFLICT")))))))</x:f>
      </x:c>
    </x:row>
    <x:row r="44">
      <x:c r="A44" s="53"/>
      <x:c r="B44" s="53"/>
      <x:c r="C44" s="53"/>
      <x:c r="D44" s="53"/>
      <x:c r="E44" s="53"/>
      <x:c r="F44" s="53"/>
      <x:c r="G44" s="53"/>
      <x:c r="H44" s="53"/>
      <x:c r="I44" s="53"/>
      <x:c r="J44" s="45" t="str">
        <x:f>IF(A44="","",IF(NOT(OR(EXACT(C44,"INCLUDE DIRECT"),EXACT(C44,"INCLUDE INDIRECT"),EXACT(C44,"REFERENCE"),EXACT(C44,"MONITOR"),EXACT(C44,"EXCLUDE"),EXACT(C44,"UNRESOLVED"))),"INVALID - SET DECISION TOKEN",IF(COUNTIF($A$6:$A$205,A44)&gt;1,"INVALID - DUPLICATE ID","VALID")))</x:f>
      </x:c>
      <x:c r="K44" s="45" t="str">
        <x:f>IF(A44="","",IF(OR(B44="",C44="",D44="",E44="",F44="",G44="",H44="",I44=""),"EVIDENCE INSUFFICIENT - DECISION FIELD",IF(C44="UNRESOLVED","EVIDENCE INSUFFICIENT - UNRESOLVED SET","COMPLETE")))</x:f>
      </x:c>
      <x:c r="L44" s="45" t="str">
        <x:f>IF(A44="","",IF(J44&lt;&gt;"VALID","NOT READY",IF(K44&lt;&gt;"COMPLETE","NOT READY",IF(O44&lt;&gt;"LINKED - READY","NOT READY",IF(P44&lt;&gt;"COMPATIBLE","NOT READY","READY")))))</x:f>
      </x:c>
      <x:c r="M44" s="69" t="str">
        <x:f>IF(O44="LINKED - READY",INDEX(CANDIDATES!$B$6:$B$205,MATCH(B44,CANDIDATES!$A$6:$A$205,0)),"")</x:f>
      </x:c>
      <x:c r="N44" s="69" t="str">
        <x:f>IF(O44="LINKED - READY",INDEX(CANDIDATES!$Q$6:$Q$205,MATCH(B44,CANDIDATES!$A$6:$A$205,0)),"")</x:f>
      </x:c>
      <x:c r="O44" s="69" t="str">
        <x:f>IF(A44="","",IF(COUNTIF(CANDIDATES!$A$6:$A$205,B44)&lt;&gt;1,"INVALID - CANDIDATE ID",IF(COUNTIFS(CANDIDATES!$A$6:$A$205,B44,CANDIDATES!$R$6:$R$205,"READY")&lt;&gt;1,"CANDIDATE NOT READY","LINKED - READY")))</x:f>
      </x:c>
      <x:c r="P44" s="69" t="str">
        <x:f>IF(A44="","",IF(O44&lt;&gt;"LINKED - READY","NOT COMPATIBLE - CANDIDATE",IF(C44="UNRESOLVED","NOT COMPATIBLE - UNRESOLVED",IF(C44="INCLUDE DIRECT",IF(N44="DIRECT COMMERCIAL COMPETITOR","COMPATIBLE","ROLE CONFLICT"),IF(C44="INCLUDE INDIRECT",IF(N44="INDIRECT / SUBSTITUTE COMPETITOR","COMPATIBLE","ROLE CONFLICT"),IF(C44="REFERENCE",IF(OR(N44="DIRECT COMMERCIAL COMPETITOR",N44="INDIRECT / SUBSTITUTE COMPETITOR",N44="RETAIL / CHANNEL COMPETITOR",N44="MARKETPLACE / INTERMEDIARY",N44="MANUFACTURER / FIRST-PARTY REFERENCE",N44="PUBLISHER / INFORMATION COMPETITOR",N44="VISIBILITY-ONLY COMPETITOR"),"COMPATIBLE","ROLE CONFLICT"),IF(OR(C44="MONITOR",C44="EXCLUDE"),"COMPATIBLE","ROLE CONFLICT")))))))</x:f>
      </x:c>
    </x:row>
    <x:row r="45">
      <x:c r="A45" s="53"/>
      <x:c r="B45" s="53"/>
      <x:c r="C45" s="53"/>
      <x:c r="D45" s="53"/>
      <x:c r="E45" s="53"/>
      <x:c r="F45" s="53"/>
      <x:c r="G45" s="53"/>
      <x:c r="H45" s="53"/>
      <x:c r="I45" s="53"/>
      <x:c r="J45" s="45" t="str">
        <x:f>IF(A45="","",IF(NOT(OR(EXACT(C45,"INCLUDE DIRECT"),EXACT(C45,"INCLUDE INDIRECT"),EXACT(C45,"REFERENCE"),EXACT(C45,"MONITOR"),EXACT(C45,"EXCLUDE"),EXACT(C45,"UNRESOLVED"))),"INVALID - SET DECISION TOKEN",IF(COUNTIF($A$6:$A$205,A45)&gt;1,"INVALID - DUPLICATE ID","VALID")))</x:f>
      </x:c>
      <x:c r="K45" s="45" t="str">
        <x:f>IF(A45="","",IF(OR(B45="",C45="",D45="",E45="",F45="",G45="",H45="",I45=""),"EVIDENCE INSUFFICIENT - DECISION FIELD",IF(C45="UNRESOLVED","EVIDENCE INSUFFICIENT - UNRESOLVED SET","COMPLETE")))</x:f>
      </x:c>
      <x:c r="L45" s="45" t="str">
        <x:f>IF(A45="","",IF(J45&lt;&gt;"VALID","NOT READY",IF(K45&lt;&gt;"COMPLETE","NOT READY",IF(O45&lt;&gt;"LINKED - READY","NOT READY",IF(P45&lt;&gt;"COMPATIBLE","NOT READY","READY")))))</x:f>
      </x:c>
      <x:c r="M45" s="69" t="str">
        <x:f>IF(O45="LINKED - READY",INDEX(CANDIDATES!$B$6:$B$205,MATCH(B45,CANDIDATES!$A$6:$A$205,0)),"")</x:f>
      </x:c>
      <x:c r="N45" s="69" t="str">
        <x:f>IF(O45="LINKED - READY",INDEX(CANDIDATES!$Q$6:$Q$205,MATCH(B45,CANDIDATES!$A$6:$A$205,0)),"")</x:f>
      </x:c>
      <x:c r="O45" s="69" t="str">
        <x:f>IF(A45="","",IF(COUNTIF(CANDIDATES!$A$6:$A$205,B45)&lt;&gt;1,"INVALID - CANDIDATE ID",IF(COUNTIFS(CANDIDATES!$A$6:$A$205,B45,CANDIDATES!$R$6:$R$205,"READY")&lt;&gt;1,"CANDIDATE NOT READY","LINKED - READY")))</x:f>
      </x:c>
      <x:c r="P45" s="69" t="str">
        <x:f>IF(A45="","",IF(O45&lt;&gt;"LINKED - READY","NOT COMPATIBLE - CANDIDATE",IF(C45="UNRESOLVED","NOT COMPATIBLE - UNRESOLVED",IF(C45="INCLUDE DIRECT",IF(N45="DIRECT COMMERCIAL COMPETITOR","COMPATIBLE","ROLE CONFLICT"),IF(C45="INCLUDE INDIRECT",IF(N45="INDIRECT / SUBSTITUTE COMPETITOR","COMPATIBLE","ROLE CONFLICT"),IF(C45="REFERENCE",IF(OR(N45="DIRECT COMMERCIAL COMPETITOR",N45="INDIRECT / SUBSTITUTE COMPETITOR",N45="RETAIL / CHANNEL COMPETITOR",N45="MARKETPLACE / INTERMEDIARY",N45="MANUFACTURER / FIRST-PARTY REFERENCE",N45="PUBLISHER / INFORMATION COMPETITOR",N45="VISIBILITY-ONLY COMPETITOR"),"COMPATIBLE","ROLE CONFLICT"),IF(OR(C45="MONITOR",C45="EXCLUDE"),"COMPATIBLE","ROLE CONFLICT")))))))</x:f>
      </x:c>
    </x:row>
    <x:row r="46">
      <x:c r="A46" s="53"/>
      <x:c r="B46" s="53"/>
      <x:c r="C46" s="53"/>
      <x:c r="D46" s="53"/>
      <x:c r="E46" s="53"/>
      <x:c r="F46" s="53"/>
      <x:c r="G46" s="53"/>
      <x:c r="H46" s="53"/>
      <x:c r="I46" s="53"/>
      <x:c r="J46" s="45" t="str">
        <x:f>IF(A46="","",IF(NOT(OR(EXACT(C46,"INCLUDE DIRECT"),EXACT(C46,"INCLUDE INDIRECT"),EXACT(C46,"REFERENCE"),EXACT(C46,"MONITOR"),EXACT(C46,"EXCLUDE"),EXACT(C46,"UNRESOLVED"))),"INVALID - SET DECISION TOKEN",IF(COUNTIF($A$6:$A$205,A46)&gt;1,"INVALID - DUPLICATE ID","VALID")))</x:f>
      </x:c>
      <x:c r="K46" s="45" t="str">
        <x:f>IF(A46="","",IF(OR(B46="",C46="",D46="",E46="",F46="",G46="",H46="",I46=""),"EVIDENCE INSUFFICIENT - DECISION FIELD",IF(C46="UNRESOLVED","EVIDENCE INSUFFICIENT - UNRESOLVED SET","COMPLETE")))</x:f>
      </x:c>
      <x:c r="L46" s="45" t="str">
        <x:f>IF(A46="","",IF(J46&lt;&gt;"VALID","NOT READY",IF(K46&lt;&gt;"COMPLETE","NOT READY",IF(O46&lt;&gt;"LINKED - READY","NOT READY",IF(P46&lt;&gt;"COMPATIBLE","NOT READY","READY")))))</x:f>
      </x:c>
      <x:c r="M46" s="69" t="str">
        <x:f>IF(O46="LINKED - READY",INDEX(CANDIDATES!$B$6:$B$205,MATCH(B46,CANDIDATES!$A$6:$A$205,0)),"")</x:f>
      </x:c>
      <x:c r="N46" s="69" t="str">
        <x:f>IF(O46="LINKED - READY",INDEX(CANDIDATES!$Q$6:$Q$205,MATCH(B46,CANDIDATES!$A$6:$A$205,0)),"")</x:f>
      </x:c>
      <x:c r="O46" s="69" t="str">
        <x:f>IF(A46="","",IF(COUNTIF(CANDIDATES!$A$6:$A$205,B46)&lt;&gt;1,"INVALID - CANDIDATE ID",IF(COUNTIFS(CANDIDATES!$A$6:$A$205,B46,CANDIDATES!$R$6:$R$205,"READY")&lt;&gt;1,"CANDIDATE NOT READY","LINKED - READY")))</x:f>
      </x:c>
      <x:c r="P46" s="69" t="str">
        <x:f>IF(A46="","",IF(O46&lt;&gt;"LINKED - READY","NOT COMPATIBLE - CANDIDATE",IF(C46="UNRESOLVED","NOT COMPATIBLE - UNRESOLVED",IF(C46="INCLUDE DIRECT",IF(N46="DIRECT COMMERCIAL COMPETITOR","COMPATIBLE","ROLE CONFLICT"),IF(C46="INCLUDE INDIRECT",IF(N46="INDIRECT / SUBSTITUTE COMPETITOR","COMPATIBLE","ROLE CONFLICT"),IF(C46="REFERENCE",IF(OR(N46="DIRECT COMMERCIAL COMPETITOR",N46="INDIRECT / SUBSTITUTE COMPETITOR",N46="RETAIL / CHANNEL COMPETITOR",N46="MARKETPLACE / INTERMEDIARY",N46="MANUFACTURER / FIRST-PARTY REFERENCE",N46="PUBLISHER / INFORMATION COMPETITOR",N46="VISIBILITY-ONLY COMPETITOR"),"COMPATIBLE","ROLE CONFLICT"),IF(OR(C46="MONITOR",C46="EXCLUDE"),"COMPATIBLE","ROLE CONFLICT")))))))</x:f>
      </x:c>
    </x:row>
    <x:row r="47">
      <x:c r="A47" s="53"/>
      <x:c r="B47" s="53"/>
      <x:c r="C47" s="53"/>
      <x:c r="D47" s="53"/>
      <x:c r="E47" s="53"/>
      <x:c r="F47" s="53"/>
      <x:c r="G47" s="53"/>
      <x:c r="H47" s="53"/>
      <x:c r="I47" s="53"/>
      <x:c r="J47" s="45" t="str">
        <x:f>IF(A47="","",IF(NOT(OR(EXACT(C47,"INCLUDE DIRECT"),EXACT(C47,"INCLUDE INDIRECT"),EXACT(C47,"REFERENCE"),EXACT(C47,"MONITOR"),EXACT(C47,"EXCLUDE"),EXACT(C47,"UNRESOLVED"))),"INVALID - SET DECISION TOKEN",IF(COUNTIF($A$6:$A$205,A47)&gt;1,"INVALID - DUPLICATE ID","VALID")))</x:f>
      </x:c>
      <x:c r="K47" s="45" t="str">
        <x:f>IF(A47="","",IF(OR(B47="",C47="",D47="",E47="",F47="",G47="",H47="",I47=""),"EVIDENCE INSUFFICIENT - DECISION FIELD",IF(C47="UNRESOLVED","EVIDENCE INSUFFICIENT - UNRESOLVED SET","COMPLETE")))</x:f>
      </x:c>
      <x:c r="L47" s="45" t="str">
        <x:f>IF(A47="","",IF(J47&lt;&gt;"VALID","NOT READY",IF(K47&lt;&gt;"COMPLETE","NOT READY",IF(O47&lt;&gt;"LINKED - READY","NOT READY",IF(P47&lt;&gt;"COMPATIBLE","NOT READY","READY")))))</x:f>
      </x:c>
      <x:c r="M47" s="69" t="str">
        <x:f>IF(O47="LINKED - READY",INDEX(CANDIDATES!$B$6:$B$205,MATCH(B47,CANDIDATES!$A$6:$A$205,0)),"")</x:f>
      </x:c>
      <x:c r="N47" s="69" t="str">
        <x:f>IF(O47="LINKED - READY",INDEX(CANDIDATES!$Q$6:$Q$205,MATCH(B47,CANDIDATES!$A$6:$A$205,0)),"")</x:f>
      </x:c>
      <x:c r="O47" s="69" t="str">
        <x:f>IF(A47="","",IF(COUNTIF(CANDIDATES!$A$6:$A$205,B47)&lt;&gt;1,"INVALID - CANDIDATE ID",IF(COUNTIFS(CANDIDATES!$A$6:$A$205,B47,CANDIDATES!$R$6:$R$205,"READY")&lt;&gt;1,"CANDIDATE NOT READY","LINKED - READY")))</x:f>
      </x:c>
      <x:c r="P47" s="69" t="str">
        <x:f>IF(A47="","",IF(O47&lt;&gt;"LINKED - READY","NOT COMPATIBLE - CANDIDATE",IF(C47="UNRESOLVED","NOT COMPATIBLE - UNRESOLVED",IF(C47="INCLUDE DIRECT",IF(N47="DIRECT COMMERCIAL COMPETITOR","COMPATIBLE","ROLE CONFLICT"),IF(C47="INCLUDE INDIRECT",IF(N47="INDIRECT / SUBSTITUTE COMPETITOR","COMPATIBLE","ROLE CONFLICT"),IF(C47="REFERENCE",IF(OR(N47="DIRECT COMMERCIAL COMPETITOR",N47="INDIRECT / SUBSTITUTE COMPETITOR",N47="RETAIL / CHANNEL COMPETITOR",N47="MARKETPLACE / INTERMEDIARY",N47="MANUFACTURER / FIRST-PARTY REFERENCE",N47="PUBLISHER / INFORMATION COMPETITOR",N47="VISIBILITY-ONLY COMPETITOR"),"COMPATIBLE","ROLE CONFLICT"),IF(OR(C47="MONITOR",C47="EXCLUDE"),"COMPATIBLE","ROLE CONFLICT")))))))</x:f>
      </x:c>
    </x:row>
    <x:row r="48">
      <x:c r="A48" s="53"/>
      <x:c r="B48" s="53"/>
      <x:c r="C48" s="53"/>
      <x:c r="D48" s="53"/>
      <x:c r="E48" s="53"/>
      <x:c r="F48" s="53"/>
      <x:c r="G48" s="53"/>
      <x:c r="H48" s="53"/>
      <x:c r="I48" s="53"/>
      <x:c r="J48" s="45" t="str">
        <x:f>IF(A48="","",IF(NOT(OR(EXACT(C48,"INCLUDE DIRECT"),EXACT(C48,"INCLUDE INDIRECT"),EXACT(C48,"REFERENCE"),EXACT(C48,"MONITOR"),EXACT(C48,"EXCLUDE"),EXACT(C48,"UNRESOLVED"))),"INVALID - SET DECISION TOKEN",IF(COUNTIF($A$6:$A$205,A48)&gt;1,"INVALID - DUPLICATE ID","VALID")))</x:f>
      </x:c>
      <x:c r="K48" s="45" t="str">
        <x:f>IF(A48="","",IF(OR(B48="",C48="",D48="",E48="",F48="",G48="",H48="",I48=""),"EVIDENCE INSUFFICIENT - DECISION FIELD",IF(C48="UNRESOLVED","EVIDENCE INSUFFICIENT - UNRESOLVED SET","COMPLETE")))</x:f>
      </x:c>
      <x:c r="L48" s="45" t="str">
        <x:f>IF(A48="","",IF(J48&lt;&gt;"VALID","NOT READY",IF(K48&lt;&gt;"COMPLETE","NOT READY",IF(O48&lt;&gt;"LINKED - READY","NOT READY",IF(P48&lt;&gt;"COMPATIBLE","NOT READY","READY")))))</x:f>
      </x:c>
      <x:c r="M48" s="69" t="str">
        <x:f>IF(O48="LINKED - READY",INDEX(CANDIDATES!$B$6:$B$205,MATCH(B48,CANDIDATES!$A$6:$A$205,0)),"")</x:f>
      </x:c>
      <x:c r="N48" s="69" t="str">
        <x:f>IF(O48="LINKED - READY",INDEX(CANDIDATES!$Q$6:$Q$205,MATCH(B48,CANDIDATES!$A$6:$A$205,0)),"")</x:f>
      </x:c>
      <x:c r="O48" s="69" t="str">
        <x:f>IF(A48="","",IF(COUNTIF(CANDIDATES!$A$6:$A$205,B48)&lt;&gt;1,"INVALID - CANDIDATE ID",IF(COUNTIFS(CANDIDATES!$A$6:$A$205,B48,CANDIDATES!$R$6:$R$205,"READY")&lt;&gt;1,"CANDIDATE NOT READY","LINKED - READY")))</x:f>
      </x:c>
      <x:c r="P48" s="69" t="str">
        <x:f>IF(A48="","",IF(O48&lt;&gt;"LINKED - READY","NOT COMPATIBLE - CANDIDATE",IF(C48="UNRESOLVED","NOT COMPATIBLE - UNRESOLVED",IF(C48="INCLUDE DIRECT",IF(N48="DIRECT COMMERCIAL COMPETITOR","COMPATIBLE","ROLE CONFLICT"),IF(C48="INCLUDE INDIRECT",IF(N48="INDIRECT / SUBSTITUTE COMPETITOR","COMPATIBLE","ROLE CONFLICT"),IF(C48="REFERENCE",IF(OR(N48="DIRECT COMMERCIAL COMPETITOR",N48="INDIRECT / SUBSTITUTE COMPETITOR",N48="RETAIL / CHANNEL COMPETITOR",N48="MARKETPLACE / INTERMEDIARY",N48="MANUFACTURER / FIRST-PARTY REFERENCE",N48="PUBLISHER / INFORMATION COMPETITOR",N48="VISIBILITY-ONLY COMPETITOR"),"COMPATIBLE","ROLE CONFLICT"),IF(OR(C48="MONITOR",C48="EXCLUDE"),"COMPATIBLE","ROLE CONFLICT")))))))</x:f>
      </x:c>
    </x:row>
    <x:row r="49">
      <x:c r="A49" s="53"/>
      <x:c r="B49" s="53"/>
      <x:c r="C49" s="53"/>
      <x:c r="D49" s="53"/>
      <x:c r="E49" s="53"/>
      <x:c r="F49" s="53"/>
      <x:c r="G49" s="53"/>
      <x:c r="H49" s="53"/>
      <x:c r="I49" s="53"/>
      <x:c r="J49" s="45" t="str">
        <x:f>IF(A49="","",IF(NOT(OR(EXACT(C49,"INCLUDE DIRECT"),EXACT(C49,"INCLUDE INDIRECT"),EXACT(C49,"REFERENCE"),EXACT(C49,"MONITOR"),EXACT(C49,"EXCLUDE"),EXACT(C49,"UNRESOLVED"))),"INVALID - SET DECISION TOKEN",IF(COUNTIF($A$6:$A$205,A49)&gt;1,"INVALID - DUPLICATE ID","VALID")))</x:f>
      </x:c>
      <x:c r="K49" s="45" t="str">
        <x:f>IF(A49="","",IF(OR(B49="",C49="",D49="",E49="",F49="",G49="",H49="",I49=""),"EVIDENCE INSUFFICIENT - DECISION FIELD",IF(C49="UNRESOLVED","EVIDENCE INSUFFICIENT - UNRESOLVED SET","COMPLETE")))</x:f>
      </x:c>
      <x:c r="L49" s="45" t="str">
        <x:f>IF(A49="","",IF(J49&lt;&gt;"VALID","NOT READY",IF(K49&lt;&gt;"COMPLETE","NOT READY",IF(O49&lt;&gt;"LINKED - READY","NOT READY",IF(P49&lt;&gt;"COMPATIBLE","NOT READY","READY")))))</x:f>
      </x:c>
      <x:c r="M49" s="69" t="str">
        <x:f>IF(O49="LINKED - READY",INDEX(CANDIDATES!$B$6:$B$205,MATCH(B49,CANDIDATES!$A$6:$A$205,0)),"")</x:f>
      </x:c>
      <x:c r="N49" s="69" t="str">
        <x:f>IF(O49="LINKED - READY",INDEX(CANDIDATES!$Q$6:$Q$205,MATCH(B49,CANDIDATES!$A$6:$A$205,0)),"")</x:f>
      </x:c>
      <x:c r="O49" s="69" t="str">
        <x:f>IF(A49="","",IF(COUNTIF(CANDIDATES!$A$6:$A$205,B49)&lt;&gt;1,"INVALID - CANDIDATE ID",IF(COUNTIFS(CANDIDATES!$A$6:$A$205,B49,CANDIDATES!$R$6:$R$205,"READY")&lt;&gt;1,"CANDIDATE NOT READY","LINKED - READY")))</x:f>
      </x:c>
      <x:c r="P49" s="69" t="str">
        <x:f>IF(A49="","",IF(O49&lt;&gt;"LINKED - READY","NOT COMPATIBLE - CANDIDATE",IF(C49="UNRESOLVED","NOT COMPATIBLE - UNRESOLVED",IF(C49="INCLUDE DIRECT",IF(N49="DIRECT COMMERCIAL COMPETITOR","COMPATIBLE","ROLE CONFLICT"),IF(C49="INCLUDE INDIRECT",IF(N49="INDIRECT / SUBSTITUTE COMPETITOR","COMPATIBLE","ROLE CONFLICT"),IF(C49="REFERENCE",IF(OR(N49="DIRECT COMMERCIAL COMPETITOR",N49="INDIRECT / SUBSTITUTE COMPETITOR",N49="RETAIL / CHANNEL COMPETITOR",N49="MARKETPLACE / INTERMEDIARY",N49="MANUFACTURER / FIRST-PARTY REFERENCE",N49="PUBLISHER / INFORMATION COMPETITOR",N49="VISIBILITY-ONLY COMPETITOR"),"COMPATIBLE","ROLE CONFLICT"),IF(OR(C49="MONITOR",C49="EXCLUDE"),"COMPATIBLE","ROLE CONFLICT")))))))</x:f>
      </x:c>
    </x:row>
    <x:row r="50">
      <x:c r="A50" s="53"/>
      <x:c r="B50" s="53"/>
      <x:c r="C50" s="53"/>
      <x:c r="D50" s="53"/>
      <x:c r="E50" s="53"/>
      <x:c r="F50" s="53"/>
      <x:c r="G50" s="53"/>
      <x:c r="H50" s="53"/>
      <x:c r="I50" s="53"/>
      <x:c r="J50" s="45" t="str">
        <x:f>IF(A50="","",IF(NOT(OR(EXACT(C50,"INCLUDE DIRECT"),EXACT(C50,"INCLUDE INDIRECT"),EXACT(C50,"REFERENCE"),EXACT(C50,"MONITOR"),EXACT(C50,"EXCLUDE"),EXACT(C50,"UNRESOLVED"))),"INVALID - SET DECISION TOKEN",IF(COUNTIF($A$6:$A$205,A50)&gt;1,"INVALID - DUPLICATE ID","VALID")))</x:f>
      </x:c>
      <x:c r="K50" s="45" t="str">
        <x:f>IF(A50="","",IF(OR(B50="",C50="",D50="",E50="",F50="",G50="",H50="",I50=""),"EVIDENCE INSUFFICIENT - DECISION FIELD",IF(C50="UNRESOLVED","EVIDENCE INSUFFICIENT - UNRESOLVED SET","COMPLETE")))</x:f>
      </x:c>
      <x:c r="L50" s="45" t="str">
        <x:f>IF(A50="","",IF(J50&lt;&gt;"VALID","NOT READY",IF(K50&lt;&gt;"COMPLETE","NOT READY",IF(O50&lt;&gt;"LINKED - READY","NOT READY",IF(P50&lt;&gt;"COMPATIBLE","NOT READY","READY")))))</x:f>
      </x:c>
      <x:c r="M50" s="69" t="str">
        <x:f>IF(O50="LINKED - READY",INDEX(CANDIDATES!$B$6:$B$205,MATCH(B50,CANDIDATES!$A$6:$A$205,0)),"")</x:f>
      </x:c>
      <x:c r="N50" s="69" t="str">
        <x:f>IF(O50="LINKED - READY",INDEX(CANDIDATES!$Q$6:$Q$205,MATCH(B50,CANDIDATES!$A$6:$A$205,0)),"")</x:f>
      </x:c>
      <x:c r="O50" s="69" t="str">
        <x:f>IF(A50="","",IF(COUNTIF(CANDIDATES!$A$6:$A$205,B50)&lt;&gt;1,"INVALID - CANDIDATE ID",IF(COUNTIFS(CANDIDATES!$A$6:$A$205,B50,CANDIDATES!$R$6:$R$205,"READY")&lt;&gt;1,"CANDIDATE NOT READY","LINKED - READY")))</x:f>
      </x:c>
      <x:c r="P50" s="69" t="str">
        <x:f>IF(A50="","",IF(O50&lt;&gt;"LINKED - READY","NOT COMPATIBLE - CANDIDATE",IF(C50="UNRESOLVED","NOT COMPATIBLE - UNRESOLVED",IF(C50="INCLUDE DIRECT",IF(N50="DIRECT COMMERCIAL COMPETITOR","COMPATIBLE","ROLE CONFLICT"),IF(C50="INCLUDE INDIRECT",IF(N50="INDIRECT / SUBSTITUTE COMPETITOR","COMPATIBLE","ROLE CONFLICT"),IF(C50="REFERENCE",IF(OR(N50="DIRECT COMMERCIAL COMPETITOR",N50="INDIRECT / SUBSTITUTE COMPETITOR",N50="RETAIL / CHANNEL COMPETITOR",N50="MARKETPLACE / INTERMEDIARY",N50="MANUFACTURER / FIRST-PARTY REFERENCE",N50="PUBLISHER / INFORMATION COMPETITOR",N50="VISIBILITY-ONLY COMPETITOR"),"COMPATIBLE","ROLE CONFLICT"),IF(OR(C50="MONITOR",C50="EXCLUDE"),"COMPATIBLE","ROLE CONFLICT")))))))</x:f>
      </x:c>
    </x:row>
    <x:row r="51">
      <x:c r="A51" s="53"/>
      <x:c r="B51" s="53"/>
      <x:c r="C51" s="53"/>
      <x:c r="D51" s="53"/>
      <x:c r="E51" s="53"/>
      <x:c r="F51" s="53"/>
      <x:c r="G51" s="53"/>
      <x:c r="H51" s="53"/>
      <x:c r="I51" s="53"/>
      <x:c r="J51" s="45" t="str">
        <x:f>IF(A51="","",IF(NOT(OR(EXACT(C51,"INCLUDE DIRECT"),EXACT(C51,"INCLUDE INDIRECT"),EXACT(C51,"REFERENCE"),EXACT(C51,"MONITOR"),EXACT(C51,"EXCLUDE"),EXACT(C51,"UNRESOLVED"))),"INVALID - SET DECISION TOKEN",IF(COUNTIF($A$6:$A$205,A51)&gt;1,"INVALID - DUPLICATE ID","VALID")))</x:f>
      </x:c>
      <x:c r="K51" s="45" t="str">
        <x:f>IF(A51="","",IF(OR(B51="",C51="",D51="",E51="",F51="",G51="",H51="",I51=""),"EVIDENCE INSUFFICIENT - DECISION FIELD",IF(C51="UNRESOLVED","EVIDENCE INSUFFICIENT - UNRESOLVED SET","COMPLETE")))</x:f>
      </x:c>
      <x:c r="L51" s="45" t="str">
        <x:f>IF(A51="","",IF(J51&lt;&gt;"VALID","NOT READY",IF(K51&lt;&gt;"COMPLETE","NOT READY",IF(O51&lt;&gt;"LINKED - READY","NOT READY",IF(P51&lt;&gt;"COMPATIBLE","NOT READY","READY")))))</x:f>
      </x:c>
      <x:c r="M51" s="69" t="str">
        <x:f>IF(O51="LINKED - READY",INDEX(CANDIDATES!$B$6:$B$205,MATCH(B51,CANDIDATES!$A$6:$A$205,0)),"")</x:f>
      </x:c>
      <x:c r="N51" s="69" t="str">
        <x:f>IF(O51="LINKED - READY",INDEX(CANDIDATES!$Q$6:$Q$205,MATCH(B51,CANDIDATES!$A$6:$A$205,0)),"")</x:f>
      </x:c>
      <x:c r="O51" s="69" t="str">
        <x:f>IF(A51="","",IF(COUNTIF(CANDIDATES!$A$6:$A$205,B51)&lt;&gt;1,"INVALID - CANDIDATE ID",IF(COUNTIFS(CANDIDATES!$A$6:$A$205,B51,CANDIDATES!$R$6:$R$205,"READY")&lt;&gt;1,"CANDIDATE NOT READY","LINKED - READY")))</x:f>
      </x:c>
      <x:c r="P51" s="69" t="str">
        <x:f>IF(A51="","",IF(O51&lt;&gt;"LINKED - READY","NOT COMPATIBLE - CANDIDATE",IF(C51="UNRESOLVED","NOT COMPATIBLE - UNRESOLVED",IF(C51="INCLUDE DIRECT",IF(N51="DIRECT COMMERCIAL COMPETITOR","COMPATIBLE","ROLE CONFLICT"),IF(C51="INCLUDE INDIRECT",IF(N51="INDIRECT / SUBSTITUTE COMPETITOR","COMPATIBLE","ROLE CONFLICT"),IF(C51="REFERENCE",IF(OR(N51="DIRECT COMMERCIAL COMPETITOR",N51="INDIRECT / SUBSTITUTE COMPETITOR",N51="RETAIL / CHANNEL COMPETITOR",N51="MARKETPLACE / INTERMEDIARY",N51="MANUFACTURER / FIRST-PARTY REFERENCE",N51="PUBLISHER / INFORMATION COMPETITOR",N51="VISIBILITY-ONLY COMPETITOR"),"COMPATIBLE","ROLE CONFLICT"),IF(OR(C51="MONITOR",C51="EXCLUDE"),"COMPATIBLE","ROLE CONFLICT")))))))</x:f>
      </x:c>
    </x:row>
    <x:row r="52">
      <x:c r="A52" s="53"/>
      <x:c r="B52" s="53"/>
      <x:c r="C52" s="53"/>
      <x:c r="D52" s="53"/>
      <x:c r="E52" s="53"/>
      <x:c r="F52" s="53"/>
      <x:c r="G52" s="53"/>
      <x:c r="H52" s="53"/>
      <x:c r="I52" s="53"/>
      <x:c r="J52" s="45" t="str">
        <x:f>IF(A52="","",IF(NOT(OR(EXACT(C52,"INCLUDE DIRECT"),EXACT(C52,"INCLUDE INDIRECT"),EXACT(C52,"REFERENCE"),EXACT(C52,"MONITOR"),EXACT(C52,"EXCLUDE"),EXACT(C52,"UNRESOLVED"))),"INVALID - SET DECISION TOKEN",IF(COUNTIF($A$6:$A$205,A52)&gt;1,"INVALID - DUPLICATE ID","VALID")))</x:f>
      </x:c>
      <x:c r="K52" s="45" t="str">
        <x:f>IF(A52="","",IF(OR(B52="",C52="",D52="",E52="",F52="",G52="",H52="",I52=""),"EVIDENCE INSUFFICIENT - DECISION FIELD",IF(C52="UNRESOLVED","EVIDENCE INSUFFICIENT - UNRESOLVED SET","COMPLETE")))</x:f>
      </x:c>
      <x:c r="L52" s="45" t="str">
        <x:f>IF(A52="","",IF(J52&lt;&gt;"VALID","NOT READY",IF(K52&lt;&gt;"COMPLETE","NOT READY",IF(O52&lt;&gt;"LINKED - READY","NOT READY",IF(P52&lt;&gt;"COMPATIBLE","NOT READY","READY")))))</x:f>
      </x:c>
      <x:c r="M52" s="69" t="str">
        <x:f>IF(O52="LINKED - READY",INDEX(CANDIDATES!$B$6:$B$205,MATCH(B52,CANDIDATES!$A$6:$A$205,0)),"")</x:f>
      </x:c>
      <x:c r="N52" s="69" t="str">
        <x:f>IF(O52="LINKED - READY",INDEX(CANDIDATES!$Q$6:$Q$205,MATCH(B52,CANDIDATES!$A$6:$A$205,0)),"")</x:f>
      </x:c>
      <x:c r="O52" s="69" t="str">
        <x:f>IF(A52="","",IF(COUNTIF(CANDIDATES!$A$6:$A$205,B52)&lt;&gt;1,"INVALID - CANDIDATE ID",IF(COUNTIFS(CANDIDATES!$A$6:$A$205,B52,CANDIDATES!$R$6:$R$205,"READY")&lt;&gt;1,"CANDIDATE NOT READY","LINKED - READY")))</x:f>
      </x:c>
      <x:c r="P52" s="69" t="str">
        <x:f>IF(A52="","",IF(O52&lt;&gt;"LINKED - READY","NOT COMPATIBLE - CANDIDATE",IF(C52="UNRESOLVED","NOT COMPATIBLE - UNRESOLVED",IF(C52="INCLUDE DIRECT",IF(N52="DIRECT COMMERCIAL COMPETITOR","COMPATIBLE","ROLE CONFLICT"),IF(C52="INCLUDE INDIRECT",IF(N52="INDIRECT / SUBSTITUTE COMPETITOR","COMPATIBLE","ROLE CONFLICT"),IF(C52="REFERENCE",IF(OR(N52="DIRECT COMMERCIAL COMPETITOR",N52="INDIRECT / SUBSTITUTE COMPETITOR",N52="RETAIL / CHANNEL COMPETITOR",N52="MARKETPLACE / INTERMEDIARY",N52="MANUFACTURER / FIRST-PARTY REFERENCE",N52="PUBLISHER / INFORMATION COMPETITOR",N52="VISIBILITY-ONLY COMPETITOR"),"COMPATIBLE","ROLE CONFLICT"),IF(OR(C52="MONITOR",C52="EXCLUDE"),"COMPATIBLE","ROLE CONFLICT")))))))</x:f>
      </x:c>
    </x:row>
    <x:row r="53">
      <x:c r="A53" s="53"/>
      <x:c r="B53" s="53"/>
      <x:c r="C53" s="53"/>
      <x:c r="D53" s="53"/>
      <x:c r="E53" s="53"/>
      <x:c r="F53" s="53"/>
      <x:c r="G53" s="53"/>
      <x:c r="H53" s="53"/>
      <x:c r="I53" s="53"/>
      <x:c r="J53" s="45" t="str">
        <x:f>IF(A53="","",IF(NOT(OR(EXACT(C53,"INCLUDE DIRECT"),EXACT(C53,"INCLUDE INDIRECT"),EXACT(C53,"REFERENCE"),EXACT(C53,"MONITOR"),EXACT(C53,"EXCLUDE"),EXACT(C53,"UNRESOLVED"))),"INVALID - SET DECISION TOKEN",IF(COUNTIF($A$6:$A$205,A53)&gt;1,"INVALID - DUPLICATE ID","VALID")))</x:f>
      </x:c>
      <x:c r="K53" s="45" t="str">
        <x:f>IF(A53="","",IF(OR(B53="",C53="",D53="",E53="",F53="",G53="",H53="",I53=""),"EVIDENCE INSUFFICIENT - DECISION FIELD",IF(C53="UNRESOLVED","EVIDENCE INSUFFICIENT - UNRESOLVED SET","COMPLETE")))</x:f>
      </x:c>
      <x:c r="L53" s="45" t="str">
        <x:f>IF(A53="","",IF(J53&lt;&gt;"VALID","NOT READY",IF(K53&lt;&gt;"COMPLETE","NOT READY",IF(O53&lt;&gt;"LINKED - READY","NOT READY",IF(P53&lt;&gt;"COMPATIBLE","NOT READY","READY")))))</x:f>
      </x:c>
      <x:c r="M53" s="69" t="str">
        <x:f>IF(O53="LINKED - READY",INDEX(CANDIDATES!$B$6:$B$205,MATCH(B53,CANDIDATES!$A$6:$A$205,0)),"")</x:f>
      </x:c>
      <x:c r="N53" s="69" t="str">
        <x:f>IF(O53="LINKED - READY",INDEX(CANDIDATES!$Q$6:$Q$205,MATCH(B53,CANDIDATES!$A$6:$A$205,0)),"")</x:f>
      </x:c>
      <x:c r="O53" s="69" t="str">
        <x:f>IF(A53="","",IF(COUNTIF(CANDIDATES!$A$6:$A$205,B53)&lt;&gt;1,"INVALID - CANDIDATE ID",IF(COUNTIFS(CANDIDATES!$A$6:$A$205,B53,CANDIDATES!$R$6:$R$205,"READY")&lt;&gt;1,"CANDIDATE NOT READY","LINKED - READY")))</x:f>
      </x:c>
      <x:c r="P53" s="69" t="str">
        <x:f>IF(A53="","",IF(O53&lt;&gt;"LINKED - READY","NOT COMPATIBLE - CANDIDATE",IF(C53="UNRESOLVED","NOT COMPATIBLE - UNRESOLVED",IF(C53="INCLUDE DIRECT",IF(N53="DIRECT COMMERCIAL COMPETITOR","COMPATIBLE","ROLE CONFLICT"),IF(C53="INCLUDE INDIRECT",IF(N53="INDIRECT / SUBSTITUTE COMPETITOR","COMPATIBLE","ROLE CONFLICT"),IF(C53="REFERENCE",IF(OR(N53="DIRECT COMMERCIAL COMPETITOR",N53="INDIRECT / SUBSTITUTE COMPETITOR",N53="RETAIL / CHANNEL COMPETITOR",N53="MARKETPLACE / INTERMEDIARY",N53="MANUFACTURER / FIRST-PARTY REFERENCE",N53="PUBLISHER / INFORMATION COMPETITOR",N53="VISIBILITY-ONLY COMPETITOR"),"COMPATIBLE","ROLE CONFLICT"),IF(OR(C53="MONITOR",C53="EXCLUDE"),"COMPATIBLE","ROLE CONFLICT")))))))</x:f>
      </x:c>
    </x:row>
    <x:row r="54">
      <x:c r="A54" s="53"/>
      <x:c r="B54" s="53"/>
      <x:c r="C54" s="53"/>
      <x:c r="D54" s="53"/>
      <x:c r="E54" s="53"/>
      <x:c r="F54" s="53"/>
      <x:c r="G54" s="53"/>
      <x:c r="H54" s="53"/>
      <x:c r="I54" s="53"/>
      <x:c r="J54" s="45" t="str">
        <x:f>IF(A54="","",IF(NOT(OR(EXACT(C54,"INCLUDE DIRECT"),EXACT(C54,"INCLUDE INDIRECT"),EXACT(C54,"REFERENCE"),EXACT(C54,"MONITOR"),EXACT(C54,"EXCLUDE"),EXACT(C54,"UNRESOLVED"))),"INVALID - SET DECISION TOKEN",IF(COUNTIF($A$6:$A$205,A54)&gt;1,"INVALID - DUPLICATE ID","VALID")))</x:f>
      </x:c>
      <x:c r="K54" s="45" t="str">
        <x:f>IF(A54="","",IF(OR(B54="",C54="",D54="",E54="",F54="",G54="",H54="",I54=""),"EVIDENCE INSUFFICIENT - DECISION FIELD",IF(C54="UNRESOLVED","EVIDENCE INSUFFICIENT - UNRESOLVED SET","COMPLETE")))</x:f>
      </x:c>
      <x:c r="L54" s="45" t="str">
        <x:f>IF(A54="","",IF(J54&lt;&gt;"VALID","NOT READY",IF(K54&lt;&gt;"COMPLETE","NOT READY",IF(O54&lt;&gt;"LINKED - READY","NOT READY",IF(P54&lt;&gt;"COMPATIBLE","NOT READY","READY")))))</x:f>
      </x:c>
      <x:c r="M54" s="69" t="str">
        <x:f>IF(O54="LINKED - READY",INDEX(CANDIDATES!$B$6:$B$205,MATCH(B54,CANDIDATES!$A$6:$A$205,0)),"")</x:f>
      </x:c>
      <x:c r="N54" s="69" t="str">
        <x:f>IF(O54="LINKED - READY",INDEX(CANDIDATES!$Q$6:$Q$205,MATCH(B54,CANDIDATES!$A$6:$A$205,0)),"")</x:f>
      </x:c>
      <x:c r="O54" s="69" t="str">
        <x:f>IF(A54="","",IF(COUNTIF(CANDIDATES!$A$6:$A$205,B54)&lt;&gt;1,"INVALID - CANDIDATE ID",IF(COUNTIFS(CANDIDATES!$A$6:$A$205,B54,CANDIDATES!$R$6:$R$205,"READY")&lt;&gt;1,"CANDIDATE NOT READY","LINKED - READY")))</x:f>
      </x:c>
      <x:c r="P54" s="69" t="str">
        <x:f>IF(A54="","",IF(O54&lt;&gt;"LINKED - READY","NOT COMPATIBLE - CANDIDATE",IF(C54="UNRESOLVED","NOT COMPATIBLE - UNRESOLVED",IF(C54="INCLUDE DIRECT",IF(N54="DIRECT COMMERCIAL COMPETITOR","COMPATIBLE","ROLE CONFLICT"),IF(C54="INCLUDE INDIRECT",IF(N54="INDIRECT / SUBSTITUTE COMPETITOR","COMPATIBLE","ROLE CONFLICT"),IF(C54="REFERENCE",IF(OR(N54="DIRECT COMMERCIAL COMPETITOR",N54="INDIRECT / SUBSTITUTE COMPETITOR",N54="RETAIL / CHANNEL COMPETITOR",N54="MARKETPLACE / INTERMEDIARY",N54="MANUFACTURER / FIRST-PARTY REFERENCE",N54="PUBLISHER / INFORMATION COMPETITOR",N54="VISIBILITY-ONLY COMPETITOR"),"COMPATIBLE","ROLE CONFLICT"),IF(OR(C54="MONITOR",C54="EXCLUDE"),"COMPATIBLE","ROLE CONFLICT")))))))</x:f>
      </x:c>
    </x:row>
    <x:row r="55">
      <x:c r="A55" s="53"/>
      <x:c r="B55" s="53"/>
      <x:c r="C55" s="53"/>
      <x:c r="D55" s="53"/>
      <x:c r="E55" s="53"/>
      <x:c r="F55" s="53"/>
      <x:c r="G55" s="53"/>
      <x:c r="H55" s="53"/>
      <x:c r="I55" s="53"/>
      <x:c r="J55" s="45" t="str">
        <x:f>IF(A55="","",IF(NOT(OR(EXACT(C55,"INCLUDE DIRECT"),EXACT(C55,"INCLUDE INDIRECT"),EXACT(C55,"REFERENCE"),EXACT(C55,"MONITOR"),EXACT(C55,"EXCLUDE"),EXACT(C55,"UNRESOLVED"))),"INVALID - SET DECISION TOKEN",IF(COUNTIF($A$6:$A$205,A55)&gt;1,"INVALID - DUPLICATE ID","VALID")))</x:f>
      </x:c>
      <x:c r="K55" s="45" t="str">
        <x:f>IF(A55="","",IF(OR(B55="",C55="",D55="",E55="",F55="",G55="",H55="",I55=""),"EVIDENCE INSUFFICIENT - DECISION FIELD",IF(C55="UNRESOLVED","EVIDENCE INSUFFICIENT - UNRESOLVED SET","COMPLETE")))</x:f>
      </x:c>
      <x:c r="L55" s="45" t="str">
        <x:f>IF(A55="","",IF(J55&lt;&gt;"VALID","NOT READY",IF(K55&lt;&gt;"COMPLETE","NOT READY",IF(O55&lt;&gt;"LINKED - READY","NOT READY",IF(P55&lt;&gt;"COMPATIBLE","NOT READY","READY")))))</x:f>
      </x:c>
      <x:c r="M55" s="69" t="str">
        <x:f>IF(O55="LINKED - READY",INDEX(CANDIDATES!$B$6:$B$205,MATCH(B55,CANDIDATES!$A$6:$A$205,0)),"")</x:f>
      </x:c>
      <x:c r="N55" s="69" t="str">
        <x:f>IF(O55="LINKED - READY",INDEX(CANDIDATES!$Q$6:$Q$205,MATCH(B55,CANDIDATES!$A$6:$A$205,0)),"")</x:f>
      </x:c>
      <x:c r="O55" s="69" t="str">
        <x:f>IF(A55="","",IF(COUNTIF(CANDIDATES!$A$6:$A$205,B55)&lt;&gt;1,"INVALID - CANDIDATE ID",IF(COUNTIFS(CANDIDATES!$A$6:$A$205,B55,CANDIDATES!$R$6:$R$205,"READY")&lt;&gt;1,"CANDIDATE NOT READY","LINKED - READY")))</x:f>
      </x:c>
      <x:c r="P55" s="69" t="str">
        <x:f>IF(A55="","",IF(O55&lt;&gt;"LINKED - READY","NOT COMPATIBLE - CANDIDATE",IF(C55="UNRESOLVED","NOT COMPATIBLE - UNRESOLVED",IF(C55="INCLUDE DIRECT",IF(N55="DIRECT COMMERCIAL COMPETITOR","COMPATIBLE","ROLE CONFLICT"),IF(C55="INCLUDE INDIRECT",IF(N55="INDIRECT / SUBSTITUTE COMPETITOR","COMPATIBLE","ROLE CONFLICT"),IF(C55="REFERENCE",IF(OR(N55="DIRECT COMMERCIAL COMPETITOR",N55="INDIRECT / SUBSTITUTE COMPETITOR",N55="RETAIL / CHANNEL COMPETITOR",N55="MARKETPLACE / INTERMEDIARY",N55="MANUFACTURER / FIRST-PARTY REFERENCE",N55="PUBLISHER / INFORMATION COMPETITOR",N55="VISIBILITY-ONLY COMPETITOR"),"COMPATIBLE","ROLE CONFLICT"),IF(OR(C55="MONITOR",C55="EXCLUDE"),"COMPATIBLE","ROLE CONFLICT")))))))</x:f>
      </x:c>
    </x:row>
    <x:row r="56">
      <x:c r="A56" s="53"/>
      <x:c r="B56" s="53"/>
      <x:c r="C56" s="53"/>
      <x:c r="D56" s="53"/>
      <x:c r="E56" s="53"/>
      <x:c r="F56" s="53"/>
      <x:c r="G56" s="53"/>
      <x:c r="H56" s="53"/>
      <x:c r="I56" s="53"/>
      <x:c r="J56" s="45" t="str">
        <x:f>IF(A56="","",IF(NOT(OR(EXACT(C56,"INCLUDE DIRECT"),EXACT(C56,"INCLUDE INDIRECT"),EXACT(C56,"REFERENCE"),EXACT(C56,"MONITOR"),EXACT(C56,"EXCLUDE"),EXACT(C56,"UNRESOLVED"))),"INVALID - SET DECISION TOKEN",IF(COUNTIF($A$6:$A$205,A56)&gt;1,"INVALID - DUPLICATE ID","VALID")))</x:f>
      </x:c>
      <x:c r="K56" s="45" t="str">
        <x:f>IF(A56="","",IF(OR(B56="",C56="",D56="",E56="",F56="",G56="",H56="",I56=""),"EVIDENCE INSUFFICIENT - DECISION FIELD",IF(C56="UNRESOLVED","EVIDENCE INSUFFICIENT - UNRESOLVED SET","COMPLETE")))</x:f>
      </x:c>
      <x:c r="L56" s="45" t="str">
        <x:f>IF(A56="","",IF(J56&lt;&gt;"VALID","NOT READY",IF(K56&lt;&gt;"COMPLETE","NOT READY",IF(O56&lt;&gt;"LINKED - READY","NOT READY",IF(P56&lt;&gt;"COMPATIBLE","NOT READY","READY")))))</x:f>
      </x:c>
      <x:c r="M56" s="69" t="str">
        <x:f>IF(O56="LINKED - READY",INDEX(CANDIDATES!$B$6:$B$205,MATCH(B56,CANDIDATES!$A$6:$A$205,0)),"")</x:f>
      </x:c>
      <x:c r="N56" s="69" t="str">
        <x:f>IF(O56="LINKED - READY",INDEX(CANDIDATES!$Q$6:$Q$205,MATCH(B56,CANDIDATES!$A$6:$A$205,0)),"")</x:f>
      </x:c>
      <x:c r="O56" s="69" t="str">
        <x:f>IF(A56="","",IF(COUNTIF(CANDIDATES!$A$6:$A$205,B56)&lt;&gt;1,"INVALID - CANDIDATE ID",IF(COUNTIFS(CANDIDATES!$A$6:$A$205,B56,CANDIDATES!$R$6:$R$205,"READY")&lt;&gt;1,"CANDIDATE NOT READY","LINKED - READY")))</x:f>
      </x:c>
      <x:c r="P56" s="69" t="str">
        <x:f>IF(A56="","",IF(O56&lt;&gt;"LINKED - READY","NOT COMPATIBLE - CANDIDATE",IF(C56="UNRESOLVED","NOT COMPATIBLE - UNRESOLVED",IF(C56="INCLUDE DIRECT",IF(N56="DIRECT COMMERCIAL COMPETITOR","COMPATIBLE","ROLE CONFLICT"),IF(C56="INCLUDE INDIRECT",IF(N56="INDIRECT / SUBSTITUTE COMPETITOR","COMPATIBLE","ROLE CONFLICT"),IF(C56="REFERENCE",IF(OR(N56="DIRECT COMMERCIAL COMPETITOR",N56="INDIRECT / SUBSTITUTE COMPETITOR",N56="RETAIL / CHANNEL COMPETITOR",N56="MARKETPLACE / INTERMEDIARY",N56="MANUFACTURER / FIRST-PARTY REFERENCE",N56="PUBLISHER / INFORMATION COMPETITOR",N56="VISIBILITY-ONLY COMPETITOR"),"COMPATIBLE","ROLE CONFLICT"),IF(OR(C56="MONITOR",C56="EXCLUDE"),"COMPATIBLE","ROLE CONFLICT")))))))</x:f>
      </x:c>
    </x:row>
    <x:row r="57">
      <x:c r="A57" s="53"/>
      <x:c r="B57" s="53"/>
      <x:c r="C57" s="53"/>
      <x:c r="D57" s="53"/>
      <x:c r="E57" s="53"/>
      <x:c r="F57" s="53"/>
      <x:c r="G57" s="53"/>
      <x:c r="H57" s="53"/>
      <x:c r="I57" s="53"/>
      <x:c r="J57" s="45" t="str">
        <x:f>IF(A57="","",IF(NOT(OR(EXACT(C57,"INCLUDE DIRECT"),EXACT(C57,"INCLUDE INDIRECT"),EXACT(C57,"REFERENCE"),EXACT(C57,"MONITOR"),EXACT(C57,"EXCLUDE"),EXACT(C57,"UNRESOLVED"))),"INVALID - SET DECISION TOKEN",IF(COUNTIF($A$6:$A$205,A57)&gt;1,"INVALID - DUPLICATE ID","VALID")))</x:f>
      </x:c>
      <x:c r="K57" s="45" t="str">
        <x:f>IF(A57="","",IF(OR(B57="",C57="",D57="",E57="",F57="",G57="",H57="",I57=""),"EVIDENCE INSUFFICIENT - DECISION FIELD",IF(C57="UNRESOLVED","EVIDENCE INSUFFICIENT - UNRESOLVED SET","COMPLETE")))</x:f>
      </x:c>
      <x:c r="L57" s="45" t="str">
        <x:f>IF(A57="","",IF(J57&lt;&gt;"VALID","NOT READY",IF(K57&lt;&gt;"COMPLETE","NOT READY",IF(O57&lt;&gt;"LINKED - READY","NOT READY",IF(P57&lt;&gt;"COMPATIBLE","NOT READY","READY")))))</x:f>
      </x:c>
      <x:c r="M57" s="69" t="str">
        <x:f>IF(O57="LINKED - READY",INDEX(CANDIDATES!$B$6:$B$205,MATCH(B57,CANDIDATES!$A$6:$A$205,0)),"")</x:f>
      </x:c>
      <x:c r="N57" s="69" t="str">
        <x:f>IF(O57="LINKED - READY",INDEX(CANDIDATES!$Q$6:$Q$205,MATCH(B57,CANDIDATES!$A$6:$A$205,0)),"")</x:f>
      </x:c>
      <x:c r="O57" s="69" t="str">
        <x:f>IF(A57="","",IF(COUNTIF(CANDIDATES!$A$6:$A$205,B57)&lt;&gt;1,"INVALID - CANDIDATE ID",IF(COUNTIFS(CANDIDATES!$A$6:$A$205,B57,CANDIDATES!$R$6:$R$205,"READY")&lt;&gt;1,"CANDIDATE NOT READY","LINKED - READY")))</x:f>
      </x:c>
      <x:c r="P57" s="69" t="str">
        <x:f>IF(A57="","",IF(O57&lt;&gt;"LINKED - READY","NOT COMPATIBLE - CANDIDATE",IF(C57="UNRESOLVED","NOT COMPATIBLE - UNRESOLVED",IF(C57="INCLUDE DIRECT",IF(N57="DIRECT COMMERCIAL COMPETITOR","COMPATIBLE","ROLE CONFLICT"),IF(C57="INCLUDE INDIRECT",IF(N57="INDIRECT / SUBSTITUTE COMPETITOR","COMPATIBLE","ROLE CONFLICT"),IF(C57="REFERENCE",IF(OR(N57="DIRECT COMMERCIAL COMPETITOR",N57="INDIRECT / SUBSTITUTE COMPETITOR",N57="RETAIL / CHANNEL COMPETITOR",N57="MARKETPLACE / INTERMEDIARY",N57="MANUFACTURER / FIRST-PARTY REFERENCE",N57="PUBLISHER / INFORMATION COMPETITOR",N57="VISIBILITY-ONLY COMPETITOR"),"COMPATIBLE","ROLE CONFLICT"),IF(OR(C57="MONITOR",C57="EXCLUDE"),"COMPATIBLE","ROLE CONFLICT")))))))</x:f>
      </x:c>
    </x:row>
    <x:row r="58">
      <x:c r="A58" s="53"/>
      <x:c r="B58" s="53"/>
      <x:c r="C58" s="53"/>
      <x:c r="D58" s="53"/>
      <x:c r="E58" s="53"/>
      <x:c r="F58" s="53"/>
      <x:c r="G58" s="53"/>
      <x:c r="H58" s="53"/>
      <x:c r="I58" s="53"/>
      <x:c r="J58" s="45" t="str">
        <x:f>IF(A58="","",IF(NOT(OR(EXACT(C58,"INCLUDE DIRECT"),EXACT(C58,"INCLUDE INDIRECT"),EXACT(C58,"REFERENCE"),EXACT(C58,"MONITOR"),EXACT(C58,"EXCLUDE"),EXACT(C58,"UNRESOLVED"))),"INVALID - SET DECISION TOKEN",IF(COUNTIF($A$6:$A$205,A58)&gt;1,"INVALID - DUPLICATE ID","VALID")))</x:f>
      </x:c>
      <x:c r="K58" s="45" t="str">
        <x:f>IF(A58="","",IF(OR(B58="",C58="",D58="",E58="",F58="",G58="",H58="",I58=""),"EVIDENCE INSUFFICIENT - DECISION FIELD",IF(C58="UNRESOLVED","EVIDENCE INSUFFICIENT - UNRESOLVED SET","COMPLETE")))</x:f>
      </x:c>
      <x:c r="L58" s="45" t="str">
        <x:f>IF(A58="","",IF(J58&lt;&gt;"VALID","NOT READY",IF(K58&lt;&gt;"COMPLETE","NOT READY",IF(O58&lt;&gt;"LINKED - READY","NOT READY",IF(P58&lt;&gt;"COMPATIBLE","NOT READY","READY")))))</x:f>
      </x:c>
      <x:c r="M58" s="69" t="str">
        <x:f>IF(O58="LINKED - READY",INDEX(CANDIDATES!$B$6:$B$205,MATCH(B58,CANDIDATES!$A$6:$A$205,0)),"")</x:f>
      </x:c>
      <x:c r="N58" s="69" t="str">
        <x:f>IF(O58="LINKED - READY",INDEX(CANDIDATES!$Q$6:$Q$205,MATCH(B58,CANDIDATES!$A$6:$A$205,0)),"")</x:f>
      </x:c>
      <x:c r="O58" s="69" t="str">
        <x:f>IF(A58="","",IF(COUNTIF(CANDIDATES!$A$6:$A$205,B58)&lt;&gt;1,"INVALID - CANDIDATE ID",IF(COUNTIFS(CANDIDATES!$A$6:$A$205,B58,CANDIDATES!$R$6:$R$205,"READY")&lt;&gt;1,"CANDIDATE NOT READY","LINKED - READY")))</x:f>
      </x:c>
      <x:c r="P58" s="69" t="str">
        <x:f>IF(A58="","",IF(O58&lt;&gt;"LINKED - READY","NOT COMPATIBLE - CANDIDATE",IF(C58="UNRESOLVED","NOT COMPATIBLE - UNRESOLVED",IF(C58="INCLUDE DIRECT",IF(N58="DIRECT COMMERCIAL COMPETITOR","COMPATIBLE","ROLE CONFLICT"),IF(C58="INCLUDE INDIRECT",IF(N58="INDIRECT / SUBSTITUTE COMPETITOR","COMPATIBLE","ROLE CONFLICT"),IF(C58="REFERENCE",IF(OR(N58="DIRECT COMMERCIAL COMPETITOR",N58="INDIRECT / SUBSTITUTE COMPETITOR",N58="RETAIL / CHANNEL COMPETITOR",N58="MARKETPLACE / INTERMEDIARY",N58="MANUFACTURER / FIRST-PARTY REFERENCE",N58="PUBLISHER / INFORMATION COMPETITOR",N58="VISIBILITY-ONLY COMPETITOR"),"COMPATIBLE","ROLE CONFLICT"),IF(OR(C58="MONITOR",C58="EXCLUDE"),"COMPATIBLE","ROLE CONFLICT")))))))</x:f>
      </x:c>
    </x:row>
    <x:row r="59">
      <x:c r="A59" s="53"/>
      <x:c r="B59" s="53"/>
      <x:c r="C59" s="53"/>
      <x:c r="D59" s="53"/>
      <x:c r="E59" s="53"/>
      <x:c r="F59" s="53"/>
      <x:c r="G59" s="53"/>
      <x:c r="H59" s="53"/>
      <x:c r="I59" s="53"/>
      <x:c r="J59" s="45" t="str">
        <x:f>IF(A59="","",IF(NOT(OR(EXACT(C59,"INCLUDE DIRECT"),EXACT(C59,"INCLUDE INDIRECT"),EXACT(C59,"REFERENCE"),EXACT(C59,"MONITOR"),EXACT(C59,"EXCLUDE"),EXACT(C59,"UNRESOLVED"))),"INVALID - SET DECISION TOKEN",IF(COUNTIF($A$6:$A$205,A59)&gt;1,"INVALID - DUPLICATE ID","VALID")))</x:f>
      </x:c>
      <x:c r="K59" s="45" t="str">
        <x:f>IF(A59="","",IF(OR(B59="",C59="",D59="",E59="",F59="",G59="",H59="",I59=""),"EVIDENCE INSUFFICIENT - DECISION FIELD",IF(C59="UNRESOLVED","EVIDENCE INSUFFICIENT - UNRESOLVED SET","COMPLETE")))</x:f>
      </x:c>
      <x:c r="L59" s="45" t="str">
        <x:f>IF(A59="","",IF(J59&lt;&gt;"VALID","NOT READY",IF(K59&lt;&gt;"COMPLETE","NOT READY",IF(O59&lt;&gt;"LINKED - READY","NOT READY",IF(P59&lt;&gt;"COMPATIBLE","NOT READY","READY")))))</x:f>
      </x:c>
      <x:c r="M59" s="69" t="str">
        <x:f>IF(O59="LINKED - READY",INDEX(CANDIDATES!$B$6:$B$205,MATCH(B59,CANDIDATES!$A$6:$A$205,0)),"")</x:f>
      </x:c>
      <x:c r="N59" s="69" t="str">
        <x:f>IF(O59="LINKED - READY",INDEX(CANDIDATES!$Q$6:$Q$205,MATCH(B59,CANDIDATES!$A$6:$A$205,0)),"")</x:f>
      </x:c>
      <x:c r="O59" s="69" t="str">
        <x:f>IF(A59="","",IF(COUNTIF(CANDIDATES!$A$6:$A$205,B59)&lt;&gt;1,"INVALID - CANDIDATE ID",IF(COUNTIFS(CANDIDATES!$A$6:$A$205,B59,CANDIDATES!$R$6:$R$205,"READY")&lt;&gt;1,"CANDIDATE NOT READY","LINKED - READY")))</x:f>
      </x:c>
      <x:c r="P59" s="69" t="str">
        <x:f>IF(A59="","",IF(O59&lt;&gt;"LINKED - READY","NOT COMPATIBLE - CANDIDATE",IF(C59="UNRESOLVED","NOT COMPATIBLE - UNRESOLVED",IF(C59="INCLUDE DIRECT",IF(N59="DIRECT COMMERCIAL COMPETITOR","COMPATIBLE","ROLE CONFLICT"),IF(C59="INCLUDE INDIRECT",IF(N59="INDIRECT / SUBSTITUTE COMPETITOR","COMPATIBLE","ROLE CONFLICT"),IF(C59="REFERENCE",IF(OR(N59="DIRECT COMMERCIAL COMPETITOR",N59="INDIRECT / SUBSTITUTE COMPETITOR",N59="RETAIL / CHANNEL COMPETITOR",N59="MARKETPLACE / INTERMEDIARY",N59="MANUFACTURER / FIRST-PARTY REFERENCE",N59="PUBLISHER / INFORMATION COMPETITOR",N59="VISIBILITY-ONLY COMPETITOR"),"COMPATIBLE","ROLE CONFLICT"),IF(OR(C59="MONITOR",C59="EXCLUDE"),"COMPATIBLE","ROLE CONFLICT")))))))</x:f>
      </x:c>
    </x:row>
    <x:row r="60">
      <x:c r="A60" s="53"/>
      <x:c r="B60" s="53"/>
      <x:c r="C60" s="53"/>
      <x:c r="D60" s="53"/>
      <x:c r="E60" s="53"/>
      <x:c r="F60" s="53"/>
      <x:c r="G60" s="53"/>
      <x:c r="H60" s="53"/>
      <x:c r="I60" s="53"/>
      <x:c r="J60" s="45" t="str">
        <x:f>IF(A60="","",IF(NOT(OR(EXACT(C60,"INCLUDE DIRECT"),EXACT(C60,"INCLUDE INDIRECT"),EXACT(C60,"REFERENCE"),EXACT(C60,"MONITOR"),EXACT(C60,"EXCLUDE"),EXACT(C60,"UNRESOLVED"))),"INVALID - SET DECISION TOKEN",IF(COUNTIF($A$6:$A$205,A60)&gt;1,"INVALID - DUPLICATE ID","VALID")))</x:f>
      </x:c>
      <x:c r="K60" s="45" t="str">
        <x:f>IF(A60="","",IF(OR(B60="",C60="",D60="",E60="",F60="",G60="",H60="",I60=""),"EVIDENCE INSUFFICIENT - DECISION FIELD",IF(C60="UNRESOLVED","EVIDENCE INSUFFICIENT - UNRESOLVED SET","COMPLETE")))</x:f>
      </x:c>
      <x:c r="L60" s="45" t="str">
        <x:f>IF(A60="","",IF(J60&lt;&gt;"VALID","NOT READY",IF(K60&lt;&gt;"COMPLETE","NOT READY",IF(O60&lt;&gt;"LINKED - READY","NOT READY",IF(P60&lt;&gt;"COMPATIBLE","NOT READY","READY")))))</x:f>
      </x:c>
      <x:c r="M60" s="69" t="str">
        <x:f>IF(O60="LINKED - READY",INDEX(CANDIDATES!$B$6:$B$205,MATCH(B60,CANDIDATES!$A$6:$A$205,0)),"")</x:f>
      </x:c>
      <x:c r="N60" s="69" t="str">
        <x:f>IF(O60="LINKED - READY",INDEX(CANDIDATES!$Q$6:$Q$205,MATCH(B60,CANDIDATES!$A$6:$A$205,0)),"")</x:f>
      </x:c>
      <x:c r="O60" s="69" t="str">
        <x:f>IF(A60="","",IF(COUNTIF(CANDIDATES!$A$6:$A$205,B60)&lt;&gt;1,"INVALID - CANDIDATE ID",IF(COUNTIFS(CANDIDATES!$A$6:$A$205,B60,CANDIDATES!$R$6:$R$205,"READY")&lt;&gt;1,"CANDIDATE NOT READY","LINKED - READY")))</x:f>
      </x:c>
      <x:c r="P60" s="69" t="str">
        <x:f>IF(A60="","",IF(O60&lt;&gt;"LINKED - READY","NOT COMPATIBLE - CANDIDATE",IF(C60="UNRESOLVED","NOT COMPATIBLE - UNRESOLVED",IF(C60="INCLUDE DIRECT",IF(N60="DIRECT COMMERCIAL COMPETITOR","COMPATIBLE","ROLE CONFLICT"),IF(C60="INCLUDE INDIRECT",IF(N60="INDIRECT / SUBSTITUTE COMPETITOR","COMPATIBLE","ROLE CONFLICT"),IF(C60="REFERENCE",IF(OR(N60="DIRECT COMMERCIAL COMPETITOR",N60="INDIRECT / SUBSTITUTE COMPETITOR",N60="RETAIL / CHANNEL COMPETITOR",N60="MARKETPLACE / INTERMEDIARY",N60="MANUFACTURER / FIRST-PARTY REFERENCE",N60="PUBLISHER / INFORMATION COMPETITOR",N60="VISIBILITY-ONLY COMPETITOR"),"COMPATIBLE","ROLE CONFLICT"),IF(OR(C60="MONITOR",C60="EXCLUDE"),"COMPATIBLE","ROLE CONFLICT")))))))</x:f>
      </x:c>
    </x:row>
    <x:row r="61">
      <x:c r="A61" s="53"/>
      <x:c r="B61" s="53"/>
      <x:c r="C61" s="53"/>
      <x:c r="D61" s="53"/>
      <x:c r="E61" s="53"/>
      <x:c r="F61" s="53"/>
      <x:c r="G61" s="53"/>
      <x:c r="H61" s="53"/>
      <x:c r="I61" s="53"/>
      <x:c r="J61" s="45" t="str">
        <x:f>IF(A61="","",IF(NOT(OR(EXACT(C61,"INCLUDE DIRECT"),EXACT(C61,"INCLUDE INDIRECT"),EXACT(C61,"REFERENCE"),EXACT(C61,"MONITOR"),EXACT(C61,"EXCLUDE"),EXACT(C61,"UNRESOLVED"))),"INVALID - SET DECISION TOKEN",IF(COUNTIF($A$6:$A$205,A61)&gt;1,"INVALID - DUPLICATE ID","VALID")))</x:f>
      </x:c>
      <x:c r="K61" s="45" t="str">
        <x:f>IF(A61="","",IF(OR(B61="",C61="",D61="",E61="",F61="",G61="",H61="",I61=""),"EVIDENCE INSUFFICIENT - DECISION FIELD",IF(C61="UNRESOLVED","EVIDENCE INSUFFICIENT - UNRESOLVED SET","COMPLETE")))</x:f>
      </x:c>
      <x:c r="L61" s="45" t="str">
        <x:f>IF(A61="","",IF(J61&lt;&gt;"VALID","NOT READY",IF(K61&lt;&gt;"COMPLETE","NOT READY",IF(O61&lt;&gt;"LINKED - READY","NOT READY",IF(P61&lt;&gt;"COMPATIBLE","NOT READY","READY")))))</x:f>
      </x:c>
      <x:c r="M61" s="69" t="str">
        <x:f>IF(O61="LINKED - READY",INDEX(CANDIDATES!$B$6:$B$205,MATCH(B61,CANDIDATES!$A$6:$A$205,0)),"")</x:f>
      </x:c>
      <x:c r="N61" s="69" t="str">
        <x:f>IF(O61="LINKED - READY",INDEX(CANDIDATES!$Q$6:$Q$205,MATCH(B61,CANDIDATES!$A$6:$A$205,0)),"")</x:f>
      </x:c>
      <x:c r="O61" s="69" t="str">
        <x:f>IF(A61="","",IF(COUNTIF(CANDIDATES!$A$6:$A$205,B61)&lt;&gt;1,"INVALID - CANDIDATE ID",IF(COUNTIFS(CANDIDATES!$A$6:$A$205,B61,CANDIDATES!$R$6:$R$205,"READY")&lt;&gt;1,"CANDIDATE NOT READY","LINKED - READY")))</x:f>
      </x:c>
      <x:c r="P61" s="69" t="str">
        <x:f>IF(A61="","",IF(O61&lt;&gt;"LINKED - READY","NOT COMPATIBLE - CANDIDATE",IF(C61="UNRESOLVED","NOT COMPATIBLE - UNRESOLVED",IF(C61="INCLUDE DIRECT",IF(N61="DIRECT COMMERCIAL COMPETITOR","COMPATIBLE","ROLE CONFLICT"),IF(C61="INCLUDE INDIRECT",IF(N61="INDIRECT / SUBSTITUTE COMPETITOR","COMPATIBLE","ROLE CONFLICT"),IF(C61="REFERENCE",IF(OR(N61="DIRECT COMMERCIAL COMPETITOR",N61="INDIRECT / SUBSTITUTE COMPETITOR",N61="RETAIL / CHANNEL COMPETITOR",N61="MARKETPLACE / INTERMEDIARY",N61="MANUFACTURER / FIRST-PARTY REFERENCE",N61="PUBLISHER / INFORMATION COMPETITOR",N61="VISIBILITY-ONLY COMPETITOR"),"COMPATIBLE","ROLE CONFLICT"),IF(OR(C61="MONITOR",C61="EXCLUDE"),"COMPATIBLE","ROLE CONFLICT")))))))</x:f>
      </x:c>
    </x:row>
    <x:row r="62">
      <x:c r="A62" s="53"/>
      <x:c r="B62" s="53"/>
      <x:c r="C62" s="53"/>
      <x:c r="D62" s="53"/>
      <x:c r="E62" s="53"/>
      <x:c r="F62" s="53"/>
      <x:c r="G62" s="53"/>
      <x:c r="H62" s="53"/>
      <x:c r="I62" s="53"/>
      <x:c r="J62" s="45" t="str">
        <x:f>IF(A62="","",IF(NOT(OR(EXACT(C62,"INCLUDE DIRECT"),EXACT(C62,"INCLUDE INDIRECT"),EXACT(C62,"REFERENCE"),EXACT(C62,"MONITOR"),EXACT(C62,"EXCLUDE"),EXACT(C62,"UNRESOLVED"))),"INVALID - SET DECISION TOKEN",IF(COUNTIF($A$6:$A$205,A62)&gt;1,"INVALID - DUPLICATE ID","VALID")))</x:f>
      </x:c>
      <x:c r="K62" s="45" t="str">
        <x:f>IF(A62="","",IF(OR(B62="",C62="",D62="",E62="",F62="",G62="",H62="",I62=""),"EVIDENCE INSUFFICIENT - DECISION FIELD",IF(C62="UNRESOLVED","EVIDENCE INSUFFICIENT - UNRESOLVED SET","COMPLETE")))</x:f>
      </x:c>
      <x:c r="L62" s="45" t="str">
        <x:f>IF(A62="","",IF(J62&lt;&gt;"VALID","NOT READY",IF(K62&lt;&gt;"COMPLETE","NOT READY",IF(O62&lt;&gt;"LINKED - READY","NOT READY",IF(P62&lt;&gt;"COMPATIBLE","NOT READY","READY")))))</x:f>
      </x:c>
      <x:c r="M62" s="69" t="str">
        <x:f>IF(O62="LINKED - READY",INDEX(CANDIDATES!$B$6:$B$205,MATCH(B62,CANDIDATES!$A$6:$A$205,0)),"")</x:f>
      </x:c>
      <x:c r="N62" s="69" t="str">
        <x:f>IF(O62="LINKED - READY",INDEX(CANDIDATES!$Q$6:$Q$205,MATCH(B62,CANDIDATES!$A$6:$A$205,0)),"")</x:f>
      </x:c>
      <x:c r="O62" s="69" t="str">
        <x:f>IF(A62="","",IF(COUNTIF(CANDIDATES!$A$6:$A$205,B62)&lt;&gt;1,"INVALID - CANDIDATE ID",IF(COUNTIFS(CANDIDATES!$A$6:$A$205,B62,CANDIDATES!$R$6:$R$205,"READY")&lt;&gt;1,"CANDIDATE NOT READY","LINKED - READY")))</x:f>
      </x:c>
      <x:c r="P62" s="69" t="str">
        <x:f>IF(A62="","",IF(O62&lt;&gt;"LINKED - READY","NOT COMPATIBLE - CANDIDATE",IF(C62="UNRESOLVED","NOT COMPATIBLE - UNRESOLVED",IF(C62="INCLUDE DIRECT",IF(N62="DIRECT COMMERCIAL COMPETITOR","COMPATIBLE","ROLE CONFLICT"),IF(C62="INCLUDE INDIRECT",IF(N62="INDIRECT / SUBSTITUTE COMPETITOR","COMPATIBLE","ROLE CONFLICT"),IF(C62="REFERENCE",IF(OR(N62="DIRECT COMMERCIAL COMPETITOR",N62="INDIRECT / SUBSTITUTE COMPETITOR",N62="RETAIL / CHANNEL COMPETITOR",N62="MARKETPLACE / INTERMEDIARY",N62="MANUFACTURER / FIRST-PARTY REFERENCE",N62="PUBLISHER / INFORMATION COMPETITOR",N62="VISIBILITY-ONLY COMPETITOR"),"COMPATIBLE","ROLE CONFLICT"),IF(OR(C62="MONITOR",C62="EXCLUDE"),"COMPATIBLE","ROLE CONFLICT")))))))</x:f>
      </x:c>
    </x:row>
    <x:row r="63">
      <x:c r="A63" s="53"/>
      <x:c r="B63" s="53"/>
      <x:c r="C63" s="53"/>
      <x:c r="D63" s="53"/>
      <x:c r="E63" s="53"/>
      <x:c r="F63" s="53"/>
      <x:c r="G63" s="53"/>
      <x:c r="H63" s="53"/>
      <x:c r="I63" s="53"/>
      <x:c r="J63" s="45" t="str">
        <x:f>IF(A63="","",IF(NOT(OR(EXACT(C63,"INCLUDE DIRECT"),EXACT(C63,"INCLUDE INDIRECT"),EXACT(C63,"REFERENCE"),EXACT(C63,"MONITOR"),EXACT(C63,"EXCLUDE"),EXACT(C63,"UNRESOLVED"))),"INVALID - SET DECISION TOKEN",IF(COUNTIF($A$6:$A$205,A63)&gt;1,"INVALID - DUPLICATE ID","VALID")))</x:f>
      </x:c>
      <x:c r="K63" s="45" t="str">
        <x:f>IF(A63="","",IF(OR(B63="",C63="",D63="",E63="",F63="",G63="",H63="",I63=""),"EVIDENCE INSUFFICIENT - DECISION FIELD",IF(C63="UNRESOLVED","EVIDENCE INSUFFICIENT - UNRESOLVED SET","COMPLETE")))</x:f>
      </x:c>
      <x:c r="L63" s="45" t="str">
        <x:f>IF(A63="","",IF(J63&lt;&gt;"VALID","NOT READY",IF(K63&lt;&gt;"COMPLETE","NOT READY",IF(O63&lt;&gt;"LINKED - READY","NOT READY",IF(P63&lt;&gt;"COMPATIBLE","NOT READY","READY")))))</x:f>
      </x:c>
      <x:c r="M63" s="69" t="str">
        <x:f>IF(O63="LINKED - READY",INDEX(CANDIDATES!$B$6:$B$205,MATCH(B63,CANDIDATES!$A$6:$A$205,0)),"")</x:f>
      </x:c>
      <x:c r="N63" s="69" t="str">
        <x:f>IF(O63="LINKED - READY",INDEX(CANDIDATES!$Q$6:$Q$205,MATCH(B63,CANDIDATES!$A$6:$A$205,0)),"")</x:f>
      </x:c>
      <x:c r="O63" s="69" t="str">
        <x:f>IF(A63="","",IF(COUNTIF(CANDIDATES!$A$6:$A$205,B63)&lt;&gt;1,"INVALID - CANDIDATE ID",IF(COUNTIFS(CANDIDATES!$A$6:$A$205,B63,CANDIDATES!$R$6:$R$205,"READY")&lt;&gt;1,"CANDIDATE NOT READY","LINKED - READY")))</x:f>
      </x:c>
      <x:c r="P63" s="69" t="str">
        <x:f>IF(A63="","",IF(O63&lt;&gt;"LINKED - READY","NOT COMPATIBLE - CANDIDATE",IF(C63="UNRESOLVED","NOT COMPATIBLE - UNRESOLVED",IF(C63="INCLUDE DIRECT",IF(N63="DIRECT COMMERCIAL COMPETITOR","COMPATIBLE","ROLE CONFLICT"),IF(C63="INCLUDE INDIRECT",IF(N63="INDIRECT / SUBSTITUTE COMPETITOR","COMPATIBLE","ROLE CONFLICT"),IF(C63="REFERENCE",IF(OR(N63="DIRECT COMMERCIAL COMPETITOR",N63="INDIRECT / SUBSTITUTE COMPETITOR",N63="RETAIL / CHANNEL COMPETITOR",N63="MARKETPLACE / INTERMEDIARY",N63="MANUFACTURER / FIRST-PARTY REFERENCE",N63="PUBLISHER / INFORMATION COMPETITOR",N63="VISIBILITY-ONLY COMPETITOR"),"COMPATIBLE","ROLE CONFLICT"),IF(OR(C63="MONITOR",C63="EXCLUDE"),"COMPATIBLE","ROLE CONFLICT")))))))</x:f>
      </x:c>
    </x:row>
    <x:row r="64">
      <x:c r="A64" s="53"/>
      <x:c r="B64" s="53"/>
      <x:c r="C64" s="53"/>
      <x:c r="D64" s="53"/>
      <x:c r="E64" s="53"/>
      <x:c r="F64" s="53"/>
      <x:c r="G64" s="53"/>
      <x:c r="H64" s="53"/>
      <x:c r="I64" s="53"/>
      <x:c r="J64" s="45" t="str">
        <x:f>IF(A64="","",IF(NOT(OR(EXACT(C64,"INCLUDE DIRECT"),EXACT(C64,"INCLUDE INDIRECT"),EXACT(C64,"REFERENCE"),EXACT(C64,"MONITOR"),EXACT(C64,"EXCLUDE"),EXACT(C64,"UNRESOLVED"))),"INVALID - SET DECISION TOKEN",IF(COUNTIF($A$6:$A$205,A64)&gt;1,"INVALID - DUPLICATE ID","VALID")))</x:f>
      </x:c>
      <x:c r="K64" s="45" t="str">
        <x:f>IF(A64="","",IF(OR(B64="",C64="",D64="",E64="",F64="",G64="",H64="",I64=""),"EVIDENCE INSUFFICIENT - DECISION FIELD",IF(C64="UNRESOLVED","EVIDENCE INSUFFICIENT - UNRESOLVED SET","COMPLETE")))</x:f>
      </x:c>
      <x:c r="L64" s="45" t="str">
        <x:f>IF(A64="","",IF(J64&lt;&gt;"VALID","NOT READY",IF(K64&lt;&gt;"COMPLETE","NOT READY",IF(O64&lt;&gt;"LINKED - READY","NOT READY",IF(P64&lt;&gt;"COMPATIBLE","NOT READY","READY")))))</x:f>
      </x:c>
      <x:c r="M64" s="69" t="str">
        <x:f>IF(O64="LINKED - READY",INDEX(CANDIDATES!$B$6:$B$205,MATCH(B64,CANDIDATES!$A$6:$A$205,0)),"")</x:f>
      </x:c>
      <x:c r="N64" s="69" t="str">
        <x:f>IF(O64="LINKED - READY",INDEX(CANDIDATES!$Q$6:$Q$205,MATCH(B64,CANDIDATES!$A$6:$A$205,0)),"")</x:f>
      </x:c>
      <x:c r="O64" s="69" t="str">
        <x:f>IF(A64="","",IF(COUNTIF(CANDIDATES!$A$6:$A$205,B64)&lt;&gt;1,"INVALID - CANDIDATE ID",IF(COUNTIFS(CANDIDATES!$A$6:$A$205,B64,CANDIDATES!$R$6:$R$205,"READY")&lt;&gt;1,"CANDIDATE NOT READY","LINKED - READY")))</x:f>
      </x:c>
      <x:c r="P64" s="69" t="str">
        <x:f>IF(A64="","",IF(O64&lt;&gt;"LINKED - READY","NOT COMPATIBLE - CANDIDATE",IF(C64="UNRESOLVED","NOT COMPATIBLE - UNRESOLVED",IF(C64="INCLUDE DIRECT",IF(N64="DIRECT COMMERCIAL COMPETITOR","COMPATIBLE","ROLE CONFLICT"),IF(C64="INCLUDE INDIRECT",IF(N64="INDIRECT / SUBSTITUTE COMPETITOR","COMPATIBLE","ROLE CONFLICT"),IF(C64="REFERENCE",IF(OR(N64="DIRECT COMMERCIAL COMPETITOR",N64="INDIRECT / SUBSTITUTE COMPETITOR",N64="RETAIL / CHANNEL COMPETITOR",N64="MARKETPLACE / INTERMEDIARY",N64="MANUFACTURER / FIRST-PARTY REFERENCE",N64="PUBLISHER / INFORMATION COMPETITOR",N64="VISIBILITY-ONLY COMPETITOR"),"COMPATIBLE","ROLE CONFLICT"),IF(OR(C64="MONITOR",C64="EXCLUDE"),"COMPATIBLE","ROLE CONFLICT")))))))</x:f>
      </x:c>
    </x:row>
    <x:row r="65">
      <x:c r="A65" s="53"/>
      <x:c r="B65" s="53"/>
      <x:c r="C65" s="53"/>
      <x:c r="D65" s="53"/>
      <x:c r="E65" s="53"/>
      <x:c r="F65" s="53"/>
      <x:c r="G65" s="53"/>
      <x:c r="H65" s="53"/>
      <x:c r="I65" s="53"/>
      <x:c r="J65" s="45" t="str">
        <x:f>IF(A65="","",IF(NOT(OR(EXACT(C65,"INCLUDE DIRECT"),EXACT(C65,"INCLUDE INDIRECT"),EXACT(C65,"REFERENCE"),EXACT(C65,"MONITOR"),EXACT(C65,"EXCLUDE"),EXACT(C65,"UNRESOLVED"))),"INVALID - SET DECISION TOKEN",IF(COUNTIF($A$6:$A$205,A65)&gt;1,"INVALID - DUPLICATE ID","VALID")))</x:f>
      </x:c>
      <x:c r="K65" s="45" t="str">
        <x:f>IF(A65="","",IF(OR(B65="",C65="",D65="",E65="",F65="",G65="",H65="",I65=""),"EVIDENCE INSUFFICIENT - DECISION FIELD",IF(C65="UNRESOLVED","EVIDENCE INSUFFICIENT - UNRESOLVED SET","COMPLETE")))</x:f>
      </x:c>
      <x:c r="L65" s="45" t="str">
        <x:f>IF(A65="","",IF(J65&lt;&gt;"VALID","NOT READY",IF(K65&lt;&gt;"COMPLETE","NOT READY",IF(O65&lt;&gt;"LINKED - READY","NOT READY",IF(P65&lt;&gt;"COMPATIBLE","NOT READY","READY")))))</x:f>
      </x:c>
      <x:c r="M65" s="69" t="str">
        <x:f>IF(O65="LINKED - READY",INDEX(CANDIDATES!$B$6:$B$205,MATCH(B65,CANDIDATES!$A$6:$A$205,0)),"")</x:f>
      </x:c>
      <x:c r="N65" s="69" t="str">
        <x:f>IF(O65="LINKED - READY",INDEX(CANDIDATES!$Q$6:$Q$205,MATCH(B65,CANDIDATES!$A$6:$A$205,0)),"")</x:f>
      </x:c>
      <x:c r="O65" s="69" t="str">
        <x:f>IF(A65="","",IF(COUNTIF(CANDIDATES!$A$6:$A$205,B65)&lt;&gt;1,"INVALID - CANDIDATE ID",IF(COUNTIFS(CANDIDATES!$A$6:$A$205,B65,CANDIDATES!$R$6:$R$205,"READY")&lt;&gt;1,"CANDIDATE NOT READY","LINKED - READY")))</x:f>
      </x:c>
      <x:c r="P65" s="69" t="str">
        <x:f>IF(A65="","",IF(O65&lt;&gt;"LINKED - READY","NOT COMPATIBLE - CANDIDATE",IF(C65="UNRESOLVED","NOT COMPATIBLE - UNRESOLVED",IF(C65="INCLUDE DIRECT",IF(N65="DIRECT COMMERCIAL COMPETITOR","COMPATIBLE","ROLE CONFLICT"),IF(C65="INCLUDE INDIRECT",IF(N65="INDIRECT / SUBSTITUTE COMPETITOR","COMPATIBLE","ROLE CONFLICT"),IF(C65="REFERENCE",IF(OR(N65="DIRECT COMMERCIAL COMPETITOR",N65="INDIRECT / SUBSTITUTE COMPETITOR",N65="RETAIL / CHANNEL COMPETITOR",N65="MARKETPLACE / INTERMEDIARY",N65="MANUFACTURER / FIRST-PARTY REFERENCE",N65="PUBLISHER / INFORMATION COMPETITOR",N65="VISIBILITY-ONLY COMPETITOR"),"COMPATIBLE","ROLE CONFLICT"),IF(OR(C65="MONITOR",C65="EXCLUDE"),"COMPATIBLE","ROLE CONFLICT")))))))</x:f>
      </x:c>
    </x:row>
    <x:row r="66">
      <x:c r="A66" s="53"/>
      <x:c r="B66" s="53"/>
      <x:c r="C66" s="53"/>
      <x:c r="D66" s="53"/>
      <x:c r="E66" s="53"/>
      <x:c r="F66" s="53"/>
      <x:c r="G66" s="53"/>
      <x:c r="H66" s="53"/>
      <x:c r="I66" s="53"/>
      <x:c r="J66" s="45" t="str">
        <x:f>IF(A66="","",IF(NOT(OR(EXACT(C66,"INCLUDE DIRECT"),EXACT(C66,"INCLUDE INDIRECT"),EXACT(C66,"REFERENCE"),EXACT(C66,"MONITOR"),EXACT(C66,"EXCLUDE"),EXACT(C66,"UNRESOLVED"))),"INVALID - SET DECISION TOKEN",IF(COUNTIF($A$6:$A$205,A66)&gt;1,"INVALID - DUPLICATE ID","VALID")))</x:f>
      </x:c>
      <x:c r="K66" s="45" t="str">
        <x:f>IF(A66="","",IF(OR(B66="",C66="",D66="",E66="",F66="",G66="",H66="",I66=""),"EVIDENCE INSUFFICIENT - DECISION FIELD",IF(C66="UNRESOLVED","EVIDENCE INSUFFICIENT - UNRESOLVED SET","COMPLETE")))</x:f>
      </x:c>
      <x:c r="L66" s="45" t="str">
        <x:f>IF(A66="","",IF(J66&lt;&gt;"VALID","NOT READY",IF(K66&lt;&gt;"COMPLETE","NOT READY",IF(O66&lt;&gt;"LINKED - READY","NOT READY",IF(P66&lt;&gt;"COMPATIBLE","NOT READY","READY")))))</x:f>
      </x:c>
      <x:c r="M66" s="69" t="str">
        <x:f>IF(O66="LINKED - READY",INDEX(CANDIDATES!$B$6:$B$205,MATCH(B66,CANDIDATES!$A$6:$A$205,0)),"")</x:f>
      </x:c>
      <x:c r="N66" s="69" t="str">
        <x:f>IF(O66="LINKED - READY",INDEX(CANDIDATES!$Q$6:$Q$205,MATCH(B66,CANDIDATES!$A$6:$A$205,0)),"")</x:f>
      </x:c>
      <x:c r="O66" s="69" t="str">
        <x:f>IF(A66="","",IF(COUNTIF(CANDIDATES!$A$6:$A$205,B66)&lt;&gt;1,"INVALID - CANDIDATE ID",IF(COUNTIFS(CANDIDATES!$A$6:$A$205,B66,CANDIDATES!$R$6:$R$205,"READY")&lt;&gt;1,"CANDIDATE NOT READY","LINKED - READY")))</x:f>
      </x:c>
      <x:c r="P66" s="69" t="str">
        <x:f>IF(A66="","",IF(O66&lt;&gt;"LINKED - READY","NOT COMPATIBLE - CANDIDATE",IF(C66="UNRESOLVED","NOT COMPATIBLE - UNRESOLVED",IF(C66="INCLUDE DIRECT",IF(N66="DIRECT COMMERCIAL COMPETITOR","COMPATIBLE","ROLE CONFLICT"),IF(C66="INCLUDE INDIRECT",IF(N66="INDIRECT / SUBSTITUTE COMPETITOR","COMPATIBLE","ROLE CONFLICT"),IF(C66="REFERENCE",IF(OR(N66="DIRECT COMMERCIAL COMPETITOR",N66="INDIRECT / SUBSTITUTE COMPETITOR",N66="RETAIL / CHANNEL COMPETITOR",N66="MARKETPLACE / INTERMEDIARY",N66="MANUFACTURER / FIRST-PARTY REFERENCE",N66="PUBLISHER / INFORMATION COMPETITOR",N66="VISIBILITY-ONLY COMPETITOR"),"COMPATIBLE","ROLE CONFLICT"),IF(OR(C66="MONITOR",C66="EXCLUDE"),"COMPATIBLE","ROLE CONFLICT")))))))</x:f>
      </x:c>
    </x:row>
    <x:row r="67">
      <x:c r="A67" s="53"/>
      <x:c r="B67" s="53"/>
      <x:c r="C67" s="53"/>
      <x:c r="D67" s="53"/>
      <x:c r="E67" s="53"/>
      <x:c r="F67" s="53"/>
      <x:c r="G67" s="53"/>
      <x:c r="H67" s="53"/>
      <x:c r="I67" s="53"/>
      <x:c r="J67" s="45" t="str">
        <x:f>IF(A67="","",IF(NOT(OR(EXACT(C67,"INCLUDE DIRECT"),EXACT(C67,"INCLUDE INDIRECT"),EXACT(C67,"REFERENCE"),EXACT(C67,"MONITOR"),EXACT(C67,"EXCLUDE"),EXACT(C67,"UNRESOLVED"))),"INVALID - SET DECISION TOKEN",IF(COUNTIF($A$6:$A$205,A67)&gt;1,"INVALID - DUPLICATE ID","VALID")))</x:f>
      </x:c>
      <x:c r="K67" s="45" t="str">
        <x:f>IF(A67="","",IF(OR(B67="",C67="",D67="",E67="",F67="",G67="",H67="",I67=""),"EVIDENCE INSUFFICIENT - DECISION FIELD",IF(C67="UNRESOLVED","EVIDENCE INSUFFICIENT - UNRESOLVED SET","COMPLETE")))</x:f>
      </x:c>
      <x:c r="L67" s="45" t="str">
        <x:f>IF(A67="","",IF(J67&lt;&gt;"VALID","NOT READY",IF(K67&lt;&gt;"COMPLETE","NOT READY",IF(O67&lt;&gt;"LINKED - READY","NOT READY",IF(P67&lt;&gt;"COMPATIBLE","NOT READY","READY")))))</x:f>
      </x:c>
      <x:c r="M67" s="69" t="str">
        <x:f>IF(O67="LINKED - READY",INDEX(CANDIDATES!$B$6:$B$205,MATCH(B67,CANDIDATES!$A$6:$A$205,0)),"")</x:f>
      </x:c>
      <x:c r="N67" s="69" t="str">
        <x:f>IF(O67="LINKED - READY",INDEX(CANDIDATES!$Q$6:$Q$205,MATCH(B67,CANDIDATES!$A$6:$A$205,0)),"")</x:f>
      </x:c>
      <x:c r="O67" s="69" t="str">
        <x:f>IF(A67="","",IF(COUNTIF(CANDIDATES!$A$6:$A$205,B67)&lt;&gt;1,"INVALID - CANDIDATE ID",IF(COUNTIFS(CANDIDATES!$A$6:$A$205,B67,CANDIDATES!$R$6:$R$205,"READY")&lt;&gt;1,"CANDIDATE NOT READY","LINKED - READY")))</x:f>
      </x:c>
      <x:c r="P67" s="69" t="str">
        <x:f>IF(A67="","",IF(O67&lt;&gt;"LINKED - READY","NOT COMPATIBLE - CANDIDATE",IF(C67="UNRESOLVED","NOT COMPATIBLE - UNRESOLVED",IF(C67="INCLUDE DIRECT",IF(N67="DIRECT COMMERCIAL COMPETITOR","COMPATIBLE","ROLE CONFLICT"),IF(C67="INCLUDE INDIRECT",IF(N67="INDIRECT / SUBSTITUTE COMPETITOR","COMPATIBLE","ROLE CONFLICT"),IF(C67="REFERENCE",IF(OR(N67="DIRECT COMMERCIAL COMPETITOR",N67="INDIRECT / SUBSTITUTE COMPETITOR",N67="RETAIL / CHANNEL COMPETITOR",N67="MARKETPLACE / INTERMEDIARY",N67="MANUFACTURER / FIRST-PARTY REFERENCE",N67="PUBLISHER / INFORMATION COMPETITOR",N67="VISIBILITY-ONLY COMPETITOR"),"COMPATIBLE","ROLE CONFLICT"),IF(OR(C67="MONITOR",C67="EXCLUDE"),"COMPATIBLE","ROLE CONFLICT")))))))</x:f>
      </x:c>
    </x:row>
    <x:row r="68">
      <x:c r="A68" s="53"/>
      <x:c r="B68" s="53"/>
      <x:c r="C68" s="53"/>
      <x:c r="D68" s="53"/>
      <x:c r="E68" s="53"/>
      <x:c r="F68" s="53"/>
      <x:c r="G68" s="53"/>
      <x:c r="H68" s="53"/>
      <x:c r="I68" s="53"/>
      <x:c r="J68" s="45" t="str">
        <x:f>IF(A68="","",IF(NOT(OR(EXACT(C68,"INCLUDE DIRECT"),EXACT(C68,"INCLUDE INDIRECT"),EXACT(C68,"REFERENCE"),EXACT(C68,"MONITOR"),EXACT(C68,"EXCLUDE"),EXACT(C68,"UNRESOLVED"))),"INVALID - SET DECISION TOKEN",IF(COUNTIF($A$6:$A$205,A68)&gt;1,"INVALID - DUPLICATE ID","VALID")))</x:f>
      </x:c>
      <x:c r="K68" s="45" t="str">
        <x:f>IF(A68="","",IF(OR(B68="",C68="",D68="",E68="",F68="",G68="",H68="",I68=""),"EVIDENCE INSUFFICIENT - DECISION FIELD",IF(C68="UNRESOLVED","EVIDENCE INSUFFICIENT - UNRESOLVED SET","COMPLETE")))</x:f>
      </x:c>
      <x:c r="L68" s="45" t="str">
        <x:f>IF(A68="","",IF(J68&lt;&gt;"VALID","NOT READY",IF(K68&lt;&gt;"COMPLETE","NOT READY",IF(O68&lt;&gt;"LINKED - READY","NOT READY",IF(P68&lt;&gt;"COMPATIBLE","NOT READY","READY")))))</x:f>
      </x:c>
      <x:c r="M68" s="69" t="str">
        <x:f>IF(O68="LINKED - READY",INDEX(CANDIDATES!$B$6:$B$205,MATCH(B68,CANDIDATES!$A$6:$A$205,0)),"")</x:f>
      </x:c>
      <x:c r="N68" s="69" t="str">
        <x:f>IF(O68="LINKED - READY",INDEX(CANDIDATES!$Q$6:$Q$205,MATCH(B68,CANDIDATES!$A$6:$A$205,0)),"")</x:f>
      </x:c>
      <x:c r="O68" s="69" t="str">
        <x:f>IF(A68="","",IF(COUNTIF(CANDIDATES!$A$6:$A$205,B68)&lt;&gt;1,"INVALID - CANDIDATE ID",IF(COUNTIFS(CANDIDATES!$A$6:$A$205,B68,CANDIDATES!$R$6:$R$205,"READY")&lt;&gt;1,"CANDIDATE NOT READY","LINKED - READY")))</x:f>
      </x:c>
      <x:c r="P68" s="69" t="str">
        <x:f>IF(A68="","",IF(O68&lt;&gt;"LINKED - READY","NOT COMPATIBLE - CANDIDATE",IF(C68="UNRESOLVED","NOT COMPATIBLE - UNRESOLVED",IF(C68="INCLUDE DIRECT",IF(N68="DIRECT COMMERCIAL COMPETITOR","COMPATIBLE","ROLE CONFLICT"),IF(C68="INCLUDE INDIRECT",IF(N68="INDIRECT / SUBSTITUTE COMPETITOR","COMPATIBLE","ROLE CONFLICT"),IF(C68="REFERENCE",IF(OR(N68="DIRECT COMMERCIAL COMPETITOR",N68="INDIRECT / SUBSTITUTE COMPETITOR",N68="RETAIL / CHANNEL COMPETITOR",N68="MARKETPLACE / INTERMEDIARY",N68="MANUFACTURER / FIRST-PARTY REFERENCE",N68="PUBLISHER / INFORMATION COMPETITOR",N68="VISIBILITY-ONLY COMPETITOR"),"COMPATIBLE","ROLE CONFLICT"),IF(OR(C68="MONITOR",C68="EXCLUDE"),"COMPATIBLE","ROLE CONFLICT")))))))</x:f>
      </x:c>
    </x:row>
    <x:row r="69">
      <x:c r="A69" s="53"/>
      <x:c r="B69" s="53"/>
      <x:c r="C69" s="53"/>
      <x:c r="D69" s="53"/>
      <x:c r="E69" s="53"/>
      <x:c r="F69" s="53"/>
      <x:c r="G69" s="53"/>
      <x:c r="H69" s="53"/>
      <x:c r="I69" s="53"/>
      <x:c r="J69" s="45" t="str">
        <x:f>IF(A69="","",IF(NOT(OR(EXACT(C69,"INCLUDE DIRECT"),EXACT(C69,"INCLUDE INDIRECT"),EXACT(C69,"REFERENCE"),EXACT(C69,"MONITOR"),EXACT(C69,"EXCLUDE"),EXACT(C69,"UNRESOLVED"))),"INVALID - SET DECISION TOKEN",IF(COUNTIF($A$6:$A$205,A69)&gt;1,"INVALID - DUPLICATE ID","VALID")))</x:f>
      </x:c>
      <x:c r="K69" s="45" t="str">
        <x:f>IF(A69="","",IF(OR(B69="",C69="",D69="",E69="",F69="",G69="",H69="",I69=""),"EVIDENCE INSUFFICIENT - DECISION FIELD",IF(C69="UNRESOLVED","EVIDENCE INSUFFICIENT - UNRESOLVED SET","COMPLETE")))</x:f>
      </x:c>
      <x:c r="L69" s="45" t="str">
        <x:f>IF(A69="","",IF(J69&lt;&gt;"VALID","NOT READY",IF(K69&lt;&gt;"COMPLETE","NOT READY",IF(O69&lt;&gt;"LINKED - READY","NOT READY",IF(P69&lt;&gt;"COMPATIBLE","NOT READY","READY")))))</x:f>
      </x:c>
      <x:c r="M69" s="69" t="str">
        <x:f>IF(O69="LINKED - READY",INDEX(CANDIDATES!$B$6:$B$205,MATCH(B69,CANDIDATES!$A$6:$A$205,0)),"")</x:f>
      </x:c>
      <x:c r="N69" s="69" t="str">
        <x:f>IF(O69="LINKED - READY",INDEX(CANDIDATES!$Q$6:$Q$205,MATCH(B69,CANDIDATES!$A$6:$A$205,0)),"")</x:f>
      </x:c>
      <x:c r="O69" s="69" t="str">
        <x:f>IF(A69="","",IF(COUNTIF(CANDIDATES!$A$6:$A$205,B69)&lt;&gt;1,"INVALID - CANDIDATE ID",IF(COUNTIFS(CANDIDATES!$A$6:$A$205,B69,CANDIDATES!$R$6:$R$205,"READY")&lt;&gt;1,"CANDIDATE NOT READY","LINKED - READY")))</x:f>
      </x:c>
      <x:c r="P69" s="69" t="str">
        <x:f>IF(A69="","",IF(O69&lt;&gt;"LINKED - READY","NOT COMPATIBLE - CANDIDATE",IF(C69="UNRESOLVED","NOT COMPATIBLE - UNRESOLVED",IF(C69="INCLUDE DIRECT",IF(N69="DIRECT COMMERCIAL COMPETITOR","COMPATIBLE","ROLE CONFLICT"),IF(C69="INCLUDE INDIRECT",IF(N69="INDIRECT / SUBSTITUTE COMPETITOR","COMPATIBLE","ROLE CONFLICT"),IF(C69="REFERENCE",IF(OR(N69="DIRECT COMMERCIAL COMPETITOR",N69="INDIRECT / SUBSTITUTE COMPETITOR",N69="RETAIL / CHANNEL COMPETITOR",N69="MARKETPLACE / INTERMEDIARY",N69="MANUFACTURER / FIRST-PARTY REFERENCE",N69="PUBLISHER / INFORMATION COMPETITOR",N69="VISIBILITY-ONLY COMPETITOR"),"COMPATIBLE","ROLE CONFLICT"),IF(OR(C69="MONITOR",C69="EXCLUDE"),"COMPATIBLE","ROLE CONFLICT")))))))</x:f>
      </x:c>
    </x:row>
    <x:row r="70">
      <x:c r="A70" s="53"/>
      <x:c r="B70" s="53"/>
      <x:c r="C70" s="53"/>
      <x:c r="D70" s="53"/>
      <x:c r="E70" s="53"/>
      <x:c r="F70" s="53"/>
      <x:c r="G70" s="53"/>
      <x:c r="H70" s="53"/>
      <x:c r="I70" s="53"/>
      <x:c r="J70" s="45" t="str">
        <x:f>IF(A70="","",IF(NOT(OR(EXACT(C70,"INCLUDE DIRECT"),EXACT(C70,"INCLUDE INDIRECT"),EXACT(C70,"REFERENCE"),EXACT(C70,"MONITOR"),EXACT(C70,"EXCLUDE"),EXACT(C70,"UNRESOLVED"))),"INVALID - SET DECISION TOKEN",IF(COUNTIF($A$6:$A$205,A70)&gt;1,"INVALID - DUPLICATE ID","VALID")))</x:f>
      </x:c>
      <x:c r="K70" s="45" t="str">
        <x:f>IF(A70="","",IF(OR(B70="",C70="",D70="",E70="",F70="",G70="",H70="",I70=""),"EVIDENCE INSUFFICIENT - DECISION FIELD",IF(C70="UNRESOLVED","EVIDENCE INSUFFICIENT - UNRESOLVED SET","COMPLETE")))</x:f>
      </x:c>
      <x:c r="L70" s="45" t="str">
        <x:f>IF(A70="","",IF(J70&lt;&gt;"VALID","NOT READY",IF(K70&lt;&gt;"COMPLETE","NOT READY",IF(O70&lt;&gt;"LINKED - READY","NOT READY",IF(P70&lt;&gt;"COMPATIBLE","NOT READY","READY")))))</x:f>
      </x:c>
      <x:c r="M70" s="69" t="str">
        <x:f>IF(O70="LINKED - READY",INDEX(CANDIDATES!$B$6:$B$205,MATCH(B70,CANDIDATES!$A$6:$A$205,0)),"")</x:f>
      </x:c>
      <x:c r="N70" s="69" t="str">
        <x:f>IF(O70="LINKED - READY",INDEX(CANDIDATES!$Q$6:$Q$205,MATCH(B70,CANDIDATES!$A$6:$A$205,0)),"")</x:f>
      </x:c>
      <x:c r="O70" s="69" t="str">
        <x:f>IF(A70="","",IF(COUNTIF(CANDIDATES!$A$6:$A$205,B70)&lt;&gt;1,"INVALID - CANDIDATE ID",IF(COUNTIFS(CANDIDATES!$A$6:$A$205,B70,CANDIDATES!$R$6:$R$205,"READY")&lt;&gt;1,"CANDIDATE NOT READY","LINKED - READY")))</x:f>
      </x:c>
      <x:c r="P70" s="69" t="str">
        <x:f>IF(A70="","",IF(O70&lt;&gt;"LINKED - READY","NOT COMPATIBLE - CANDIDATE",IF(C70="UNRESOLVED","NOT COMPATIBLE - UNRESOLVED",IF(C70="INCLUDE DIRECT",IF(N70="DIRECT COMMERCIAL COMPETITOR","COMPATIBLE","ROLE CONFLICT"),IF(C70="INCLUDE INDIRECT",IF(N70="INDIRECT / SUBSTITUTE COMPETITOR","COMPATIBLE","ROLE CONFLICT"),IF(C70="REFERENCE",IF(OR(N70="DIRECT COMMERCIAL COMPETITOR",N70="INDIRECT / SUBSTITUTE COMPETITOR",N70="RETAIL / CHANNEL COMPETITOR",N70="MARKETPLACE / INTERMEDIARY",N70="MANUFACTURER / FIRST-PARTY REFERENCE",N70="PUBLISHER / INFORMATION COMPETITOR",N70="VISIBILITY-ONLY COMPETITOR"),"COMPATIBLE","ROLE CONFLICT"),IF(OR(C70="MONITOR",C70="EXCLUDE"),"COMPATIBLE","ROLE CONFLICT")))))))</x:f>
      </x:c>
    </x:row>
    <x:row r="71">
      <x:c r="A71" s="53"/>
      <x:c r="B71" s="53"/>
      <x:c r="C71" s="53"/>
      <x:c r="D71" s="53"/>
      <x:c r="E71" s="53"/>
      <x:c r="F71" s="53"/>
      <x:c r="G71" s="53"/>
      <x:c r="H71" s="53"/>
      <x:c r="I71" s="53"/>
      <x:c r="J71" s="45" t="str">
        <x:f>IF(A71="","",IF(NOT(OR(EXACT(C71,"INCLUDE DIRECT"),EXACT(C71,"INCLUDE INDIRECT"),EXACT(C71,"REFERENCE"),EXACT(C71,"MONITOR"),EXACT(C71,"EXCLUDE"),EXACT(C71,"UNRESOLVED"))),"INVALID - SET DECISION TOKEN",IF(COUNTIF($A$6:$A$205,A71)&gt;1,"INVALID - DUPLICATE ID","VALID")))</x:f>
      </x:c>
      <x:c r="K71" s="45" t="str">
        <x:f>IF(A71="","",IF(OR(B71="",C71="",D71="",E71="",F71="",G71="",H71="",I71=""),"EVIDENCE INSUFFICIENT - DECISION FIELD",IF(C71="UNRESOLVED","EVIDENCE INSUFFICIENT - UNRESOLVED SET","COMPLETE")))</x:f>
      </x:c>
      <x:c r="L71" s="45" t="str">
        <x:f>IF(A71="","",IF(J71&lt;&gt;"VALID","NOT READY",IF(K71&lt;&gt;"COMPLETE","NOT READY",IF(O71&lt;&gt;"LINKED - READY","NOT READY",IF(P71&lt;&gt;"COMPATIBLE","NOT READY","READY")))))</x:f>
      </x:c>
      <x:c r="M71" s="69" t="str">
        <x:f>IF(O71="LINKED - READY",INDEX(CANDIDATES!$B$6:$B$205,MATCH(B71,CANDIDATES!$A$6:$A$205,0)),"")</x:f>
      </x:c>
      <x:c r="N71" s="69" t="str">
        <x:f>IF(O71="LINKED - READY",INDEX(CANDIDATES!$Q$6:$Q$205,MATCH(B71,CANDIDATES!$A$6:$A$205,0)),"")</x:f>
      </x:c>
      <x:c r="O71" s="69" t="str">
        <x:f>IF(A71="","",IF(COUNTIF(CANDIDATES!$A$6:$A$205,B71)&lt;&gt;1,"INVALID - CANDIDATE ID",IF(COUNTIFS(CANDIDATES!$A$6:$A$205,B71,CANDIDATES!$R$6:$R$205,"READY")&lt;&gt;1,"CANDIDATE NOT READY","LINKED - READY")))</x:f>
      </x:c>
      <x:c r="P71" s="69" t="str">
        <x:f>IF(A71="","",IF(O71&lt;&gt;"LINKED - READY","NOT COMPATIBLE - CANDIDATE",IF(C71="UNRESOLVED","NOT COMPATIBLE - UNRESOLVED",IF(C71="INCLUDE DIRECT",IF(N71="DIRECT COMMERCIAL COMPETITOR","COMPATIBLE","ROLE CONFLICT"),IF(C71="INCLUDE INDIRECT",IF(N71="INDIRECT / SUBSTITUTE COMPETITOR","COMPATIBLE","ROLE CONFLICT"),IF(C71="REFERENCE",IF(OR(N71="DIRECT COMMERCIAL COMPETITOR",N71="INDIRECT / SUBSTITUTE COMPETITOR",N71="RETAIL / CHANNEL COMPETITOR",N71="MARKETPLACE / INTERMEDIARY",N71="MANUFACTURER / FIRST-PARTY REFERENCE",N71="PUBLISHER / INFORMATION COMPETITOR",N71="VISIBILITY-ONLY COMPETITOR"),"COMPATIBLE","ROLE CONFLICT"),IF(OR(C71="MONITOR",C71="EXCLUDE"),"COMPATIBLE","ROLE CONFLICT")))))))</x:f>
      </x:c>
    </x:row>
    <x:row r="72">
      <x:c r="A72" s="53"/>
      <x:c r="B72" s="53"/>
      <x:c r="C72" s="53"/>
      <x:c r="D72" s="53"/>
      <x:c r="E72" s="53"/>
      <x:c r="F72" s="53"/>
      <x:c r="G72" s="53"/>
      <x:c r="H72" s="53"/>
      <x:c r="I72" s="53"/>
      <x:c r="J72" s="45" t="str">
        <x:f>IF(A72="","",IF(NOT(OR(EXACT(C72,"INCLUDE DIRECT"),EXACT(C72,"INCLUDE INDIRECT"),EXACT(C72,"REFERENCE"),EXACT(C72,"MONITOR"),EXACT(C72,"EXCLUDE"),EXACT(C72,"UNRESOLVED"))),"INVALID - SET DECISION TOKEN",IF(COUNTIF($A$6:$A$205,A72)&gt;1,"INVALID - DUPLICATE ID","VALID")))</x:f>
      </x:c>
      <x:c r="K72" s="45" t="str">
        <x:f>IF(A72="","",IF(OR(B72="",C72="",D72="",E72="",F72="",G72="",H72="",I72=""),"EVIDENCE INSUFFICIENT - DECISION FIELD",IF(C72="UNRESOLVED","EVIDENCE INSUFFICIENT - UNRESOLVED SET","COMPLETE")))</x:f>
      </x:c>
      <x:c r="L72" s="45" t="str">
        <x:f>IF(A72="","",IF(J72&lt;&gt;"VALID","NOT READY",IF(K72&lt;&gt;"COMPLETE","NOT READY",IF(O72&lt;&gt;"LINKED - READY","NOT READY",IF(P72&lt;&gt;"COMPATIBLE","NOT READY","READY")))))</x:f>
      </x:c>
      <x:c r="M72" s="69" t="str">
        <x:f>IF(O72="LINKED - READY",INDEX(CANDIDATES!$B$6:$B$205,MATCH(B72,CANDIDATES!$A$6:$A$205,0)),"")</x:f>
      </x:c>
      <x:c r="N72" s="69" t="str">
        <x:f>IF(O72="LINKED - READY",INDEX(CANDIDATES!$Q$6:$Q$205,MATCH(B72,CANDIDATES!$A$6:$A$205,0)),"")</x:f>
      </x:c>
      <x:c r="O72" s="69" t="str">
        <x:f>IF(A72="","",IF(COUNTIF(CANDIDATES!$A$6:$A$205,B72)&lt;&gt;1,"INVALID - CANDIDATE ID",IF(COUNTIFS(CANDIDATES!$A$6:$A$205,B72,CANDIDATES!$R$6:$R$205,"READY")&lt;&gt;1,"CANDIDATE NOT READY","LINKED - READY")))</x:f>
      </x:c>
      <x:c r="P72" s="69" t="str">
        <x:f>IF(A72="","",IF(O72&lt;&gt;"LINKED - READY","NOT COMPATIBLE - CANDIDATE",IF(C72="UNRESOLVED","NOT COMPATIBLE - UNRESOLVED",IF(C72="INCLUDE DIRECT",IF(N72="DIRECT COMMERCIAL COMPETITOR","COMPATIBLE","ROLE CONFLICT"),IF(C72="INCLUDE INDIRECT",IF(N72="INDIRECT / SUBSTITUTE COMPETITOR","COMPATIBLE","ROLE CONFLICT"),IF(C72="REFERENCE",IF(OR(N72="DIRECT COMMERCIAL COMPETITOR",N72="INDIRECT / SUBSTITUTE COMPETITOR",N72="RETAIL / CHANNEL COMPETITOR",N72="MARKETPLACE / INTERMEDIARY",N72="MANUFACTURER / FIRST-PARTY REFERENCE",N72="PUBLISHER / INFORMATION COMPETITOR",N72="VISIBILITY-ONLY COMPETITOR"),"COMPATIBLE","ROLE CONFLICT"),IF(OR(C72="MONITOR",C72="EXCLUDE"),"COMPATIBLE","ROLE CONFLICT")))))))</x:f>
      </x:c>
    </x:row>
    <x:row r="73">
      <x:c r="A73" s="53"/>
      <x:c r="B73" s="53"/>
      <x:c r="C73" s="53"/>
      <x:c r="D73" s="53"/>
      <x:c r="E73" s="53"/>
      <x:c r="F73" s="53"/>
      <x:c r="G73" s="53"/>
      <x:c r="H73" s="53"/>
      <x:c r="I73" s="53"/>
      <x:c r="J73" s="45" t="str">
        <x:f>IF(A73="","",IF(NOT(OR(EXACT(C73,"INCLUDE DIRECT"),EXACT(C73,"INCLUDE INDIRECT"),EXACT(C73,"REFERENCE"),EXACT(C73,"MONITOR"),EXACT(C73,"EXCLUDE"),EXACT(C73,"UNRESOLVED"))),"INVALID - SET DECISION TOKEN",IF(COUNTIF($A$6:$A$205,A73)&gt;1,"INVALID - DUPLICATE ID","VALID")))</x:f>
      </x:c>
      <x:c r="K73" s="45" t="str">
        <x:f>IF(A73="","",IF(OR(B73="",C73="",D73="",E73="",F73="",G73="",H73="",I73=""),"EVIDENCE INSUFFICIENT - DECISION FIELD",IF(C73="UNRESOLVED","EVIDENCE INSUFFICIENT - UNRESOLVED SET","COMPLETE")))</x:f>
      </x:c>
      <x:c r="L73" s="45" t="str">
        <x:f>IF(A73="","",IF(J73&lt;&gt;"VALID","NOT READY",IF(K73&lt;&gt;"COMPLETE","NOT READY",IF(O73&lt;&gt;"LINKED - READY","NOT READY",IF(P73&lt;&gt;"COMPATIBLE","NOT READY","READY")))))</x:f>
      </x:c>
      <x:c r="M73" s="69" t="str">
        <x:f>IF(O73="LINKED - READY",INDEX(CANDIDATES!$B$6:$B$205,MATCH(B73,CANDIDATES!$A$6:$A$205,0)),"")</x:f>
      </x:c>
      <x:c r="N73" s="69" t="str">
        <x:f>IF(O73="LINKED - READY",INDEX(CANDIDATES!$Q$6:$Q$205,MATCH(B73,CANDIDATES!$A$6:$A$205,0)),"")</x:f>
      </x:c>
      <x:c r="O73" s="69" t="str">
        <x:f>IF(A73="","",IF(COUNTIF(CANDIDATES!$A$6:$A$205,B73)&lt;&gt;1,"INVALID - CANDIDATE ID",IF(COUNTIFS(CANDIDATES!$A$6:$A$205,B73,CANDIDATES!$R$6:$R$205,"READY")&lt;&gt;1,"CANDIDATE NOT READY","LINKED - READY")))</x:f>
      </x:c>
      <x:c r="P73" s="69" t="str">
        <x:f>IF(A73="","",IF(O73&lt;&gt;"LINKED - READY","NOT COMPATIBLE - CANDIDATE",IF(C73="UNRESOLVED","NOT COMPATIBLE - UNRESOLVED",IF(C73="INCLUDE DIRECT",IF(N73="DIRECT COMMERCIAL COMPETITOR","COMPATIBLE","ROLE CONFLICT"),IF(C73="INCLUDE INDIRECT",IF(N73="INDIRECT / SUBSTITUTE COMPETITOR","COMPATIBLE","ROLE CONFLICT"),IF(C73="REFERENCE",IF(OR(N73="DIRECT COMMERCIAL COMPETITOR",N73="INDIRECT / SUBSTITUTE COMPETITOR",N73="RETAIL / CHANNEL COMPETITOR",N73="MARKETPLACE / INTERMEDIARY",N73="MANUFACTURER / FIRST-PARTY REFERENCE",N73="PUBLISHER / INFORMATION COMPETITOR",N73="VISIBILITY-ONLY COMPETITOR"),"COMPATIBLE","ROLE CONFLICT"),IF(OR(C73="MONITOR",C73="EXCLUDE"),"COMPATIBLE","ROLE CONFLICT")))))))</x:f>
      </x:c>
    </x:row>
    <x:row r="74">
      <x:c r="A74" s="53"/>
      <x:c r="B74" s="53"/>
      <x:c r="C74" s="53"/>
      <x:c r="D74" s="53"/>
      <x:c r="E74" s="53"/>
      <x:c r="F74" s="53"/>
      <x:c r="G74" s="53"/>
      <x:c r="H74" s="53"/>
      <x:c r="I74" s="53"/>
      <x:c r="J74" s="45" t="str">
        <x:f>IF(A74="","",IF(NOT(OR(EXACT(C74,"INCLUDE DIRECT"),EXACT(C74,"INCLUDE INDIRECT"),EXACT(C74,"REFERENCE"),EXACT(C74,"MONITOR"),EXACT(C74,"EXCLUDE"),EXACT(C74,"UNRESOLVED"))),"INVALID - SET DECISION TOKEN",IF(COUNTIF($A$6:$A$205,A74)&gt;1,"INVALID - DUPLICATE ID","VALID")))</x:f>
      </x:c>
      <x:c r="K74" s="45" t="str">
        <x:f>IF(A74="","",IF(OR(B74="",C74="",D74="",E74="",F74="",G74="",H74="",I74=""),"EVIDENCE INSUFFICIENT - DECISION FIELD",IF(C74="UNRESOLVED","EVIDENCE INSUFFICIENT - UNRESOLVED SET","COMPLETE")))</x:f>
      </x:c>
      <x:c r="L74" s="45" t="str">
        <x:f>IF(A74="","",IF(J74&lt;&gt;"VALID","NOT READY",IF(K74&lt;&gt;"COMPLETE","NOT READY",IF(O74&lt;&gt;"LINKED - READY","NOT READY",IF(P74&lt;&gt;"COMPATIBLE","NOT READY","READY")))))</x:f>
      </x:c>
      <x:c r="M74" s="69" t="str">
        <x:f>IF(O74="LINKED - READY",INDEX(CANDIDATES!$B$6:$B$205,MATCH(B74,CANDIDATES!$A$6:$A$205,0)),"")</x:f>
      </x:c>
      <x:c r="N74" s="69" t="str">
        <x:f>IF(O74="LINKED - READY",INDEX(CANDIDATES!$Q$6:$Q$205,MATCH(B74,CANDIDATES!$A$6:$A$205,0)),"")</x:f>
      </x:c>
      <x:c r="O74" s="69" t="str">
        <x:f>IF(A74="","",IF(COUNTIF(CANDIDATES!$A$6:$A$205,B74)&lt;&gt;1,"INVALID - CANDIDATE ID",IF(COUNTIFS(CANDIDATES!$A$6:$A$205,B74,CANDIDATES!$R$6:$R$205,"READY")&lt;&gt;1,"CANDIDATE NOT READY","LINKED - READY")))</x:f>
      </x:c>
      <x:c r="P74" s="69" t="str">
        <x:f>IF(A74="","",IF(O74&lt;&gt;"LINKED - READY","NOT COMPATIBLE - CANDIDATE",IF(C74="UNRESOLVED","NOT COMPATIBLE - UNRESOLVED",IF(C74="INCLUDE DIRECT",IF(N74="DIRECT COMMERCIAL COMPETITOR","COMPATIBLE","ROLE CONFLICT"),IF(C74="INCLUDE INDIRECT",IF(N74="INDIRECT / SUBSTITUTE COMPETITOR","COMPATIBLE","ROLE CONFLICT"),IF(C74="REFERENCE",IF(OR(N74="DIRECT COMMERCIAL COMPETITOR",N74="INDIRECT / SUBSTITUTE COMPETITOR",N74="RETAIL / CHANNEL COMPETITOR",N74="MARKETPLACE / INTERMEDIARY",N74="MANUFACTURER / FIRST-PARTY REFERENCE",N74="PUBLISHER / INFORMATION COMPETITOR",N74="VISIBILITY-ONLY COMPETITOR"),"COMPATIBLE","ROLE CONFLICT"),IF(OR(C74="MONITOR",C74="EXCLUDE"),"COMPATIBLE","ROLE CONFLICT")))))))</x:f>
      </x:c>
    </x:row>
    <x:row r="75">
      <x:c r="A75" s="53"/>
      <x:c r="B75" s="53"/>
      <x:c r="C75" s="53"/>
      <x:c r="D75" s="53"/>
      <x:c r="E75" s="53"/>
      <x:c r="F75" s="53"/>
      <x:c r="G75" s="53"/>
      <x:c r="H75" s="53"/>
      <x:c r="I75" s="53"/>
      <x:c r="J75" s="45" t="str">
        <x:f>IF(A75="","",IF(NOT(OR(EXACT(C75,"INCLUDE DIRECT"),EXACT(C75,"INCLUDE INDIRECT"),EXACT(C75,"REFERENCE"),EXACT(C75,"MONITOR"),EXACT(C75,"EXCLUDE"),EXACT(C75,"UNRESOLVED"))),"INVALID - SET DECISION TOKEN",IF(COUNTIF($A$6:$A$205,A75)&gt;1,"INVALID - DUPLICATE ID","VALID")))</x:f>
      </x:c>
      <x:c r="K75" s="45" t="str">
        <x:f>IF(A75="","",IF(OR(B75="",C75="",D75="",E75="",F75="",G75="",H75="",I75=""),"EVIDENCE INSUFFICIENT - DECISION FIELD",IF(C75="UNRESOLVED","EVIDENCE INSUFFICIENT - UNRESOLVED SET","COMPLETE")))</x:f>
      </x:c>
      <x:c r="L75" s="45" t="str">
        <x:f>IF(A75="","",IF(J75&lt;&gt;"VALID","NOT READY",IF(K75&lt;&gt;"COMPLETE","NOT READY",IF(O75&lt;&gt;"LINKED - READY","NOT READY",IF(P75&lt;&gt;"COMPATIBLE","NOT READY","READY")))))</x:f>
      </x:c>
      <x:c r="M75" s="69" t="str">
        <x:f>IF(O75="LINKED - READY",INDEX(CANDIDATES!$B$6:$B$205,MATCH(B75,CANDIDATES!$A$6:$A$205,0)),"")</x:f>
      </x:c>
      <x:c r="N75" s="69" t="str">
        <x:f>IF(O75="LINKED - READY",INDEX(CANDIDATES!$Q$6:$Q$205,MATCH(B75,CANDIDATES!$A$6:$A$205,0)),"")</x:f>
      </x:c>
      <x:c r="O75" s="69" t="str">
        <x:f>IF(A75="","",IF(COUNTIF(CANDIDATES!$A$6:$A$205,B75)&lt;&gt;1,"INVALID - CANDIDATE ID",IF(COUNTIFS(CANDIDATES!$A$6:$A$205,B75,CANDIDATES!$R$6:$R$205,"READY")&lt;&gt;1,"CANDIDATE NOT READY","LINKED - READY")))</x:f>
      </x:c>
      <x:c r="P75" s="69" t="str">
        <x:f>IF(A75="","",IF(O75&lt;&gt;"LINKED - READY","NOT COMPATIBLE - CANDIDATE",IF(C75="UNRESOLVED","NOT COMPATIBLE - UNRESOLVED",IF(C75="INCLUDE DIRECT",IF(N75="DIRECT COMMERCIAL COMPETITOR","COMPATIBLE","ROLE CONFLICT"),IF(C75="INCLUDE INDIRECT",IF(N75="INDIRECT / SUBSTITUTE COMPETITOR","COMPATIBLE","ROLE CONFLICT"),IF(C75="REFERENCE",IF(OR(N75="DIRECT COMMERCIAL COMPETITOR",N75="INDIRECT / SUBSTITUTE COMPETITOR",N75="RETAIL / CHANNEL COMPETITOR",N75="MARKETPLACE / INTERMEDIARY",N75="MANUFACTURER / FIRST-PARTY REFERENCE",N75="PUBLISHER / INFORMATION COMPETITOR",N75="VISIBILITY-ONLY COMPETITOR"),"COMPATIBLE","ROLE CONFLICT"),IF(OR(C75="MONITOR",C75="EXCLUDE"),"COMPATIBLE","ROLE CONFLICT")))))))</x:f>
      </x:c>
    </x:row>
    <x:row r="76">
      <x:c r="A76" s="53"/>
      <x:c r="B76" s="53"/>
      <x:c r="C76" s="53"/>
      <x:c r="D76" s="53"/>
      <x:c r="E76" s="53"/>
      <x:c r="F76" s="53"/>
      <x:c r="G76" s="53"/>
      <x:c r="H76" s="53"/>
      <x:c r="I76" s="53"/>
      <x:c r="J76" s="45" t="str">
        <x:f>IF(A76="","",IF(NOT(OR(EXACT(C76,"INCLUDE DIRECT"),EXACT(C76,"INCLUDE INDIRECT"),EXACT(C76,"REFERENCE"),EXACT(C76,"MONITOR"),EXACT(C76,"EXCLUDE"),EXACT(C76,"UNRESOLVED"))),"INVALID - SET DECISION TOKEN",IF(COUNTIF($A$6:$A$205,A76)&gt;1,"INVALID - DUPLICATE ID","VALID")))</x:f>
      </x:c>
      <x:c r="K76" s="45" t="str">
        <x:f>IF(A76="","",IF(OR(B76="",C76="",D76="",E76="",F76="",G76="",H76="",I76=""),"EVIDENCE INSUFFICIENT - DECISION FIELD",IF(C76="UNRESOLVED","EVIDENCE INSUFFICIENT - UNRESOLVED SET","COMPLETE")))</x:f>
      </x:c>
      <x:c r="L76" s="45" t="str">
        <x:f>IF(A76="","",IF(J76&lt;&gt;"VALID","NOT READY",IF(K76&lt;&gt;"COMPLETE","NOT READY",IF(O76&lt;&gt;"LINKED - READY","NOT READY",IF(P76&lt;&gt;"COMPATIBLE","NOT READY","READY")))))</x:f>
      </x:c>
      <x:c r="M76" s="69" t="str">
        <x:f>IF(O76="LINKED - READY",INDEX(CANDIDATES!$B$6:$B$205,MATCH(B76,CANDIDATES!$A$6:$A$205,0)),"")</x:f>
      </x:c>
      <x:c r="N76" s="69" t="str">
        <x:f>IF(O76="LINKED - READY",INDEX(CANDIDATES!$Q$6:$Q$205,MATCH(B76,CANDIDATES!$A$6:$A$205,0)),"")</x:f>
      </x:c>
      <x:c r="O76" s="69" t="str">
        <x:f>IF(A76="","",IF(COUNTIF(CANDIDATES!$A$6:$A$205,B76)&lt;&gt;1,"INVALID - CANDIDATE ID",IF(COUNTIFS(CANDIDATES!$A$6:$A$205,B76,CANDIDATES!$R$6:$R$205,"READY")&lt;&gt;1,"CANDIDATE NOT READY","LINKED - READY")))</x:f>
      </x:c>
      <x:c r="P76" s="69" t="str">
        <x:f>IF(A76="","",IF(O76&lt;&gt;"LINKED - READY","NOT COMPATIBLE - CANDIDATE",IF(C76="UNRESOLVED","NOT COMPATIBLE - UNRESOLVED",IF(C76="INCLUDE DIRECT",IF(N76="DIRECT COMMERCIAL COMPETITOR","COMPATIBLE","ROLE CONFLICT"),IF(C76="INCLUDE INDIRECT",IF(N76="INDIRECT / SUBSTITUTE COMPETITOR","COMPATIBLE","ROLE CONFLICT"),IF(C76="REFERENCE",IF(OR(N76="DIRECT COMMERCIAL COMPETITOR",N76="INDIRECT / SUBSTITUTE COMPETITOR",N76="RETAIL / CHANNEL COMPETITOR",N76="MARKETPLACE / INTERMEDIARY",N76="MANUFACTURER / FIRST-PARTY REFERENCE",N76="PUBLISHER / INFORMATION COMPETITOR",N76="VISIBILITY-ONLY COMPETITOR"),"COMPATIBLE","ROLE CONFLICT"),IF(OR(C76="MONITOR",C76="EXCLUDE"),"COMPATIBLE","ROLE CONFLICT")))))))</x:f>
      </x:c>
    </x:row>
    <x:row r="77">
      <x:c r="A77" s="53"/>
      <x:c r="B77" s="53"/>
      <x:c r="C77" s="53"/>
      <x:c r="D77" s="53"/>
      <x:c r="E77" s="53"/>
      <x:c r="F77" s="53"/>
      <x:c r="G77" s="53"/>
      <x:c r="H77" s="53"/>
      <x:c r="I77" s="53"/>
      <x:c r="J77" s="45" t="str">
        <x:f>IF(A77="","",IF(NOT(OR(EXACT(C77,"INCLUDE DIRECT"),EXACT(C77,"INCLUDE INDIRECT"),EXACT(C77,"REFERENCE"),EXACT(C77,"MONITOR"),EXACT(C77,"EXCLUDE"),EXACT(C77,"UNRESOLVED"))),"INVALID - SET DECISION TOKEN",IF(COUNTIF($A$6:$A$205,A77)&gt;1,"INVALID - DUPLICATE ID","VALID")))</x:f>
      </x:c>
      <x:c r="K77" s="45" t="str">
        <x:f>IF(A77="","",IF(OR(B77="",C77="",D77="",E77="",F77="",G77="",H77="",I77=""),"EVIDENCE INSUFFICIENT - DECISION FIELD",IF(C77="UNRESOLVED","EVIDENCE INSUFFICIENT - UNRESOLVED SET","COMPLETE")))</x:f>
      </x:c>
      <x:c r="L77" s="45" t="str">
        <x:f>IF(A77="","",IF(J77&lt;&gt;"VALID","NOT READY",IF(K77&lt;&gt;"COMPLETE","NOT READY",IF(O77&lt;&gt;"LINKED - READY","NOT READY",IF(P77&lt;&gt;"COMPATIBLE","NOT READY","READY")))))</x:f>
      </x:c>
      <x:c r="M77" s="69" t="str">
        <x:f>IF(O77="LINKED - READY",INDEX(CANDIDATES!$B$6:$B$205,MATCH(B77,CANDIDATES!$A$6:$A$205,0)),"")</x:f>
      </x:c>
      <x:c r="N77" s="69" t="str">
        <x:f>IF(O77="LINKED - READY",INDEX(CANDIDATES!$Q$6:$Q$205,MATCH(B77,CANDIDATES!$A$6:$A$205,0)),"")</x:f>
      </x:c>
      <x:c r="O77" s="69" t="str">
        <x:f>IF(A77="","",IF(COUNTIF(CANDIDATES!$A$6:$A$205,B77)&lt;&gt;1,"INVALID - CANDIDATE ID",IF(COUNTIFS(CANDIDATES!$A$6:$A$205,B77,CANDIDATES!$R$6:$R$205,"READY")&lt;&gt;1,"CANDIDATE NOT READY","LINKED - READY")))</x:f>
      </x:c>
      <x:c r="P77" s="69" t="str">
        <x:f>IF(A77="","",IF(O77&lt;&gt;"LINKED - READY","NOT COMPATIBLE - CANDIDATE",IF(C77="UNRESOLVED","NOT COMPATIBLE - UNRESOLVED",IF(C77="INCLUDE DIRECT",IF(N77="DIRECT COMMERCIAL COMPETITOR","COMPATIBLE","ROLE CONFLICT"),IF(C77="INCLUDE INDIRECT",IF(N77="INDIRECT / SUBSTITUTE COMPETITOR","COMPATIBLE","ROLE CONFLICT"),IF(C77="REFERENCE",IF(OR(N77="DIRECT COMMERCIAL COMPETITOR",N77="INDIRECT / SUBSTITUTE COMPETITOR",N77="RETAIL / CHANNEL COMPETITOR",N77="MARKETPLACE / INTERMEDIARY",N77="MANUFACTURER / FIRST-PARTY REFERENCE",N77="PUBLISHER / INFORMATION COMPETITOR",N77="VISIBILITY-ONLY COMPETITOR"),"COMPATIBLE","ROLE CONFLICT"),IF(OR(C77="MONITOR",C77="EXCLUDE"),"COMPATIBLE","ROLE CONFLICT")))))))</x:f>
      </x:c>
    </x:row>
    <x:row r="78">
      <x:c r="A78" s="53"/>
      <x:c r="B78" s="53"/>
      <x:c r="C78" s="53"/>
      <x:c r="D78" s="53"/>
      <x:c r="E78" s="53"/>
      <x:c r="F78" s="53"/>
      <x:c r="G78" s="53"/>
      <x:c r="H78" s="53"/>
      <x:c r="I78" s="53"/>
      <x:c r="J78" s="45" t="str">
        <x:f>IF(A78="","",IF(NOT(OR(EXACT(C78,"INCLUDE DIRECT"),EXACT(C78,"INCLUDE INDIRECT"),EXACT(C78,"REFERENCE"),EXACT(C78,"MONITOR"),EXACT(C78,"EXCLUDE"),EXACT(C78,"UNRESOLVED"))),"INVALID - SET DECISION TOKEN",IF(COUNTIF($A$6:$A$205,A78)&gt;1,"INVALID - DUPLICATE ID","VALID")))</x:f>
      </x:c>
      <x:c r="K78" s="45" t="str">
        <x:f>IF(A78="","",IF(OR(B78="",C78="",D78="",E78="",F78="",G78="",H78="",I78=""),"EVIDENCE INSUFFICIENT - DECISION FIELD",IF(C78="UNRESOLVED","EVIDENCE INSUFFICIENT - UNRESOLVED SET","COMPLETE")))</x:f>
      </x:c>
      <x:c r="L78" s="45" t="str">
        <x:f>IF(A78="","",IF(J78&lt;&gt;"VALID","NOT READY",IF(K78&lt;&gt;"COMPLETE","NOT READY",IF(O78&lt;&gt;"LINKED - READY","NOT READY",IF(P78&lt;&gt;"COMPATIBLE","NOT READY","READY")))))</x:f>
      </x:c>
      <x:c r="M78" s="69" t="str">
        <x:f>IF(O78="LINKED - READY",INDEX(CANDIDATES!$B$6:$B$205,MATCH(B78,CANDIDATES!$A$6:$A$205,0)),"")</x:f>
      </x:c>
      <x:c r="N78" s="69" t="str">
        <x:f>IF(O78="LINKED - READY",INDEX(CANDIDATES!$Q$6:$Q$205,MATCH(B78,CANDIDATES!$A$6:$A$205,0)),"")</x:f>
      </x:c>
      <x:c r="O78" s="69" t="str">
        <x:f>IF(A78="","",IF(COUNTIF(CANDIDATES!$A$6:$A$205,B78)&lt;&gt;1,"INVALID - CANDIDATE ID",IF(COUNTIFS(CANDIDATES!$A$6:$A$205,B78,CANDIDATES!$R$6:$R$205,"READY")&lt;&gt;1,"CANDIDATE NOT READY","LINKED - READY")))</x:f>
      </x:c>
      <x:c r="P78" s="69" t="str">
        <x:f>IF(A78="","",IF(O78&lt;&gt;"LINKED - READY","NOT COMPATIBLE - CANDIDATE",IF(C78="UNRESOLVED","NOT COMPATIBLE - UNRESOLVED",IF(C78="INCLUDE DIRECT",IF(N78="DIRECT COMMERCIAL COMPETITOR","COMPATIBLE","ROLE CONFLICT"),IF(C78="INCLUDE INDIRECT",IF(N78="INDIRECT / SUBSTITUTE COMPETITOR","COMPATIBLE","ROLE CONFLICT"),IF(C78="REFERENCE",IF(OR(N78="DIRECT COMMERCIAL COMPETITOR",N78="INDIRECT / SUBSTITUTE COMPETITOR",N78="RETAIL / CHANNEL COMPETITOR",N78="MARKETPLACE / INTERMEDIARY",N78="MANUFACTURER / FIRST-PARTY REFERENCE",N78="PUBLISHER / INFORMATION COMPETITOR",N78="VISIBILITY-ONLY COMPETITOR"),"COMPATIBLE","ROLE CONFLICT"),IF(OR(C78="MONITOR",C78="EXCLUDE"),"COMPATIBLE","ROLE CONFLICT")))))))</x:f>
      </x:c>
    </x:row>
    <x:row r="79">
      <x:c r="A79" s="53"/>
      <x:c r="B79" s="53"/>
      <x:c r="C79" s="53"/>
      <x:c r="D79" s="53"/>
      <x:c r="E79" s="53"/>
      <x:c r="F79" s="53"/>
      <x:c r="G79" s="53"/>
      <x:c r="H79" s="53"/>
      <x:c r="I79" s="53"/>
      <x:c r="J79" s="45" t="str">
        <x:f>IF(A79="","",IF(NOT(OR(EXACT(C79,"INCLUDE DIRECT"),EXACT(C79,"INCLUDE INDIRECT"),EXACT(C79,"REFERENCE"),EXACT(C79,"MONITOR"),EXACT(C79,"EXCLUDE"),EXACT(C79,"UNRESOLVED"))),"INVALID - SET DECISION TOKEN",IF(COUNTIF($A$6:$A$205,A79)&gt;1,"INVALID - DUPLICATE ID","VALID")))</x:f>
      </x:c>
      <x:c r="K79" s="45" t="str">
        <x:f>IF(A79="","",IF(OR(B79="",C79="",D79="",E79="",F79="",G79="",H79="",I79=""),"EVIDENCE INSUFFICIENT - DECISION FIELD",IF(C79="UNRESOLVED","EVIDENCE INSUFFICIENT - UNRESOLVED SET","COMPLETE")))</x:f>
      </x:c>
      <x:c r="L79" s="45" t="str">
        <x:f>IF(A79="","",IF(J79&lt;&gt;"VALID","NOT READY",IF(K79&lt;&gt;"COMPLETE","NOT READY",IF(O79&lt;&gt;"LINKED - READY","NOT READY",IF(P79&lt;&gt;"COMPATIBLE","NOT READY","READY")))))</x:f>
      </x:c>
      <x:c r="M79" s="69" t="str">
        <x:f>IF(O79="LINKED - READY",INDEX(CANDIDATES!$B$6:$B$205,MATCH(B79,CANDIDATES!$A$6:$A$205,0)),"")</x:f>
      </x:c>
      <x:c r="N79" s="69" t="str">
        <x:f>IF(O79="LINKED - READY",INDEX(CANDIDATES!$Q$6:$Q$205,MATCH(B79,CANDIDATES!$A$6:$A$205,0)),"")</x:f>
      </x:c>
      <x:c r="O79" s="69" t="str">
        <x:f>IF(A79="","",IF(COUNTIF(CANDIDATES!$A$6:$A$205,B79)&lt;&gt;1,"INVALID - CANDIDATE ID",IF(COUNTIFS(CANDIDATES!$A$6:$A$205,B79,CANDIDATES!$R$6:$R$205,"READY")&lt;&gt;1,"CANDIDATE NOT READY","LINKED - READY")))</x:f>
      </x:c>
      <x:c r="P79" s="69" t="str">
        <x:f>IF(A79="","",IF(O79&lt;&gt;"LINKED - READY","NOT COMPATIBLE - CANDIDATE",IF(C79="UNRESOLVED","NOT COMPATIBLE - UNRESOLVED",IF(C79="INCLUDE DIRECT",IF(N79="DIRECT COMMERCIAL COMPETITOR","COMPATIBLE","ROLE CONFLICT"),IF(C79="INCLUDE INDIRECT",IF(N79="INDIRECT / SUBSTITUTE COMPETITOR","COMPATIBLE","ROLE CONFLICT"),IF(C79="REFERENCE",IF(OR(N79="DIRECT COMMERCIAL COMPETITOR",N79="INDIRECT / SUBSTITUTE COMPETITOR",N79="RETAIL / CHANNEL COMPETITOR",N79="MARKETPLACE / INTERMEDIARY",N79="MANUFACTURER / FIRST-PARTY REFERENCE",N79="PUBLISHER / INFORMATION COMPETITOR",N79="VISIBILITY-ONLY COMPETITOR"),"COMPATIBLE","ROLE CONFLICT"),IF(OR(C79="MONITOR",C79="EXCLUDE"),"COMPATIBLE","ROLE CONFLICT")))))))</x:f>
      </x:c>
    </x:row>
    <x:row r="80">
      <x:c r="A80" s="53"/>
      <x:c r="B80" s="53"/>
      <x:c r="C80" s="53"/>
      <x:c r="D80" s="53"/>
      <x:c r="E80" s="53"/>
      <x:c r="F80" s="53"/>
      <x:c r="G80" s="53"/>
      <x:c r="H80" s="53"/>
      <x:c r="I80" s="53"/>
      <x:c r="J80" s="45" t="str">
        <x:f>IF(A80="","",IF(NOT(OR(EXACT(C80,"INCLUDE DIRECT"),EXACT(C80,"INCLUDE INDIRECT"),EXACT(C80,"REFERENCE"),EXACT(C80,"MONITOR"),EXACT(C80,"EXCLUDE"),EXACT(C80,"UNRESOLVED"))),"INVALID - SET DECISION TOKEN",IF(COUNTIF($A$6:$A$205,A80)&gt;1,"INVALID - DUPLICATE ID","VALID")))</x:f>
      </x:c>
      <x:c r="K80" s="45" t="str">
        <x:f>IF(A80="","",IF(OR(B80="",C80="",D80="",E80="",F80="",G80="",H80="",I80=""),"EVIDENCE INSUFFICIENT - DECISION FIELD",IF(C80="UNRESOLVED","EVIDENCE INSUFFICIENT - UNRESOLVED SET","COMPLETE")))</x:f>
      </x:c>
      <x:c r="L80" s="45" t="str">
        <x:f>IF(A80="","",IF(J80&lt;&gt;"VALID","NOT READY",IF(K80&lt;&gt;"COMPLETE","NOT READY",IF(O80&lt;&gt;"LINKED - READY","NOT READY",IF(P80&lt;&gt;"COMPATIBLE","NOT READY","READY")))))</x:f>
      </x:c>
      <x:c r="M80" s="69" t="str">
        <x:f>IF(O80="LINKED - READY",INDEX(CANDIDATES!$B$6:$B$205,MATCH(B80,CANDIDATES!$A$6:$A$205,0)),"")</x:f>
      </x:c>
      <x:c r="N80" s="69" t="str">
        <x:f>IF(O80="LINKED - READY",INDEX(CANDIDATES!$Q$6:$Q$205,MATCH(B80,CANDIDATES!$A$6:$A$205,0)),"")</x:f>
      </x:c>
      <x:c r="O80" s="69" t="str">
        <x:f>IF(A80="","",IF(COUNTIF(CANDIDATES!$A$6:$A$205,B80)&lt;&gt;1,"INVALID - CANDIDATE ID",IF(COUNTIFS(CANDIDATES!$A$6:$A$205,B80,CANDIDATES!$R$6:$R$205,"READY")&lt;&gt;1,"CANDIDATE NOT READY","LINKED - READY")))</x:f>
      </x:c>
      <x:c r="P80" s="69" t="str">
        <x:f>IF(A80="","",IF(O80&lt;&gt;"LINKED - READY","NOT COMPATIBLE - CANDIDATE",IF(C80="UNRESOLVED","NOT COMPATIBLE - UNRESOLVED",IF(C80="INCLUDE DIRECT",IF(N80="DIRECT COMMERCIAL COMPETITOR","COMPATIBLE","ROLE CONFLICT"),IF(C80="INCLUDE INDIRECT",IF(N80="INDIRECT / SUBSTITUTE COMPETITOR","COMPATIBLE","ROLE CONFLICT"),IF(C80="REFERENCE",IF(OR(N80="DIRECT COMMERCIAL COMPETITOR",N80="INDIRECT / SUBSTITUTE COMPETITOR",N80="RETAIL / CHANNEL COMPETITOR",N80="MARKETPLACE / INTERMEDIARY",N80="MANUFACTURER / FIRST-PARTY REFERENCE",N80="PUBLISHER / INFORMATION COMPETITOR",N80="VISIBILITY-ONLY COMPETITOR"),"COMPATIBLE","ROLE CONFLICT"),IF(OR(C80="MONITOR",C80="EXCLUDE"),"COMPATIBLE","ROLE CONFLICT")))))))</x:f>
      </x:c>
    </x:row>
    <x:row r="81">
      <x:c r="A81" s="53"/>
      <x:c r="B81" s="53"/>
      <x:c r="C81" s="53"/>
      <x:c r="D81" s="53"/>
      <x:c r="E81" s="53"/>
      <x:c r="F81" s="53"/>
      <x:c r="G81" s="53"/>
      <x:c r="H81" s="53"/>
      <x:c r="I81" s="53"/>
      <x:c r="J81" s="45" t="str">
        <x:f>IF(A81="","",IF(NOT(OR(EXACT(C81,"INCLUDE DIRECT"),EXACT(C81,"INCLUDE INDIRECT"),EXACT(C81,"REFERENCE"),EXACT(C81,"MONITOR"),EXACT(C81,"EXCLUDE"),EXACT(C81,"UNRESOLVED"))),"INVALID - SET DECISION TOKEN",IF(COUNTIF($A$6:$A$205,A81)&gt;1,"INVALID - DUPLICATE ID","VALID")))</x:f>
      </x:c>
      <x:c r="K81" s="45" t="str">
        <x:f>IF(A81="","",IF(OR(B81="",C81="",D81="",E81="",F81="",G81="",H81="",I81=""),"EVIDENCE INSUFFICIENT - DECISION FIELD",IF(C81="UNRESOLVED","EVIDENCE INSUFFICIENT - UNRESOLVED SET","COMPLETE")))</x:f>
      </x:c>
      <x:c r="L81" s="45" t="str">
        <x:f>IF(A81="","",IF(J81&lt;&gt;"VALID","NOT READY",IF(K81&lt;&gt;"COMPLETE","NOT READY",IF(O81&lt;&gt;"LINKED - READY","NOT READY",IF(P81&lt;&gt;"COMPATIBLE","NOT READY","READY")))))</x:f>
      </x:c>
      <x:c r="M81" s="69" t="str">
        <x:f>IF(O81="LINKED - READY",INDEX(CANDIDATES!$B$6:$B$205,MATCH(B81,CANDIDATES!$A$6:$A$205,0)),"")</x:f>
      </x:c>
      <x:c r="N81" s="69" t="str">
        <x:f>IF(O81="LINKED - READY",INDEX(CANDIDATES!$Q$6:$Q$205,MATCH(B81,CANDIDATES!$A$6:$A$205,0)),"")</x:f>
      </x:c>
      <x:c r="O81" s="69" t="str">
        <x:f>IF(A81="","",IF(COUNTIF(CANDIDATES!$A$6:$A$205,B81)&lt;&gt;1,"INVALID - CANDIDATE ID",IF(COUNTIFS(CANDIDATES!$A$6:$A$205,B81,CANDIDATES!$R$6:$R$205,"READY")&lt;&gt;1,"CANDIDATE NOT READY","LINKED - READY")))</x:f>
      </x:c>
      <x:c r="P81" s="69" t="str">
        <x:f>IF(A81="","",IF(O81&lt;&gt;"LINKED - READY","NOT COMPATIBLE - CANDIDATE",IF(C81="UNRESOLVED","NOT COMPATIBLE - UNRESOLVED",IF(C81="INCLUDE DIRECT",IF(N81="DIRECT COMMERCIAL COMPETITOR","COMPATIBLE","ROLE CONFLICT"),IF(C81="INCLUDE INDIRECT",IF(N81="INDIRECT / SUBSTITUTE COMPETITOR","COMPATIBLE","ROLE CONFLICT"),IF(C81="REFERENCE",IF(OR(N81="DIRECT COMMERCIAL COMPETITOR",N81="INDIRECT / SUBSTITUTE COMPETITOR",N81="RETAIL / CHANNEL COMPETITOR",N81="MARKETPLACE / INTERMEDIARY",N81="MANUFACTURER / FIRST-PARTY REFERENCE",N81="PUBLISHER / INFORMATION COMPETITOR",N81="VISIBILITY-ONLY COMPETITOR"),"COMPATIBLE","ROLE CONFLICT"),IF(OR(C81="MONITOR",C81="EXCLUDE"),"COMPATIBLE","ROLE CONFLICT")))))))</x:f>
      </x:c>
    </x:row>
    <x:row r="82">
      <x:c r="A82" s="53"/>
      <x:c r="B82" s="53"/>
      <x:c r="C82" s="53"/>
      <x:c r="D82" s="53"/>
      <x:c r="E82" s="53"/>
      <x:c r="F82" s="53"/>
      <x:c r="G82" s="53"/>
      <x:c r="H82" s="53"/>
      <x:c r="I82" s="53"/>
      <x:c r="J82" s="45" t="str">
        <x:f>IF(A82="","",IF(NOT(OR(EXACT(C82,"INCLUDE DIRECT"),EXACT(C82,"INCLUDE INDIRECT"),EXACT(C82,"REFERENCE"),EXACT(C82,"MONITOR"),EXACT(C82,"EXCLUDE"),EXACT(C82,"UNRESOLVED"))),"INVALID - SET DECISION TOKEN",IF(COUNTIF($A$6:$A$205,A82)&gt;1,"INVALID - DUPLICATE ID","VALID")))</x:f>
      </x:c>
      <x:c r="K82" s="45" t="str">
        <x:f>IF(A82="","",IF(OR(B82="",C82="",D82="",E82="",F82="",G82="",H82="",I82=""),"EVIDENCE INSUFFICIENT - DECISION FIELD",IF(C82="UNRESOLVED","EVIDENCE INSUFFICIENT - UNRESOLVED SET","COMPLETE")))</x:f>
      </x:c>
      <x:c r="L82" s="45" t="str">
        <x:f>IF(A82="","",IF(J82&lt;&gt;"VALID","NOT READY",IF(K82&lt;&gt;"COMPLETE","NOT READY",IF(O82&lt;&gt;"LINKED - READY","NOT READY",IF(P82&lt;&gt;"COMPATIBLE","NOT READY","READY")))))</x:f>
      </x:c>
      <x:c r="M82" s="69" t="str">
        <x:f>IF(O82="LINKED - READY",INDEX(CANDIDATES!$B$6:$B$205,MATCH(B82,CANDIDATES!$A$6:$A$205,0)),"")</x:f>
      </x:c>
      <x:c r="N82" s="69" t="str">
        <x:f>IF(O82="LINKED - READY",INDEX(CANDIDATES!$Q$6:$Q$205,MATCH(B82,CANDIDATES!$A$6:$A$205,0)),"")</x:f>
      </x:c>
      <x:c r="O82" s="69" t="str">
        <x:f>IF(A82="","",IF(COUNTIF(CANDIDATES!$A$6:$A$205,B82)&lt;&gt;1,"INVALID - CANDIDATE ID",IF(COUNTIFS(CANDIDATES!$A$6:$A$205,B82,CANDIDATES!$R$6:$R$205,"READY")&lt;&gt;1,"CANDIDATE NOT READY","LINKED - READY")))</x:f>
      </x:c>
      <x:c r="P82" s="69" t="str">
        <x:f>IF(A82="","",IF(O82&lt;&gt;"LINKED - READY","NOT COMPATIBLE - CANDIDATE",IF(C82="UNRESOLVED","NOT COMPATIBLE - UNRESOLVED",IF(C82="INCLUDE DIRECT",IF(N82="DIRECT COMMERCIAL COMPETITOR","COMPATIBLE","ROLE CONFLICT"),IF(C82="INCLUDE INDIRECT",IF(N82="INDIRECT / SUBSTITUTE COMPETITOR","COMPATIBLE","ROLE CONFLICT"),IF(C82="REFERENCE",IF(OR(N82="DIRECT COMMERCIAL COMPETITOR",N82="INDIRECT / SUBSTITUTE COMPETITOR",N82="RETAIL / CHANNEL COMPETITOR",N82="MARKETPLACE / INTERMEDIARY",N82="MANUFACTURER / FIRST-PARTY REFERENCE",N82="PUBLISHER / INFORMATION COMPETITOR",N82="VISIBILITY-ONLY COMPETITOR"),"COMPATIBLE","ROLE CONFLICT"),IF(OR(C82="MONITOR",C82="EXCLUDE"),"COMPATIBLE","ROLE CONFLICT")))))))</x:f>
      </x:c>
    </x:row>
    <x:row r="83">
      <x:c r="A83" s="53"/>
      <x:c r="B83" s="53"/>
      <x:c r="C83" s="53"/>
      <x:c r="D83" s="53"/>
      <x:c r="E83" s="53"/>
      <x:c r="F83" s="53"/>
      <x:c r="G83" s="53"/>
      <x:c r="H83" s="53"/>
      <x:c r="I83" s="53"/>
      <x:c r="J83" s="45" t="str">
        <x:f>IF(A83="","",IF(NOT(OR(EXACT(C83,"INCLUDE DIRECT"),EXACT(C83,"INCLUDE INDIRECT"),EXACT(C83,"REFERENCE"),EXACT(C83,"MONITOR"),EXACT(C83,"EXCLUDE"),EXACT(C83,"UNRESOLVED"))),"INVALID - SET DECISION TOKEN",IF(COUNTIF($A$6:$A$205,A83)&gt;1,"INVALID - DUPLICATE ID","VALID")))</x:f>
      </x:c>
      <x:c r="K83" s="45" t="str">
        <x:f>IF(A83="","",IF(OR(B83="",C83="",D83="",E83="",F83="",G83="",H83="",I83=""),"EVIDENCE INSUFFICIENT - DECISION FIELD",IF(C83="UNRESOLVED","EVIDENCE INSUFFICIENT - UNRESOLVED SET","COMPLETE")))</x:f>
      </x:c>
      <x:c r="L83" s="45" t="str">
        <x:f>IF(A83="","",IF(J83&lt;&gt;"VALID","NOT READY",IF(K83&lt;&gt;"COMPLETE","NOT READY",IF(O83&lt;&gt;"LINKED - READY","NOT READY",IF(P83&lt;&gt;"COMPATIBLE","NOT READY","READY")))))</x:f>
      </x:c>
      <x:c r="M83" s="69" t="str">
        <x:f>IF(O83="LINKED - READY",INDEX(CANDIDATES!$B$6:$B$205,MATCH(B83,CANDIDATES!$A$6:$A$205,0)),"")</x:f>
      </x:c>
      <x:c r="N83" s="69" t="str">
        <x:f>IF(O83="LINKED - READY",INDEX(CANDIDATES!$Q$6:$Q$205,MATCH(B83,CANDIDATES!$A$6:$A$205,0)),"")</x:f>
      </x:c>
      <x:c r="O83" s="69" t="str">
        <x:f>IF(A83="","",IF(COUNTIF(CANDIDATES!$A$6:$A$205,B83)&lt;&gt;1,"INVALID - CANDIDATE ID",IF(COUNTIFS(CANDIDATES!$A$6:$A$205,B83,CANDIDATES!$R$6:$R$205,"READY")&lt;&gt;1,"CANDIDATE NOT READY","LINKED - READY")))</x:f>
      </x:c>
      <x:c r="P83" s="69" t="str">
        <x:f>IF(A83="","",IF(O83&lt;&gt;"LINKED - READY","NOT COMPATIBLE - CANDIDATE",IF(C83="UNRESOLVED","NOT COMPATIBLE - UNRESOLVED",IF(C83="INCLUDE DIRECT",IF(N83="DIRECT COMMERCIAL COMPETITOR","COMPATIBLE","ROLE CONFLICT"),IF(C83="INCLUDE INDIRECT",IF(N83="INDIRECT / SUBSTITUTE COMPETITOR","COMPATIBLE","ROLE CONFLICT"),IF(C83="REFERENCE",IF(OR(N83="DIRECT COMMERCIAL COMPETITOR",N83="INDIRECT / SUBSTITUTE COMPETITOR",N83="RETAIL / CHANNEL COMPETITOR",N83="MARKETPLACE / INTERMEDIARY",N83="MANUFACTURER / FIRST-PARTY REFERENCE",N83="PUBLISHER / INFORMATION COMPETITOR",N83="VISIBILITY-ONLY COMPETITOR"),"COMPATIBLE","ROLE CONFLICT"),IF(OR(C83="MONITOR",C83="EXCLUDE"),"COMPATIBLE","ROLE CONFLICT")))))))</x:f>
      </x:c>
    </x:row>
    <x:row r="84">
      <x:c r="A84" s="53"/>
      <x:c r="B84" s="53"/>
      <x:c r="C84" s="53"/>
      <x:c r="D84" s="53"/>
      <x:c r="E84" s="53"/>
      <x:c r="F84" s="53"/>
      <x:c r="G84" s="53"/>
      <x:c r="H84" s="53"/>
      <x:c r="I84" s="53"/>
      <x:c r="J84" s="45" t="str">
        <x:f>IF(A84="","",IF(NOT(OR(EXACT(C84,"INCLUDE DIRECT"),EXACT(C84,"INCLUDE INDIRECT"),EXACT(C84,"REFERENCE"),EXACT(C84,"MONITOR"),EXACT(C84,"EXCLUDE"),EXACT(C84,"UNRESOLVED"))),"INVALID - SET DECISION TOKEN",IF(COUNTIF($A$6:$A$205,A84)&gt;1,"INVALID - DUPLICATE ID","VALID")))</x:f>
      </x:c>
      <x:c r="K84" s="45" t="str">
        <x:f>IF(A84="","",IF(OR(B84="",C84="",D84="",E84="",F84="",G84="",H84="",I84=""),"EVIDENCE INSUFFICIENT - DECISION FIELD",IF(C84="UNRESOLVED","EVIDENCE INSUFFICIENT - UNRESOLVED SET","COMPLETE")))</x:f>
      </x:c>
      <x:c r="L84" s="45" t="str">
        <x:f>IF(A84="","",IF(J84&lt;&gt;"VALID","NOT READY",IF(K84&lt;&gt;"COMPLETE","NOT READY",IF(O84&lt;&gt;"LINKED - READY","NOT READY",IF(P84&lt;&gt;"COMPATIBLE","NOT READY","READY")))))</x:f>
      </x:c>
      <x:c r="M84" s="69" t="str">
        <x:f>IF(O84="LINKED - READY",INDEX(CANDIDATES!$B$6:$B$205,MATCH(B84,CANDIDATES!$A$6:$A$205,0)),"")</x:f>
      </x:c>
      <x:c r="N84" s="69" t="str">
        <x:f>IF(O84="LINKED - READY",INDEX(CANDIDATES!$Q$6:$Q$205,MATCH(B84,CANDIDATES!$A$6:$A$205,0)),"")</x:f>
      </x:c>
      <x:c r="O84" s="69" t="str">
        <x:f>IF(A84="","",IF(COUNTIF(CANDIDATES!$A$6:$A$205,B84)&lt;&gt;1,"INVALID - CANDIDATE ID",IF(COUNTIFS(CANDIDATES!$A$6:$A$205,B84,CANDIDATES!$R$6:$R$205,"READY")&lt;&gt;1,"CANDIDATE NOT READY","LINKED - READY")))</x:f>
      </x:c>
      <x:c r="P84" s="69" t="str">
        <x:f>IF(A84="","",IF(O84&lt;&gt;"LINKED - READY","NOT COMPATIBLE - CANDIDATE",IF(C84="UNRESOLVED","NOT COMPATIBLE - UNRESOLVED",IF(C84="INCLUDE DIRECT",IF(N84="DIRECT COMMERCIAL COMPETITOR","COMPATIBLE","ROLE CONFLICT"),IF(C84="INCLUDE INDIRECT",IF(N84="INDIRECT / SUBSTITUTE COMPETITOR","COMPATIBLE","ROLE CONFLICT"),IF(C84="REFERENCE",IF(OR(N84="DIRECT COMMERCIAL COMPETITOR",N84="INDIRECT / SUBSTITUTE COMPETITOR",N84="RETAIL / CHANNEL COMPETITOR",N84="MARKETPLACE / INTERMEDIARY",N84="MANUFACTURER / FIRST-PARTY REFERENCE",N84="PUBLISHER / INFORMATION COMPETITOR",N84="VISIBILITY-ONLY COMPETITOR"),"COMPATIBLE","ROLE CONFLICT"),IF(OR(C84="MONITOR",C84="EXCLUDE"),"COMPATIBLE","ROLE CONFLICT")))))))</x:f>
      </x:c>
    </x:row>
    <x:row r="85">
      <x:c r="A85" s="53"/>
      <x:c r="B85" s="53"/>
      <x:c r="C85" s="53"/>
      <x:c r="D85" s="53"/>
      <x:c r="E85" s="53"/>
      <x:c r="F85" s="53"/>
      <x:c r="G85" s="53"/>
      <x:c r="H85" s="53"/>
      <x:c r="I85" s="53"/>
      <x:c r="J85" s="45" t="str">
        <x:f>IF(A85="","",IF(NOT(OR(EXACT(C85,"INCLUDE DIRECT"),EXACT(C85,"INCLUDE INDIRECT"),EXACT(C85,"REFERENCE"),EXACT(C85,"MONITOR"),EXACT(C85,"EXCLUDE"),EXACT(C85,"UNRESOLVED"))),"INVALID - SET DECISION TOKEN",IF(COUNTIF($A$6:$A$205,A85)&gt;1,"INVALID - DUPLICATE ID","VALID")))</x:f>
      </x:c>
      <x:c r="K85" s="45" t="str">
        <x:f>IF(A85="","",IF(OR(B85="",C85="",D85="",E85="",F85="",G85="",H85="",I85=""),"EVIDENCE INSUFFICIENT - DECISION FIELD",IF(C85="UNRESOLVED","EVIDENCE INSUFFICIENT - UNRESOLVED SET","COMPLETE")))</x:f>
      </x:c>
      <x:c r="L85" s="45" t="str">
        <x:f>IF(A85="","",IF(J85&lt;&gt;"VALID","NOT READY",IF(K85&lt;&gt;"COMPLETE","NOT READY",IF(O85&lt;&gt;"LINKED - READY","NOT READY",IF(P85&lt;&gt;"COMPATIBLE","NOT READY","READY")))))</x:f>
      </x:c>
      <x:c r="M85" s="69" t="str">
        <x:f>IF(O85="LINKED - READY",INDEX(CANDIDATES!$B$6:$B$205,MATCH(B85,CANDIDATES!$A$6:$A$205,0)),"")</x:f>
      </x:c>
      <x:c r="N85" s="69" t="str">
        <x:f>IF(O85="LINKED - READY",INDEX(CANDIDATES!$Q$6:$Q$205,MATCH(B85,CANDIDATES!$A$6:$A$205,0)),"")</x:f>
      </x:c>
      <x:c r="O85" s="69" t="str">
        <x:f>IF(A85="","",IF(COUNTIF(CANDIDATES!$A$6:$A$205,B85)&lt;&gt;1,"INVALID - CANDIDATE ID",IF(COUNTIFS(CANDIDATES!$A$6:$A$205,B85,CANDIDATES!$R$6:$R$205,"READY")&lt;&gt;1,"CANDIDATE NOT READY","LINKED - READY")))</x:f>
      </x:c>
      <x:c r="P85" s="69" t="str">
        <x:f>IF(A85="","",IF(O85&lt;&gt;"LINKED - READY","NOT COMPATIBLE - CANDIDATE",IF(C85="UNRESOLVED","NOT COMPATIBLE - UNRESOLVED",IF(C85="INCLUDE DIRECT",IF(N85="DIRECT COMMERCIAL COMPETITOR","COMPATIBLE","ROLE CONFLICT"),IF(C85="INCLUDE INDIRECT",IF(N85="INDIRECT / SUBSTITUTE COMPETITOR","COMPATIBLE","ROLE CONFLICT"),IF(C85="REFERENCE",IF(OR(N85="DIRECT COMMERCIAL COMPETITOR",N85="INDIRECT / SUBSTITUTE COMPETITOR",N85="RETAIL / CHANNEL COMPETITOR",N85="MARKETPLACE / INTERMEDIARY",N85="MANUFACTURER / FIRST-PARTY REFERENCE",N85="PUBLISHER / INFORMATION COMPETITOR",N85="VISIBILITY-ONLY COMPETITOR"),"COMPATIBLE","ROLE CONFLICT"),IF(OR(C85="MONITOR",C85="EXCLUDE"),"COMPATIBLE","ROLE CONFLICT")))))))</x:f>
      </x:c>
    </x:row>
    <x:row r="86">
      <x:c r="A86" s="53"/>
      <x:c r="B86" s="53"/>
      <x:c r="C86" s="53"/>
      <x:c r="D86" s="53"/>
      <x:c r="E86" s="53"/>
      <x:c r="F86" s="53"/>
      <x:c r="G86" s="53"/>
      <x:c r="H86" s="53"/>
      <x:c r="I86" s="53"/>
      <x:c r="J86" s="45" t="str">
        <x:f>IF(A86="","",IF(NOT(OR(EXACT(C86,"INCLUDE DIRECT"),EXACT(C86,"INCLUDE INDIRECT"),EXACT(C86,"REFERENCE"),EXACT(C86,"MONITOR"),EXACT(C86,"EXCLUDE"),EXACT(C86,"UNRESOLVED"))),"INVALID - SET DECISION TOKEN",IF(COUNTIF($A$6:$A$205,A86)&gt;1,"INVALID - DUPLICATE ID","VALID")))</x:f>
      </x:c>
      <x:c r="K86" s="45" t="str">
        <x:f>IF(A86="","",IF(OR(B86="",C86="",D86="",E86="",F86="",G86="",H86="",I86=""),"EVIDENCE INSUFFICIENT - DECISION FIELD",IF(C86="UNRESOLVED","EVIDENCE INSUFFICIENT - UNRESOLVED SET","COMPLETE")))</x:f>
      </x:c>
      <x:c r="L86" s="45" t="str">
        <x:f>IF(A86="","",IF(J86&lt;&gt;"VALID","NOT READY",IF(K86&lt;&gt;"COMPLETE","NOT READY",IF(O86&lt;&gt;"LINKED - READY","NOT READY",IF(P86&lt;&gt;"COMPATIBLE","NOT READY","READY")))))</x:f>
      </x:c>
      <x:c r="M86" s="69" t="str">
        <x:f>IF(O86="LINKED - READY",INDEX(CANDIDATES!$B$6:$B$205,MATCH(B86,CANDIDATES!$A$6:$A$205,0)),"")</x:f>
      </x:c>
      <x:c r="N86" s="69" t="str">
        <x:f>IF(O86="LINKED - READY",INDEX(CANDIDATES!$Q$6:$Q$205,MATCH(B86,CANDIDATES!$A$6:$A$205,0)),"")</x:f>
      </x:c>
      <x:c r="O86" s="69" t="str">
        <x:f>IF(A86="","",IF(COUNTIF(CANDIDATES!$A$6:$A$205,B86)&lt;&gt;1,"INVALID - CANDIDATE ID",IF(COUNTIFS(CANDIDATES!$A$6:$A$205,B86,CANDIDATES!$R$6:$R$205,"READY")&lt;&gt;1,"CANDIDATE NOT READY","LINKED - READY")))</x:f>
      </x:c>
      <x:c r="P86" s="69" t="str">
        <x:f>IF(A86="","",IF(O86&lt;&gt;"LINKED - READY","NOT COMPATIBLE - CANDIDATE",IF(C86="UNRESOLVED","NOT COMPATIBLE - UNRESOLVED",IF(C86="INCLUDE DIRECT",IF(N86="DIRECT COMMERCIAL COMPETITOR","COMPATIBLE","ROLE CONFLICT"),IF(C86="INCLUDE INDIRECT",IF(N86="INDIRECT / SUBSTITUTE COMPETITOR","COMPATIBLE","ROLE CONFLICT"),IF(C86="REFERENCE",IF(OR(N86="DIRECT COMMERCIAL COMPETITOR",N86="INDIRECT / SUBSTITUTE COMPETITOR",N86="RETAIL / CHANNEL COMPETITOR",N86="MARKETPLACE / INTERMEDIARY",N86="MANUFACTURER / FIRST-PARTY REFERENCE",N86="PUBLISHER / INFORMATION COMPETITOR",N86="VISIBILITY-ONLY COMPETITOR"),"COMPATIBLE","ROLE CONFLICT"),IF(OR(C86="MONITOR",C86="EXCLUDE"),"COMPATIBLE","ROLE CONFLICT")))))))</x:f>
      </x:c>
    </x:row>
    <x:row r="87">
      <x:c r="A87" s="53"/>
      <x:c r="B87" s="53"/>
      <x:c r="C87" s="53"/>
      <x:c r="D87" s="53"/>
      <x:c r="E87" s="53"/>
      <x:c r="F87" s="53"/>
      <x:c r="G87" s="53"/>
      <x:c r="H87" s="53"/>
      <x:c r="I87" s="53"/>
      <x:c r="J87" s="45" t="str">
        <x:f>IF(A87="","",IF(NOT(OR(EXACT(C87,"INCLUDE DIRECT"),EXACT(C87,"INCLUDE INDIRECT"),EXACT(C87,"REFERENCE"),EXACT(C87,"MONITOR"),EXACT(C87,"EXCLUDE"),EXACT(C87,"UNRESOLVED"))),"INVALID - SET DECISION TOKEN",IF(COUNTIF($A$6:$A$205,A87)&gt;1,"INVALID - DUPLICATE ID","VALID")))</x:f>
      </x:c>
      <x:c r="K87" s="45" t="str">
        <x:f>IF(A87="","",IF(OR(B87="",C87="",D87="",E87="",F87="",G87="",H87="",I87=""),"EVIDENCE INSUFFICIENT - DECISION FIELD",IF(C87="UNRESOLVED","EVIDENCE INSUFFICIENT - UNRESOLVED SET","COMPLETE")))</x:f>
      </x:c>
      <x:c r="L87" s="45" t="str">
        <x:f>IF(A87="","",IF(J87&lt;&gt;"VALID","NOT READY",IF(K87&lt;&gt;"COMPLETE","NOT READY",IF(O87&lt;&gt;"LINKED - READY","NOT READY",IF(P87&lt;&gt;"COMPATIBLE","NOT READY","READY")))))</x:f>
      </x:c>
      <x:c r="M87" s="69" t="str">
        <x:f>IF(O87="LINKED - READY",INDEX(CANDIDATES!$B$6:$B$205,MATCH(B87,CANDIDATES!$A$6:$A$205,0)),"")</x:f>
      </x:c>
      <x:c r="N87" s="69" t="str">
        <x:f>IF(O87="LINKED - READY",INDEX(CANDIDATES!$Q$6:$Q$205,MATCH(B87,CANDIDATES!$A$6:$A$205,0)),"")</x:f>
      </x:c>
      <x:c r="O87" s="69" t="str">
        <x:f>IF(A87="","",IF(COUNTIF(CANDIDATES!$A$6:$A$205,B87)&lt;&gt;1,"INVALID - CANDIDATE ID",IF(COUNTIFS(CANDIDATES!$A$6:$A$205,B87,CANDIDATES!$R$6:$R$205,"READY")&lt;&gt;1,"CANDIDATE NOT READY","LINKED - READY")))</x:f>
      </x:c>
      <x:c r="P87" s="69" t="str">
        <x:f>IF(A87="","",IF(O87&lt;&gt;"LINKED - READY","NOT COMPATIBLE - CANDIDATE",IF(C87="UNRESOLVED","NOT COMPATIBLE - UNRESOLVED",IF(C87="INCLUDE DIRECT",IF(N87="DIRECT COMMERCIAL COMPETITOR","COMPATIBLE","ROLE CONFLICT"),IF(C87="INCLUDE INDIRECT",IF(N87="INDIRECT / SUBSTITUTE COMPETITOR","COMPATIBLE","ROLE CONFLICT"),IF(C87="REFERENCE",IF(OR(N87="DIRECT COMMERCIAL COMPETITOR",N87="INDIRECT / SUBSTITUTE COMPETITOR",N87="RETAIL / CHANNEL COMPETITOR",N87="MARKETPLACE / INTERMEDIARY",N87="MANUFACTURER / FIRST-PARTY REFERENCE",N87="PUBLISHER / INFORMATION COMPETITOR",N87="VISIBILITY-ONLY COMPETITOR"),"COMPATIBLE","ROLE CONFLICT"),IF(OR(C87="MONITOR",C87="EXCLUDE"),"COMPATIBLE","ROLE CONFLICT")))))))</x:f>
      </x:c>
    </x:row>
    <x:row r="88">
      <x:c r="A88" s="53"/>
      <x:c r="B88" s="53"/>
      <x:c r="C88" s="53"/>
      <x:c r="D88" s="53"/>
      <x:c r="E88" s="53"/>
      <x:c r="F88" s="53"/>
      <x:c r="G88" s="53"/>
      <x:c r="H88" s="53"/>
      <x:c r="I88" s="53"/>
      <x:c r="J88" s="45" t="str">
        <x:f>IF(A88="","",IF(NOT(OR(EXACT(C88,"INCLUDE DIRECT"),EXACT(C88,"INCLUDE INDIRECT"),EXACT(C88,"REFERENCE"),EXACT(C88,"MONITOR"),EXACT(C88,"EXCLUDE"),EXACT(C88,"UNRESOLVED"))),"INVALID - SET DECISION TOKEN",IF(COUNTIF($A$6:$A$205,A88)&gt;1,"INVALID - DUPLICATE ID","VALID")))</x:f>
      </x:c>
      <x:c r="K88" s="45" t="str">
        <x:f>IF(A88="","",IF(OR(B88="",C88="",D88="",E88="",F88="",G88="",H88="",I88=""),"EVIDENCE INSUFFICIENT - DECISION FIELD",IF(C88="UNRESOLVED","EVIDENCE INSUFFICIENT - UNRESOLVED SET","COMPLETE")))</x:f>
      </x:c>
      <x:c r="L88" s="45" t="str">
        <x:f>IF(A88="","",IF(J88&lt;&gt;"VALID","NOT READY",IF(K88&lt;&gt;"COMPLETE","NOT READY",IF(O88&lt;&gt;"LINKED - READY","NOT READY",IF(P88&lt;&gt;"COMPATIBLE","NOT READY","READY")))))</x:f>
      </x:c>
      <x:c r="M88" s="69" t="str">
        <x:f>IF(O88="LINKED - READY",INDEX(CANDIDATES!$B$6:$B$205,MATCH(B88,CANDIDATES!$A$6:$A$205,0)),"")</x:f>
      </x:c>
      <x:c r="N88" s="69" t="str">
        <x:f>IF(O88="LINKED - READY",INDEX(CANDIDATES!$Q$6:$Q$205,MATCH(B88,CANDIDATES!$A$6:$A$205,0)),"")</x:f>
      </x:c>
      <x:c r="O88" s="69" t="str">
        <x:f>IF(A88="","",IF(COUNTIF(CANDIDATES!$A$6:$A$205,B88)&lt;&gt;1,"INVALID - CANDIDATE ID",IF(COUNTIFS(CANDIDATES!$A$6:$A$205,B88,CANDIDATES!$R$6:$R$205,"READY")&lt;&gt;1,"CANDIDATE NOT READY","LINKED - READY")))</x:f>
      </x:c>
      <x:c r="P88" s="69" t="str">
        <x:f>IF(A88="","",IF(O88&lt;&gt;"LINKED - READY","NOT COMPATIBLE - CANDIDATE",IF(C88="UNRESOLVED","NOT COMPATIBLE - UNRESOLVED",IF(C88="INCLUDE DIRECT",IF(N88="DIRECT COMMERCIAL COMPETITOR","COMPATIBLE","ROLE CONFLICT"),IF(C88="INCLUDE INDIRECT",IF(N88="INDIRECT / SUBSTITUTE COMPETITOR","COMPATIBLE","ROLE CONFLICT"),IF(C88="REFERENCE",IF(OR(N88="DIRECT COMMERCIAL COMPETITOR",N88="INDIRECT / SUBSTITUTE COMPETITOR",N88="RETAIL / CHANNEL COMPETITOR",N88="MARKETPLACE / INTERMEDIARY",N88="MANUFACTURER / FIRST-PARTY REFERENCE",N88="PUBLISHER / INFORMATION COMPETITOR",N88="VISIBILITY-ONLY COMPETITOR"),"COMPATIBLE","ROLE CONFLICT"),IF(OR(C88="MONITOR",C88="EXCLUDE"),"COMPATIBLE","ROLE CONFLICT")))))))</x:f>
      </x:c>
    </x:row>
    <x:row r="89">
      <x:c r="A89" s="53"/>
      <x:c r="B89" s="53"/>
      <x:c r="C89" s="53"/>
      <x:c r="D89" s="53"/>
      <x:c r="E89" s="53"/>
      <x:c r="F89" s="53"/>
      <x:c r="G89" s="53"/>
      <x:c r="H89" s="53"/>
      <x:c r="I89" s="53"/>
      <x:c r="J89" s="45" t="str">
        <x:f>IF(A89="","",IF(NOT(OR(EXACT(C89,"INCLUDE DIRECT"),EXACT(C89,"INCLUDE INDIRECT"),EXACT(C89,"REFERENCE"),EXACT(C89,"MONITOR"),EXACT(C89,"EXCLUDE"),EXACT(C89,"UNRESOLVED"))),"INVALID - SET DECISION TOKEN",IF(COUNTIF($A$6:$A$205,A89)&gt;1,"INVALID - DUPLICATE ID","VALID")))</x:f>
      </x:c>
      <x:c r="K89" s="45" t="str">
        <x:f>IF(A89="","",IF(OR(B89="",C89="",D89="",E89="",F89="",G89="",H89="",I89=""),"EVIDENCE INSUFFICIENT - DECISION FIELD",IF(C89="UNRESOLVED","EVIDENCE INSUFFICIENT - UNRESOLVED SET","COMPLETE")))</x:f>
      </x:c>
      <x:c r="L89" s="45" t="str">
        <x:f>IF(A89="","",IF(J89&lt;&gt;"VALID","NOT READY",IF(K89&lt;&gt;"COMPLETE","NOT READY",IF(O89&lt;&gt;"LINKED - READY","NOT READY",IF(P89&lt;&gt;"COMPATIBLE","NOT READY","READY")))))</x:f>
      </x:c>
      <x:c r="M89" s="69" t="str">
        <x:f>IF(O89="LINKED - READY",INDEX(CANDIDATES!$B$6:$B$205,MATCH(B89,CANDIDATES!$A$6:$A$205,0)),"")</x:f>
      </x:c>
      <x:c r="N89" s="69" t="str">
        <x:f>IF(O89="LINKED - READY",INDEX(CANDIDATES!$Q$6:$Q$205,MATCH(B89,CANDIDATES!$A$6:$A$205,0)),"")</x:f>
      </x:c>
      <x:c r="O89" s="69" t="str">
        <x:f>IF(A89="","",IF(COUNTIF(CANDIDATES!$A$6:$A$205,B89)&lt;&gt;1,"INVALID - CANDIDATE ID",IF(COUNTIFS(CANDIDATES!$A$6:$A$205,B89,CANDIDATES!$R$6:$R$205,"READY")&lt;&gt;1,"CANDIDATE NOT READY","LINKED - READY")))</x:f>
      </x:c>
      <x:c r="P89" s="69" t="str">
        <x:f>IF(A89="","",IF(O89&lt;&gt;"LINKED - READY","NOT COMPATIBLE - CANDIDATE",IF(C89="UNRESOLVED","NOT COMPATIBLE - UNRESOLVED",IF(C89="INCLUDE DIRECT",IF(N89="DIRECT COMMERCIAL COMPETITOR","COMPATIBLE","ROLE CONFLICT"),IF(C89="INCLUDE INDIRECT",IF(N89="INDIRECT / SUBSTITUTE COMPETITOR","COMPATIBLE","ROLE CONFLICT"),IF(C89="REFERENCE",IF(OR(N89="DIRECT COMMERCIAL COMPETITOR",N89="INDIRECT / SUBSTITUTE COMPETITOR",N89="RETAIL / CHANNEL COMPETITOR",N89="MARKETPLACE / INTERMEDIARY",N89="MANUFACTURER / FIRST-PARTY REFERENCE",N89="PUBLISHER / INFORMATION COMPETITOR",N89="VISIBILITY-ONLY COMPETITOR"),"COMPATIBLE","ROLE CONFLICT"),IF(OR(C89="MONITOR",C89="EXCLUDE"),"COMPATIBLE","ROLE CONFLICT")))))))</x:f>
      </x:c>
    </x:row>
    <x:row r="90">
      <x:c r="A90" s="53"/>
      <x:c r="B90" s="53"/>
      <x:c r="C90" s="53"/>
      <x:c r="D90" s="53"/>
      <x:c r="E90" s="53"/>
      <x:c r="F90" s="53"/>
      <x:c r="G90" s="53"/>
      <x:c r="H90" s="53"/>
      <x:c r="I90" s="53"/>
      <x:c r="J90" s="45" t="str">
        <x:f>IF(A90="","",IF(NOT(OR(EXACT(C90,"INCLUDE DIRECT"),EXACT(C90,"INCLUDE INDIRECT"),EXACT(C90,"REFERENCE"),EXACT(C90,"MONITOR"),EXACT(C90,"EXCLUDE"),EXACT(C90,"UNRESOLVED"))),"INVALID - SET DECISION TOKEN",IF(COUNTIF($A$6:$A$205,A90)&gt;1,"INVALID - DUPLICATE ID","VALID")))</x:f>
      </x:c>
      <x:c r="K90" s="45" t="str">
        <x:f>IF(A90="","",IF(OR(B90="",C90="",D90="",E90="",F90="",G90="",H90="",I90=""),"EVIDENCE INSUFFICIENT - DECISION FIELD",IF(C90="UNRESOLVED","EVIDENCE INSUFFICIENT - UNRESOLVED SET","COMPLETE")))</x:f>
      </x:c>
      <x:c r="L90" s="45" t="str">
        <x:f>IF(A90="","",IF(J90&lt;&gt;"VALID","NOT READY",IF(K90&lt;&gt;"COMPLETE","NOT READY",IF(O90&lt;&gt;"LINKED - READY","NOT READY",IF(P90&lt;&gt;"COMPATIBLE","NOT READY","READY")))))</x:f>
      </x:c>
      <x:c r="M90" s="69" t="str">
        <x:f>IF(O90="LINKED - READY",INDEX(CANDIDATES!$B$6:$B$205,MATCH(B90,CANDIDATES!$A$6:$A$205,0)),"")</x:f>
      </x:c>
      <x:c r="N90" s="69" t="str">
        <x:f>IF(O90="LINKED - READY",INDEX(CANDIDATES!$Q$6:$Q$205,MATCH(B90,CANDIDATES!$A$6:$A$205,0)),"")</x:f>
      </x:c>
      <x:c r="O90" s="69" t="str">
        <x:f>IF(A90="","",IF(COUNTIF(CANDIDATES!$A$6:$A$205,B90)&lt;&gt;1,"INVALID - CANDIDATE ID",IF(COUNTIFS(CANDIDATES!$A$6:$A$205,B90,CANDIDATES!$R$6:$R$205,"READY")&lt;&gt;1,"CANDIDATE NOT READY","LINKED - READY")))</x:f>
      </x:c>
      <x:c r="P90" s="69" t="str">
        <x:f>IF(A90="","",IF(O90&lt;&gt;"LINKED - READY","NOT COMPATIBLE - CANDIDATE",IF(C90="UNRESOLVED","NOT COMPATIBLE - UNRESOLVED",IF(C90="INCLUDE DIRECT",IF(N90="DIRECT COMMERCIAL COMPETITOR","COMPATIBLE","ROLE CONFLICT"),IF(C90="INCLUDE INDIRECT",IF(N90="INDIRECT / SUBSTITUTE COMPETITOR","COMPATIBLE","ROLE CONFLICT"),IF(C90="REFERENCE",IF(OR(N90="DIRECT COMMERCIAL COMPETITOR",N90="INDIRECT / SUBSTITUTE COMPETITOR",N90="RETAIL / CHANNEL COMPETITOR",N90="MARKETPLACE / INTERMEDIARY",N90="MANUFACTURER / FIRST-PARTY REFERENCE",N90="PUBLISHER / INFORMATION COMPETITOR",N90="VISIBILITY-ONLY COMPETITOR"),"COMPATIBLE","ROLE CONFLICT"),IF(OR(C90="MONITOR",C90="EXCLUDE"),"COMPATIBLE","ROLE CONFLICT")))))))</x:f>
      </x:c>
    </x:row>
    <x:row r="91">
      <x:c r="A91" s="53"/>
      <x:c r="B91" s="53"/>
      <x:c r="C91" s="53"/>
      <x:c r="D91" s="53"/>
      <x:c r="E91" s="53"/>
      <x:c r="F91" s="53"/>
      <x:c r="G91" s="53"/>
      <x:c r="H91" s="53"/>
      <x:c r="I91" s="53"/>
      <x:c r="J91" s="45" t="str">
        <x:f>IF(A91="","",IF(NOT(OR(EXACT(C91,"INCLUDE DIRECT"),EXACT(C91,"INCLUDE INDIRECT"),EXACT(C91,"REFERENCE"),EXACT(C91,"MONITOR"),EXACT(C91,"EXCLUDE"),EXACT(C91,"UNRESOLVED"))),"INVALID - SET DECISION TOKEN",IF(COUNTIF($A$6:$A$205,A91)&gt;1,"INVALID - DUPLICATE ID","VALID")))</x:f>
      </x:c>
      <x:c r="K91" s="45" t="str">
        <x:f>IF(A91="","",IF(OR(B91="",C91="",D91="",E91="",F91="",G91="",H91="",I91=""),"EVIDENCE INSUFFICIENT - DECISION FIELD",IF(C91="UNRESOLVED","EVIDENCE INSUFFICIENT - UNRESOLVED SET","COMPLETE")))</x:f>
      </x:c>
      <x:c r="L91" s="45" t="str">
        <x:f>IF(A91="","",IF(J91&lt;&gt;"VALID","NOT READY",IF(K91&lt;&gt;"COMPLETE","NOT READY",IF(O91&lt;&gt;"LINKED - READY","NOT READY",IF(P91&lt;&gt;"COMPATIBLE","NOT READY","READY")))))</x:f>
      </x:c>
      <x:c r="M91" s="69" t="str">
        <x:f>IF(O91="LINKED - READY",INDEX(CANDIDATES!$B$6:$B$205,MATCH(B91,CANDIDATES!$A$6:$A$205,0)),"")</x:f>
      </x:c>
      <x:c r="N91" s="69" t="str">
        <x:f>IF(O91="LINKED - READY",INDEX(CANDIDATES!$Q$6:$Q$205,MATCH(B91,CANDIDATES!$A$6:$A$205,0)),"")</x:f>
      </x:c>
      <x:c r="O91" s="69" t="str">
        <x:f>IF(A91="","",IF(COUNTIF(CANDIDATES!$A$6:$A$205,B91)&lt;&gt;1,"INVALID - CANDIDATE ID",IF(COUNTIFS(CANDIDATES!$A$6:$A$205,B91,CANDIDATES!$R$6:$R$205,"READY")&lt;&gt;1,"CANDIDATE NOT READY","LINKED - READY")))</x:f>
      </x:c>
      <x:c r="P91" s="69" t="str">
        <x:f>IF(A91="","",IF(O91&lt;&gt;"LINKED - READY","NOT COMPATIBLE - CANDIDATE",IF(C91="UNRESOLVED","NOT COMPATIBLE - UNRESOLVED",IF(C91="INCLUDE DIRECT",IF(N91="DIRECT COMMERCIAL COMPETITOR","COMPATIBLE","ROLE CONFLICT"),IF(C91="INCLUDE INDIRECT",IF(N91="INDIRECT / SUBSTITUTE COMPETITOR","COMPATIBLE","ROLE CONFLICT"),IF(C91="REFERENCE",IF(OR(N91="DIRECT COMMERCIAL COMPETITOR",N91="INDIRECT / SUBSTITUTE COMPETITOR",N91="RETAIL / CHANNEL COMPETITOR",N91="MARKETPLACE / INTERMEDIARY",N91="MANUFACTURER / FIRST-PARTY REFERENCE",N91="PUBLISHER / INFORMATION COMPETITOR",N91="VISIBILITY-ONLY COMPETITOR"),"COMPATIBLE","ROLE CONFLICT"),IF(OR(C91="MONITOR",C91="EXCLUDE"),"COMPATIBLE","ROLE CONFLICT")))))))</x:f>
      </x:c>
    </x:row>
    <x:row r="92">
      <x:c r="A92" s="53"/>
      <x:c r="B92" s="53"/>
      <x:c r="C92" s="53"/>
      <x:c r="D92" s="53"/>
      <x:c r="E92" s="53"/>
      <x:c r="F92" s="53"/>
      <x:c r="G92" s="53"/>
      <x:c r="H92" s="53"/>
      <x:c r="I92" s="53"/>
      <x:c r="J92" s="45" t="str">
        <x:f>IF(A92="","",IF(NOT(OR(EXACT(C92,"INCLUDE DIRECT"),EXACT(C92,"INCLUDE INDIRECT"),EXACT(C92,"REFERENCE"),EXACT(C92,"MONITOR"),EXACT(C92,"EXCLUDE"),EXACT(C92,"UNRESOLVED"))),"INVALID - SET DECISION TOKEN",IF(COUNTIF($A$6:$A$205,A92)&gt;1,"INVALID - DUPLICATE ID","VALID")))</x:f>
      </x:c>
      <x:c r="K92" s="45" t="str">
        <x:f>IF(A92="","",IF(OR(B92="",C92="",D92="",E92="",F92="",G92="",H92="",I92=""),"EVIDENCE INSUFFICIENT - DECISION FIELD",IF(C92="UNRESOLVED","EVIDENCE INSUFFICIENT - UNRESOLVED SET","COMPLETE")))</x:f>
      </x:c>
      <x:c r="L92" s="45" t="str">
        <x:f>IF(A92="","",IF(J92&lt;&gt;"VALID","NOT READY",IF(K92&lt;&gt;"COMPLETE","NOT READY",IF(O92&lt;&gt;"LINKED - READY","NOT READY",IF(P92&lt;&gt;"COMPATIBLE","NOT READY","READY")))))</x:f>
      </x:c>
      <x:c r="M92" s="69" t="str">
        <x:f>IF(O92="LINKED - READY",INDEX(CANDIDATES!$B$6:$B$205,MATCH(B92,CANDIDATES!$A$6:$A$205,0)),"")</x:f>
      </x:c>
      <x:c r="N92" s="69" t="str">
        <x:f>IF(O92="LINKED - READY",INDEX(CANDIDATES!$Q$6:$Q$205,MATCH(B92,CANDIDATES!$A$6:$A$205,0)),"")</x:f>
      </x:c>
      <x:c r="O92" s="69" t="str">
        <x:f>IF(A92="","",IF(COUNTIF(CANDIDATES!$A$6:$A$205,B92)&lt;&gt;1,"INVALID - CANDIDATE ID",IF(COUNTIFS(CANDIDATES!$A$6:$A$205,B92,CANDIDATES!$R$6:$R$205,"READY")&lt;&gt;1,"CANDIDATE NOT READY","LINKED - READY")))</x:f>
      </x:c>
      <x:c r="P92" s="69" t="str">
        <x:f>IF(A92="","",IF(O92&lt;&gt;"LINKED - READY","NOT COMPATIBLE - CANDIDATE",IF(C92="UNRESOLVED","NOT COMPATIBLE - UNRESOLVED",IF(C92="INCLUDE DIRECT",IF(N92="DIRECT COMMERCIAL COMPETITOR","COMPATIBLE","ROLE CONFLICT"),IF(C92="INCLUDE INDIRECT",IF(N92="INDIRECT / SUBSTITUTE COMPETITOR","COMPATIBLE","ROLE CONFLICT"),IF(C92="REFERENCE",IF(OR(N92="DIRECT COMMERCIAL COMPETITOR",N92="INDIRECT / SUBSTITUTE COMPETITOR",N92="RETAIL / CHANNEL COMPETITOR",N92="MARKETPLACE / INTERMEDIARY",N92="MANUFACTURER / FIRST-PARTY REFERENCE",N92="PUBLISHER / INFORMATION COMPETITOR",N92="VISIBILITY-ONLY COMPETITOR"),"COMPATIBLE","ROLE CONFLICT"),IF(OR(C92="MONITOR",C92="EXCLUDE"),"COMPATIBLE","ROLE CONFLICT")))))))</x:f>
      </x:c>
    </x:row>
    <x:row r="93">
      <x:c r="A93" s="53"/>
      <x:c r="B93" s="53"/>
      <x:c r="C93" s="53"/>
      <x:c r="D93" s="53"/>
      <x:c r="E93" s="53"/>
      <x:c r="F93" s="53"/>
      <x:c r="G93" s="53"/>
      <x:c r="H93" s="53"/>
      <x:c r="I93" s="53"/>
      <x:c r="J93" s="45" t="str">
        <x:f>IF(A93="","",IF(NOT(OR(EXACT(C93,"INCLUDE DIRECT"),EXACT(C93,"INCLUDE INDIRECT"),EXACT(C93,"REFERENCE"),EXACT(C93,"MONITOR"),EXACT(C93,"EXCLUDE"),EXACT(C93,"UNRESOLVED"))),"INVALID - SET DECISION TOKEN",IF(COUNTIF($A$6:$A$205,A93)&gt;1,"INVALID - DUPLICATE ID","VALID")))</x:f>
      </x:c>
      <x:c r="K93" s="45" t="str">
        <x:f>IF(A93="","",IF(OR(B93="",C93="",D93="",E93="",F93="",G93="",H93="",I93=""),"EVIDENCE INSUFFICIENT - DECISION FIELD",IF(C93="UNRESOLVED","EVIDENCE INSUFFICIENT - UNRESOLVED SET","COMPLETE")))</x:f>
      </x:c>
      <x:c r="L93" s="45" t="str">
        <x:f>IF(A93="","",IF(J93&lt;&gt;"VALID","NOT READY",IF(K93&lt;&gt;"COMPLETE","NOT READY",IF(O93&lt;&gt;"LINKED - READY","NOT READY",IF(P93&lt;&gt;"COMPATIBLE","NOT READY","READY")))))</x:f>
      </x:c>
      <x:c r="M93" s="69" t="str">
        <x:f>IF(O93="LINKED - READY",INDEX(CANDIDATES!$B$6:$B$205,MATCH(B93,CANDIDATES!$A$6:$A$205,0)),"")</x:f>
      </x:c>
      <x:c r="N93" s="69" t="str">
        <x:f>IF(O93="LINKED - READY",INDEX(CANDIDATES!$Q$6:$Q$205,MATCH(B93,CANDIDATES!$A$6:$A$205,0)),"")</x:f>
      </x:c>
      <x:c r="O93" s="69" t="str">
        <x:f>IF(A93="","",IF(COUNTIF(CANDIDATES!$A$6:$A$205,B93)&lt;&gt;1,"INVALID - CANDIDATE ID",IF(COUNTIFS(CANDIDATES!$A$6:$A$205,B93,CANDIDATES!$R$6:$R$205,"READY")&lt;&gt;1,"CANDIDATE NOT READY","LINKED - READY")))</x:f>
      </x:c>
      <x:c r="P93" s="69" t="str">
        <x:f>IF(A93="","",IF(O93&lt;&gt;"LINKED - READY","NOT COMPATIBLE - CANDIDATE",IF(C93="UNRESOLVED","NOT COMPATIBLE - UNRESOLVED",IF(C93="INCLUDE DIRECT",IF(N93="DIRECT COMMERCIAL COMPETITOR","COMPATIBLE","ROLE CONFLICT"),IF(C93="INCLUDE INDIRECT",IF(N93="INDIRECT / SUBSTITUTE COMPETITOR","COMPATIBLE","ROLE CONFLICT"),IF(C93="REFERENCE",IF(OR(N93="DIRECT COMMERCIAL COMPETITOR",N93="INDIRECT / SUBSTITUTE COMPETITOR",N93="RETAIL / CHANNEL COMPETITOR",N93="MARKETPLACE / INTERMEDIARY",N93="MANUFACTURER / FIRST-PARTY REFERENCE",N93="PUBLISHER / INFORMATION COMPETITOR",N93="VISIBILITY-ONLY COMPETITOR"),"COMPATIBLE","ROLE CONFLICT"),IF(OR(C93="MONITOR",C93="EXCLUDE"),"COMPATIBLE","ROLE CONFLICT")))))))</x:f>
      </x:c>
    </x:row>
    <x:row r="94">
      <x:c r="A94" s="53"/>
      <x:c r="B94" s="53"/>
      <x:c r="C94" s="53"/>
      <x:c r="D94" s="53"/>
      <x:c r="E94" s="53"/>
      <x:c r="F94" s="53"/>
      <x:c r="G94" s="53"/>
      <x:c r="H94" s="53"/>
      <x:c r="I94" s="53"/>
      <x:c r="J94" s="45" t="str">
        <x:f>IF(A94="","",IF(NOT(OR(EXACT(C94,"INCLUDE DIRECT"),EXACT(C94,"INCLUDE INDIRECT"),EXACT(C94,"REFERENCE"),EXACT(C94,"MONITOR"),EXACT(C94,"EXCLUDE"),EXACT(C94,"UNRESOLVED"))),"INVALID - SET DECISION TOKEN",IF(COUNTIF($A$6:$A$205,A94)&gt;1,"INVALID - DUPLICATE ID","VALID")))</x:f>
      </x:c>
      <x:c r="K94" s="45" t="str">
        <x:f>IF(A94="","",IF(OR(B94="",C94="",D94="",E94="",F94="",G94="",H94="",I94=""),"EVIDENCE INSUFFICIENT - DECISION FIELD",IF(C94="UNRESOLVED","EVIDENCE INSUFFICIENT - UNRESOLVED SET","COMPLETE")))</x:f>
      </x:c>
      <x:c r="L94" s="45" t="str">
        <x:f>IF(A94="","",IF(J94&lt;&gt;"VALID","NOT READY",IF(K94&lt;&gt;"COMPLETE","NOT READY",IF(O94&lt;&gt;"LINKED - READY","NOT READY",IF(P94&lt;&gt;"COMPATIBLE","NOT READY","READY")))))</x:f>
      </x:c>
      <x:c r="M94" s="69" t="str">
        <x:f>IF(O94="LINKED - READY",INDEX(CANDIDATES!$B$6:$B$205,MATCH(B94,CANDIDATES!$A$6:$A$205,0)),"")</x:f>
      </x:c>
      <x:c r="N94" s="69" t="str">
        <x:f>IF(O94="LINKED - READY",INDEX(CANDIDATES!$Q$6:$Q$205,MATCH(B94,CANDIDATES!$A$6:$A$205,0)),"")</x:f>
      </x:c>
      <x:c r="O94" s="69" t="str">
        <x:f>IF(A94="","",IF(COUNTIF(CANDIDATES!$A$6:$A$205,B94)&lt;&gt;1,"INVALID - CANDIDATE ID",IF(COUNTIFS(CANDIDATES!$A$6:$A$205,B94,CANDIDATES!$R$6:$R$205,"READY")&lt;&gt;1,"CANDIDATE NOT READY","LINKED - READY")))</x:f>
      </x:c>
      <x:c r="P94" s="69" t="str">
        <x:f>IF(A94="","",IF(O94&lt;&gt;"LINKED - READY","NOT COMPATIBLE - CANDIDATE",IF(C94="UNRESOLVED","NOT COMPATIBLE - UNRESOLVED",IF(C94="INCLUDE DIRECT",IF(N94="DIRECT COMMERCIAL COMPETITOR","COMPATIBLE","ROLE CONFLICT"),IF(C94="INCLUDE INDIRECT",IF(N94="INDIRECT / SUBSTITUTE COMPETITOR","COMPATIBLE","ROLE CONFLICT"),IF(C94="REFERENCE",IF(OR(N94="DIRECT COMMERCIAL COMPETITOR",N94="INDIRECT / SUBSTITUTE COMPETITOR",N94="RETAIL / CHANNEL COMPETITOR",N94="MARKETPLACE / INTERMEDIARY",N94="MANUFACTURER / FIRST-PARTY REFERENCE",N94="PUBLISHER / INFORMATION COMPETITOR",N94="VISIBILITY-ONLY COMPETITOR"),"COMPATIBLE","ROLE CONFLICT"),IF(OR(C94="MONITOR",C94="EXCLUDE"),"COMPATIBLE","ROLE CONFLICT")))))))</x:f>
      </x:c>
    </x:row>
    <x:row r="95">
      <x:c r="A95" s="53"/>
      <x:c r="B95" s="53"/>
      <x:c r="C95" s="53"/>
      <x:c r="D95" s="53"/>
      <x:c r="E95" s="53"/>
      <x:c r="F95" s="53"/>
      <x:c r="G95" s="53"/>
      <x:c r="H95" s="53"/>
      <x:c r="I95" s="53"/>
      <x:c r="J95" s="45" t="str">
        <x:f>IF(A95="","",IF(NOT(OR(EXACT(C95,"INCLUDE DIRECT"),EXACT(C95,"INCLUDE INDIRECT"),EXACT(C95,"REFERENCE"),EXACT(C95,"MONITOR"),EXACT(C95,"EXCLUDE"),EXACT(C95,"UNRESOLVED"))),"INVALID - SET DECISION TOKEN",IF(COUNTIF($A$6:$A$205,A95)&gt;1,"INVALID - DUPLICATE ID","VALID")))</x:f>
      </x:c>
      <x:c r="K95" s="45" t="str">
        <x:f>IF(A95="","",IF(OR(B95="",C95="",D95="",E95="",F95="",G95="",H95="",I95=""),"EVIDENCE INSUFFICIENT - DECISION FIELD",IF(C95="UNRESOLVED","EVIDENCE INSUFFICIENT - UNRESOLVED SET","COMPLETE")))</x:f>
      </x:c>
      <x:c r="L95" s="45" t="str">
        <x:f>IF(A95="","",IF(J95&lt;&gt;"VALID","NOT READY",IF(K95&lt;&gt;"COMPLETE","NOT READY",IF(O95&lt;&gt;"LINKED - READY","NOT READY",IF(P95&lt;&gt;"COMPATIBLE","NOT READY","READY")))))</x:f>
      </x:c>
      <x:c r="M95" s="69" t="str">
        <x:f>IF(O95="LINKED - READY",INDEX(CANDIDATES!$B$6:$B$205,MATCH(B95,CANDIDATES!$A$6:$A$205,0)),"")</x:f>
      </x:c>
      <x:c r="N95" s="69" t="str">
        <x:f>IF(O95="LINKED - READY",INDEX(CANDIDATES!$Q$6:$Q$205,MATCH(B95,CANDIDATES!$A$6:$A$205,0)),"")</x:f>
      </x:c>
      <x:c r="O95" s="69" t="str">
        <x:f>IF(A95="","",IF(COUNTIF(CANDIDATES!$A$6:$A$205,B95)&lt;&gt;1,"INVALID - CANDIDATE ID",IF(COUNTIFS(CANDIDATES!$A$6:$A$205,B95,CANDIDATES!$R$6:$R$205,"READY")&lt;&gt;1,"CANDIDATE NOT READY","LINKED - READY")))</x:f>
      </x:c>
      <x:c r="P95" s="69" t="str">
        <x:f>IF(A95="","",IF(O95&lt;&gt;"LINKED - READY","NOT COMPATIBLE - CANDIDATE",IF(C95="UNRESOLVED","NOT COMPATIBLE - UNRESOLVED",IF(C95="INCLUDE DIRECT",IF(N95="DIRECT COMMERCIAL COMPETITOR","COMPATIBLE","ROLE CONFLICT"),IF(C95="INCLUDE INDIRECT",IF(N95="INDIRECT / SUBSTITUTE COMPETITOR","COMPATIBLE","ROLE CONFLICT"),IF(C95="REFERENCE",IF(OR(N95="DIRECT COMMERCIAL COMPETITOR",N95="INDIRECT / SUBSTITUTE COMPETITOR",N95="RETAIL / CHANNEL COMPETITOR",N95="MARKETPLACE / INTERMEDIARY",N95="MANUFACTURER / FIRST-PARTY REFERENCE",N95="PUBLISHER / INFORMATION COMPETITOR",N95="VISIBILITY-ONLY COMPETITOR"),"COMPATIBLE","ROLE CONFLICT"),IF(OR(C95="MONITOR",C95="EXCLUDE"),"COMPATIBLE","ROLE CONFLICT")))))))</x:f>
      </x:c>
    </x:row>
    <x:row r="96">
      <x:c r="A96" s="53"/>
      <x:c r="B96" s="53"/>
      <x:c r="C96" s="53"/>
      <x:c r="D96" s="53"/>
      <x:c r="E96" s="53"/>
      <x:c r="F96" s="53"/>
      <x:c r="G96" s="53"/>
      <x:c r="H96" s="53"/>
      <x:c r="I96" s="53"/>
      <x:c r="J96" s="45" t="str">
        <x:f>IF(A96="","",IF(NOT(OR(EXACT(C96,"INCLUDE DIRECT"),EXACT(C96,"INCLUDE INDIRECT"),EXACT(C96,"REFERENCE"),EXACT(C96,"MONITOR"),EXACT(C96,"EXCLUDE"),EXACT(C96,"UNRESOLVED"))),"INVALID - SET DECISION TOKEN",IF(COUNTIF($A$6:$A$205,A96)&gt;1,"INVALID - DUPLICATE ID","VALID")))</x:f>
      </x:c>
      <x:c r="K96" s="45" t="str">
        <x:f>IF(A96="","",IF(OR(B96="",C96="",D96="",E96="",F96="",G96="",H96="",I96=""),"EVIDENCE INSUFFICIENT - DECISION FIELD",IF(C96="UNRESOLVED","EVIDENCE INSUFFICIENT - UNRESOLVED SET","COMPLETE")))</x:f>
      </x:c>
      <x:c r="L96" s="45" t="str">
        <x:f>IF(A96="","",IF(J96&lt;&gt;"VALID","NOT READY",IF(K96&lt;&gt;"COMPLETE","NOT READY",IF(O96&lt;&gt;"LINKED - READY","NOT READY",IF(P96&lt;&gt;"COMPATIBLE","NOT READY","READY")))))</x:f>
      </x:c>
      <x:c r="M96" s="69" t="str">
        <x:f>IF(O96="LINKED - READY",INDEX(CANDIDATES!$B$6:$B$205,MATCH(B96,CANDIDATES!$A$6:$A$205,0)),"")</x:f>
      </x:c>
      <x:c r="N96" s="69" t="str">
        <x:f>IF(O96="LINKED - READY",INDEX(CANDIDATES!$Q$6:$Q$205,MATCH(B96,CANDIDATES!$A$6:$A$205,0)),"")</x:f>
      </x:c>
      <x:c r="O96" s="69" t="str">
        <x:f>IF(A96="","",IF(COUNTIF(CANDIDATES!$A$6:$A$205,B96)&lt;&gt;1,"INVALID - CANDIDATE ID",IF(COUNTIFS(CANDIDATES!$A$6:$A$205,B96,CANDIDATES!$R$6:$R$205,"READY")&lt;&gt;1,"CANDIDATE NOT READY","LINKED - READY")))</x:f>
      </x:c>
      <x:c r="P96" s="69" t="str">
        <x:f>IF(A96="","",IF(O96&lt;&gt;"LINKED - READY","NOT COMPATIBLE - CANDIDATE",IF(C96="UNRESOLVED","NOT COMPATIBLE - UNRESOLVED",IF(C96="INCLUDE DIRECT",IF(N96="DIRECT COMMERCIAL COMPETITOR","COMPATIBLE","ROLE CONFLICT"),IF(C96="INCLUDE INDIRECT",IF(N96="INDIRECT / SUBSTITUTE COMPETITOR","COMPATIBLE","ROLE CONFLICT"),IF(C96="REFERENCE",IF(OR(N96="DIRECT COMMERCIAL COMPETITOR",N96="INDIRECT / SUBSTITUTE COMPETITOR",N96="RETAIL / CHANNEL COMPETITOR",N96="MARKETPLACE / INTERMEDIARY",N96="MANUFACTURER / FIRST-PARTY REFERENCE",N96="PUBLISHER / INFORMATION COMPETITOR",N96="VISIBILITY-ONLY COMPETITOR"),"COMPATIBLE","ROLE CONFLICT"),IF(OR(C96="MONITOR",C96="EXCLUDE"),"COMPATIBLE","ROLE CONFLICT")))))))</x:f>
      </x:c>
    </x:row>
    <x:row r="97">
      <x:c r="A97" s="53"/>
      <x:c r="B97" s="53"/>
      <x:c r="C97" s="53"/>
      <x:c r="D97" s="53"/>
      <x:c r="E97" s="53"/>
      <x:c r="F97" s="53"/>
      <x:c r="G97" s="53"/>
      <x:c r="H97" s="53"/>
      <x:c r="I97" s="53"/>
      <x:c r="J97" s="45" t="str">
        <x:f>IF(A97="","",IF(NOT(OR(EXACT(C97,"INCLUDE DIRECT"),EXACT(C97,"INCLUDE INDIRECT"),EXACT(C97,"REFERENCE"),EXACT(C97,"MONITOR"),EXACT(C97,"EXCLUDE"),EXACT(C97,"UNRESOLVED"))),"INVALID - SET DECISION TOKEN",IF(COUNTIF($A$6:$A$205,A97)&gt;1,"INVALID - DUPLICATE ID","VALID")))</x:f>
      </x:c>
      <x:c r="K97" s="45" t="str">
        <x:f>IF(A97="","",IF(OR(B97="",C97="",D97="",E97="",F97="",G97="",H97="",I97=""),"EVIDENCE INSUFFICIENT - DECISION FIELD",IF(C97="UNRESOLVED","EVIDENCE INSUFFICIENT - UNRESOLVED SET","COMPLETE")))</x:f>
      </x:c>
      <x:c r="L97" s="45" t="str">
        <x:f>IF(A97="","",IF(J97&lt;&gt;"VALID","NOT READY",IF(K97&lt;&gt;"COMPLETE","NOT READY",IF(O97&lt;&gt;"LINKED - READY","NOT READY",IF(P97&lt;&gt;"COMPATIBLE","NOT READY","READY")))))</x:f>
      </x:c>
      <x:c r="M97" s="69" t="str">
        <x:f>IF(O97="LINKED - READY",INDEX(CANDIDATES!$B$6:$B$205,MATCH(B97,CANDIDATES!$A$6:$A$205,0)),"")</x:f>
      </x:c>
      <x:c r="N97" s="69" t="str">
        <x:f>IF(O97="LINKED - READY",INDEX(CANDIDATES!$Q$6:$Q$205,MATCH(B97,CANDIDATES!$A$6:$A$205,0)),"")</x:f>
      </x:c>
      <x:c r="O97" s="69" t="str">
        <x:f>IF(A97="","",IF(COUNTIF(CANDIDATES!$A$6:$A$205,B97)&lt;&gt;1,"INVALID - CANDIDATE ID",IF(COUNTIFS(CANDIDATES!$A$6:$A$205,B97,CANDIDATES!$R$6:$R$205,"READY")&lt;&gt;1,"CANDIDATE NOT READY","LINKED - READY")))</x:f>
      </x:c>
      <x:c r="P97" s="69" t="str">
        <x:f>IF(A97="","",IF(O97&lt;&gt;"LINKED - READY","NOT COMPATIBLE - CANDIDATE",IF(C97="UNRESOLVED","NOT COMPATIBLE - UNRESOLVED",IF(C97="INCLUDE DIRECT",IF(N97="DIRECT COMMERCIAL COMPETITOR","COMPATIBLE","ROLE CONFLICT"),IF(C97="INCLUDE INDIRECT",IF(N97="INDIRECT / SUBSTITUTE COMPETITOR","COMPATIBLE","ROLE CONFLICT"),IF(C97="REFERENCE",IF(OR(N97="DIRECT COMMERCIAL COMPETITOR",N97="INDIRECT / SUBSTITUTE COMPETITOR",N97="RETAIL / CHANNEL COMPETITOR",N97="MARKETPLACE / INTERMEDIARY",N97="MANUFACTURER / FIRST-PARTY REFERENCE",N97="PUBLISHER / INFORMATION COMPETITOR",N97="VISIBILITY-ONLY COMPETITOR"),"COMPATIBLE","ROLE CONFLICT"),IF(OR(C97="MONITOR",C97="EXCLUDE"),"COMPATIBLE","ROLE CONFLICT")))))))</x:f>
      </x:c>
    </x:row>
    <x:row r="98">
      <x:c r="A98" s="53"/>
      <x:c r="B98" s="53"/>
      <x:c r="C98" s="53"/>
      <x:c r="D98" s="53"/>
      <x:c r="E98" s="53"/>
      <x:c r="F98" s="53"/>
      <x:c r="G98" s="53"/>
      <x:c r="H98" s="53"/>
      <x:c r="I98" s="53"/>
      <x:c r="J98" s="45" t="str">
        <x:f>IF(A98="","",IF(NOT(OR(EXACT(C98,"INCLUDE DIRECT"),EXACT(C98,"INCLUDE INDIRECT"),EXACT(C98,"REFERENCE"),EXACT(C98,"MONITOR"),EXACT(C98,"EXCLUDE"),EXACT(C98,"UNRESOLVED"))),"INVALID - SET DECISION TOKEN",IF(COUNTIF($A$6:$A$205,A98)&gt;1,"INVALID - DUPLICATE ID","VALID")))</x:f>
      </x:c>
      <x:c r="K98" s="45" t="str">
        <x:f>IF(A98="","",IF(OR(B98="",C98="",D98="",E98="",F98="",G98="",H98="",I98=""),"EVIDENCE INSUFFICIENT - DECISION FIELD",IF(C98="UNRESOLVED","EVIDENCE INSUFFICIENT - UNRESOLVED SET","COMPLETE")))</x:f>
      </x:c>
      <x:c r="L98" s="45" t="str">
        <x:f>IF(A98="","",IF(J98&lt;&gt;"VALID","NOT READY",IF(K98&lt;&gt;"COMPLETE","NOT READY",IF(O98&lt;&gt;"LINKED - READY","NOT READY",IF(P98&lt;&gt;"COMPATIBLE","NOT READY","READY")))))</x:f>
      </x:c>
      <x:c r="M98" s="69" t="str">
        <x:f>IF(O98="LINKED - READY",INDEX(CANDIDATES!$B$6:$B$205,MATCH(B98,CANDIDATES!$A$6:$A$205,0)),"")</x:f>
      </x:c>
      <x:c r="N98" s="69" t="str">
        <x:f>IF(O98="LINKED - READY",INDEX(CANDIDATES!$Q$6:$Q$205,MATCH(B98,CANDIDATES!$A$6:$A$205,0)),"")</x:f>
      </x:c>
      <x:c r="O98" s="69" t="str">
        <x:f>IF(A98="","",IF(COUNTIF(CANDIDATES!$A$6:$A$205,B98)&lt;&gt;1,"INVALID - CANDIDATE ID",IF(COUNTIFS(CANDIDATES!$A$6:$A$205,B98,CANDIDATES!$R$6:$R$205,"READY")&lt;&gt;1,"CANDIDATE NOT READY","LINKED - READY")))</x:f>
      </x:c>
      <x:c r="P98" s="69" t="str">
        <x:f>IF(A98="","",IF(O98&lt;&gt;"LINKED - READY","NOT COMPATIBLE - CANDIDATE",IF(C98="UNRESOLVED","NOT COMPATIBLE - UNRESOLVED",IF(C98="INCLUDE DIRECT",IF(N98="DIRECT COMMERCIAL COMPETITOR","COMPATIBLE","ROLE CONFLICT"),IF(C98="INCLUDE INDIRECT",IF(N98="INDIRECT / SUBSTITUTE COMPETITOR","COMPATIBLE","ROLE CONFLICT"),IF(C98="REFERENCE",IF(OR(N98="DIRECT COMMERCIAL COMPETITOR",N98="INDIRECT / SUBSTITUTE COMPETITOR",N98="RETAIL / CHANNEL COMPETITOR",N98="MARKETPLACE / INTERMEDIARY",N98="MANUFACTURER / FIRST-PARTY REFERENCE",N98="PUBLISHER / INFORMATION COMPETITOR",N98="VISIBILITY-ONLY COMPETITOR"),"COMPATIBLE","ROLE CONFLICT"),IF(OR(C98="MONITOR",C98="EXCLUDE"),"COMPATIBLE","ROLE CONFLICT")))))))</x:f>
      </x:c>
    </x:row>
    <x:row r="99">
      <x:c r="A99" s="53"/>
      <x:c r="B99" s="53"/>
      <x:c r="C99" s="53"/>
      <x:c r="D99" s="53"/>
      <x:c r="E99" s="53"/>
      <x:c r="F99" s="53"/>
      <x:c r="G99" s="53"/>
      <x:c r="H99" s="53"/>
      <x:c r="I99" s="53"/>
      <x:c r="J99" s="45" t="str">
        <x:f>IF(A99="","",IF(NOT(OR(EXACT(C99,"INCLUDE DIRECT"),EXACT(C99,"INCLUDE INDIRECT"),EXACT(C99,"REFERENCE"),EXACT(C99,"MONITOR"),EXACT(C99,"EXCLUDE"),EXACT(C99,"UNRESOLVED"))),"INVALID - SET DECISION TOKEN",IF(COUNTIF($A$6:$A$205,A99)&gt;1,"INVALID - DUPLICATE ID","VALID")))</x:f>
      </x:c>
      <x:c r="K99" s="45" t="str">
        <x:f>IF(A99="","",IF(OR(B99="",C99="",D99="",E99="",F99="",G99="",H99="",I99=""),"EVIDENCE INSUFFICIENT - DECISION FIELD",IF(C99="UNRESOLVED","EVIDENCE INSUFFICIENT - UNRESOLVED SET","COMPLETE")))</x:f>
      </x:c>
      <x:c r="L99" s="45" t="str">
        <x:f>IF(A99="","",IF(J99&lt;&gt;"VALID","NOT READY",IF(K99&lt;&gt;"COMPLETE","NOT READY",IF(O99&lt;&gt;"LINKED - READY","NOT READY",IF(P99&lt;&gt;"COMPATIBLE","NOT READY","READY")))))</x:f>
      </x:c>
      <x:c r="M99" s="69" t="str">
        <x:f>IF(O99="LINKED - READY",INDEX(CANDIDATES!$B$6:$B$205,MATCH(B99,CANDIDATES!$A$6:$A$205,0)),"")</x:f>
      </x:c>
      <x:c r="N99" s="69" t="str">
        <x:f>IF(O99="LINKED - READY",INDEX(CANDIDATES!$Q$6:$Q$205,MATCH(B99,CANDIDATES!$A$6:$A$205,0)),"")</x:f>
      </x:c>
      <x:c r="O99" s="69" t="str">
        <x:f>IF(A99="","",IF(COUNTIF(CANDIDATES!$A$6:$A$205,B99)&lt;&gt;1,"INVALID - CANDIDATE ID",IF(COUNTIFS(CANDIDATES!$A$6:$A$205,B99,CANDIDATES!$R$6:$R$205,"READY")&lt;&gt;1,"CANDIDATE NOT READY","LINKED - READY")))</x:f>
      </x:c>
      <x:c r="P99" s="69" t="str">
        <x:f>IF(A99="","",IF(O99&lt;&gt;"LINKED - READY","NOT COMPATIBLE - CANDIDATE",IF(C99="UNRESOLVED","NOT COMPATIBLE - UNRESOLVED",IF(C99="INCLUDE DIRECT",IF(N99="DIRECT COMMERCIAL COMPETITOR","COMPATIBLE","ROLE CONFLICT"),IF(C99="INCLUDE INDIRECT",IF(N99="INDIRECT / SUBSTITUTE COMPETITOR","COMPATIBLE","ROLE CONFLICT"),IF(C99="REFERENCE",IF(OR(N99="DIRECT COMMERCIAL COMPETITOR",N99="INDIRECT / SUBSTITUTE COMPETITOR",N99="RETAIL / CHANNEL COMPETITOR",N99="MARKETPLACE / INTERMEDIARY",N99="MANUFACTURER / FIRST-PARTY REFERENCE",N99="PUBLISHER / INFORMATION COMPETITOR",N99="VISIBILITY-ONLY COMPETITOR"),"COMPATIBLE","ROLE CONFLICT"),IF(OR(C99="MONITOR",C99="EXCLUDE"),"COMPATIBLE","ROLE CONFLICT")))))))</x:f>
      </x:c>
    </x:row>
    <x:row r="100">
      <x:c r="A100" s="53"/>
      <x:c r="B100" s="53"/>
      <x:c r="C100" s="53"/>
      <x:c r="D100" s="53"/>
      <x:c r="E100" s="53"/>
      <x:c r="F100" s="53"/>
      <x:c r="G100" s="53"/>
      <x:c r="H100" s="53"/>
      <x:c r="I100" s="53"/>
      <x:c r="J100" s="45" t="str">
        <x:f>IF(A100="","",IF(NOT(OR(EXACT(C100,"INCLUDE DIRECT"),EXACT(C100,"INCLUDE INDIRECT"),EXACT(C100,"REFERENCE"),EXACT(C100,"MONITOR"),EXACT(C100,"EXCLUDE"),EXACT(C100,"UNRESOLVED"))),"INVALID - SET DECISION TOKEN",IF(COUNTIF($A$6:$A$205,A100)&gt;1,"INVALID - DUPLICATE ID","VALID")))</x:f>
      </x:c>
      <x:c r="K100" s="45" t="str">
        <x:f>IF(A100="","",IF(OR(B100="",C100="",D100="",E100="",F100="",G100="",H100="",I100=""),"EVIDENCE INSUFFICIENT - DECISION FIELD",IF(C100="UNRESOLVED","EVIDENCE INSUFFICIENT - UNRESOLVED SET","COMPLETE")))</x:f>
      </x:c>
      <x:c r="L100" s="45" t="str">
        <x:f>IF(A100="","",IF(J100&lt;&gt;"VALID","NOT READY",IF(K100&lt;&gt;"COMPLETE","NOT READY",IF(O100&lt;&gt;"LINKED - READY","NOT READY",IF(P100&lt;&gt;"COMPATIBLE","NOT READY","READY")))))</x:f>
      </x:c>
      <x:c r="M100" s="69" t="str">
        <x:f>IF(O100="LINKED - READY",INDEX(CANDIDATES!$B$6:$B$205,MATCH(B100,CANDIDATES!$A$6:$A$205,0)),"")</x:f>
      </x:c>
      <x:c r="N100" s="69" t="str">
        <x:f>IF(O100="LINKED - READY",INDEX(CANDIDATES!$Q$6:$Q$205,MATCH(B100,CANDIDATES!$A$6:$A$205,0)),"")</x:f>
      </x:c>
      <x:c r="O100" s="69" t="str">
        <x:f>IF(A100="","",IF(COUNTIF(CANDIDATES!$A$6:$A$205,B100)&lt;&gt;1,"INVALID - CANDIDATE ID",IF(COUNTIFS(CANDIDATES!$A$6:$A$205,B100,CANDIDATES!$R$6:$R$205,"READY")&lt;&gt;1,"CANDIDATE NOT READY","LINKED - READY")))</x:f>
      </x:c>
      <x:c r="P100" s="69" t="str">
        <x:f>IF(A100="","",IF(O100&lt;&gt;"LINKED - READY","NOT COMPATIBLE - CANDIDATE",IF(C100="UNRESOLVED","NOT COMPATIBLE - UNRESOLVED",IF(C100="INCLUDE DIRECT",IF(N100="DIRECT COMMERCIAL COMPETITOR","COMPATIBLE","ROLE CONFLICT"),IF(C100="INCLUDE INDIRECT",IF(N100="INDIRECT / SUBSTITUTE COMPETITOR","COMPATIBLE","ROLE CONFLICT"),IF(C100="REFERENCE",IF(OR(N100="DIRECT COMMERCIAL COMPETITOR",N100="INDIRECT / SUBSTITUTE COMPETITOR",N100="RETAIL / CHANNEL COMPETITOR",N100="MARKETPLACE / INTERMEDIARY",N100="MANUFACTURER / FIRST-PARTY REFERENCE",N100="PUBLISHER / INFORMATION COMPETITOR",N100="VISIBILITY-ONLY COMPETITOR"),"COMPATIBLE","ROLE CONFLICT"),IF(OR(C100="MONITOR",C100="EXCLUDE"),"COMPATIBLE","ROLE CONFLICT")))))))</x:f>
      </x:c>
    </x:row>
    <x:row r="101">
      <x:c r="A101" s="53"/>
      <x:c r="B101" s="53"/>
      <x:c r="C101" s="53"/>
      <x:c r="D101" s="53"/>
      <x:c r="E101" s="53"/>
      <x:c r="F101" s="53"/>
      <x:c r="G101" s="53"/>
      <x:c r="H101" s="53"/>
      <x:c r="I101" s="53"/>
      <x:c r="J101" s="45" t="str">
        <x:f>IF(A101="","",IF(NOT(OR(EXACT(C101,"INCLUDE DIRECT"),EXACT(C101,"INCLUDE INDIRECT"),EXACT(C101,"REFERENCE"),EXACT(C101,"MONITOR"),EXACT(C101,"EXCLUDE"),EXACT(C101,"UNRESOLVED"))),"INVALID - SET DECISION TOKEN",IF(COUNTIF($A$6:$A$205,A101)&gt;1,"INVALID - DUPLICATE ID","VALID")))</x:f>
      </x:c>
      <x:c r="K101" s="45" t="str">
        <x:f>IF(A101="","",IF(OR(B101="",C101="",D101="",E101="",F101="",G101="",H101="",I101=""),"EVIDENCE INSUFFICIENT - DECISION FIELD",IF(C101="UNRESOLVED","EVIDENCE INSUFFICIENT - UNRESOLVED SET","COMPLETE")))</x:f>
      </x:c>
      <x:c r="L101" s="45" t="str">
        <x:f>IF(A101="","",IF(J101&lt;&gt;"VALID","NOT READY",IF(K101&lt;&gt;"COMPLETE","NOT READY",IF(O101&lt;&gt;"LINKED - READY","NOT READY",IF(P101&lt;&gt;"COMPATIBLE","NOT READY","READY")))))</x:f>
      </x:c>
      <x:c r="M101" s="69" t="str">
        <x:f>IF(O101="LINKED - READY",INDEX(CANDIDATES!$B$6:$B$205,MATCH(B101,CANDIDATES!$A$6:$A$205,0)),"")</x:f>
      </x:c>
      <x:c r="N101" s="69" t="str">
        <x:f>IF(O101="LINKED - READY",INDEX(CANDIDATES!$Q$6:$Q$205,MATCH(B101,CANDIDATES!$A$6:$A$205,0)),"")</x:f>
      </x:c>
      <x:c r="O101" s="69" t="str">
        <x:f>IF(A101="","",IF(COUNTIF(CANDIDATES!$A$6:$A$205,B101)&lt;&gt;1,"INVALID - CANDIDATE ID",IF(COUNTIFS(CANDIDATES!$A$6:$A$205,B101,CANDIDATES!$R$6:$R$205,"READY")&lt;&gt;1,"CANDIDATE NOT READY","LINKED - READY")))</x:f>
      </x:c>
      <x:c r="P101" s="69" t="str">
        <x:f>IF(A101="","",IF(O101&lt;&gt;"LINKED - READY","NOT COMPATIBLE - CANDIDATE",IF(C101="UNRESOLVED","NOT COMPATIBLE - UNRESOLVED",IF(C101="INCLUDE DIRECT",IF(N101="DIRECT COMMERCIAL COMPETITOR","COMPATIBLE","ROLE CONFLICT"),IF(C101="INCLUDE INDIRECT",IF(N101="INDIRECT / SUBSTITUTE COMPETITOR","COMPATIBLE","ROLE CONFLICT"),IF(C101="REFERENCE",IF(OR(N101="DIRECT COMMERCIAL COMPETITOR",N101="INDIRECT / SUBSTITUTE COMPETITOR",N101="RETAIL / CHANNEL COMPETITOR",N101="MARKETPLACE / INTERMEDIARY",N101="MANUFACTURER / FIRST-PARTY REFERENCE",N101="PUBLISHER / INFORMATION COMPETITOR",N101="VISIBILITY-ONLY COMPETITOR"),"COMPATIBLE","ROLE CONFLICT"),IF(OR(C101="MONITOR",C101="EXCLUDE"),"COMPATIBLE","ROLE CONFLICT")))))))</x:f>
      </x:c>
    </x:row>
    <x:row r="102">
      <x:c r="A102" s="53"/>
      <x:c r="B102" s="53"/>
      <x:c r="C102" s="53"/>
      <x:c r="D102" s="53"/>
      <x:c r="E102" s="53"/>
      <x:c r="F102" s="53"/>
      <x:c r="G102" s="53"/>
      <x:c r="H102" s="53"/>
      <x:c r="I102" s="53"/>
      <x:c r="J102" s="45" t="str">
        <x:f>IF(A102="","",IF(NOT(OR(EXACT(C102,"INCLUDE DIRECT"),EXACT(C102,"INCLUDE INDIRECT"),EXACT(C102,"REFERENCE"),EXACT(C102,"MONITOR"),EXACT(C102,"EXCLUDE"),EXACT(C102,"UNRESOLVED"))),"INVALID - SET DECISION TOKEN",IF(COUNTIF($A$6:$A$205,A102)&gt;1,"INVALID - DUPLICATE ID","VALID")))</x:f>
      </x:c>
      <x:c r="K102" s="45" t="str">
        <x:f>IF(A102="","",IF(OR(B102="",C102="",D102="",E102="",F102="",G102="",H102="",I102=""),"EVIDENCE INSUFFICIENT - DECISION FIELD",IF(C102="UNRESOLVED","EVIDENCE INSUFFICIENT - UNRESOLVED SET","COMPLETE")))</x:f>
      </x:c>
      <x:c r="L102" s="45" t="str">
        <x:f>IF(A102="","",IF(J102&lt;&gt;"VALID","NOT READY",IF(K102&lt;&gt;"COMPLETE","NOT READY",IF(O102&lt;&gt;"LINKED - READY","NOT READY",IF(P102&lt;&gt;"COMPATIBLE","NOT READY","READY")))))</x:f>
      </x:c>
      <x:c r="M102" s="69" t="str">
        <x:f>IF(O102="LINKED - READY",INDEX(CANDIDATES!$B$6:$B$205,MATCH(B102,CANDIDATES!$A$6:$A$205,0)),"")</x:f>
      </x:c>
      <x:c r="N102" s="69" t="str">
        <x:f>IF(O102="LINKED - READY",INDEX(CANDIDATES!$Q$6:$Q$205,MATCH(B102,CANDIDATES!$A$6:$A$205,0)),"")</x:f>
      </x:c>
      <x:c r="O102" s="69" t="str">
        <x:f>IF(A102="","",IF(COUNTIF(CANDIDATES!$A$6:$A$205,B102)&lt;&gt;1,"INVALID - CANDIDATE ID",IF(COUNTIFS(CANDIDATES!$A$6:$A$205,B102,CANDIDATES!$R$6:$R$205,"READY")&lt;&gt;1,"CANDIDATE NOT READY","LINKED - READY")))</x:f>
      </x:c>
      <x:c r="P102" s="69" t="str">
        <x:f>IF(A102="","",IF(O102&lt;&gt;"LINKED - READY","NOT COMPATIBLE - CANDIDATE",IF(C102="UNRESOLVED","NOT COMPATIBLE - UNRESOLVED",IF(C102="INCLUDE DIRECT",IF(N102="DIRECT COMMERCIAL COMPETITOR","COMPATIBLE","ROLE CONFLICT"),IF(C102="INCLUDE INDIRECT",IF(N102="INDIRECT / SUBSTITUTE COMPETITOR","COMPATIBLE","ROLE CONFLICT"),IF(C102="REFERENCE",IF(OR(N102="DIRECT COMMERCIAL COMPETITOR",N102="INDIRECT / SUBSTITUTE COMPETITOR",N102="RETAIL / CHANNEL COMPETITOR",N102="MARKETPLACE / INTERMEDIARY",N102="MANUFACTURER / FIRST-PARTY REFERENCE",N102="PUBLISHER / INFORMATION COMPETITOR",N102="VISIBILITY-ONLY COMPETITOR"),"COMPATIBLE","ROLE CONFLICT"),IF(OR(C102="MONITOR",C102="EXCLUDE"),"COMPATIBLE","ROLE CONFLICT")))))))</x:f>
      </x:c>
    </x:row>
    <x:row r="103">
      <x:c r="A103" s="53"/>
      <x:c r="B103" s="53"/>
      <x:c r="C103" s="53"/>
      <x:c r="D103" s="53"/>
      <x:c r="E103" s="53"/>
      <x:c r="F103" s="53"/>
      <x:c r="G103" s="53"/>
      <x:c r="H103" s="53"/>
      <x:c r="I103" s="53"/>
      <x:c r="J103" s="45" t="str">
        <x:f>IF(A103="","",IF(NOT(OR(EXACT(C103,"INCLUDE DIRECT"),EXACT(C103,"INCLUDE INDIRECT"),EXACT(C103,"REFERENCE"),EXACT(C103,"MONITOR"),EXACT(C103,"EXCLUDE"),EXACT(C103,"UNRESOLVED"))),"INVALID - SET DECISION TOKEN",IF(COUNTIF($A$6:$A$205,A103)&gt;1,"INVALID - DUPLICATE ID","VALID")))</x:f>
      </x:c>
      <x:c r="K103" s="45" t="str">
        <x:f>IF(A103="","",IF(OR(B103="",C103="",D103="",E103="",F103="",G103="",H103="",I103=""),"EVIDENCE INSUFFICIENT - DECISION FIELD",IF(C103="UNRESOLVED","EVIDENCE INSUFFICIENT - UNRESOLVED SET","COMPLETE")))</x:f>
      </x:c>
      <x:c r="L103" s="45" t="str">
        <x:f>IF(A103="","",IF(J103&lt;&gt;"VALID","NOT READY",IF(K103&lt;&gt;"COMPLETE","NOT READY",IF(O103&lt;&gt;"LINKED - READY","NOT READY",IF(P103&lt;&gt;"COMPATIBLE","NOT READY","READY")))))</x:f>
      </x:c>
      <x:c r="M103" s="69" t="str">
        <x:f>IF(O103="LINKED - READY",INDEX(CANDIDATES!$B$6:$B$205,MATCH(B103,CANDIDATES!$A$6:$A$205,0)),"")</x:f>
      </x:c>
      <x:c r="N103" s="69" t="str">
        <x:f>IF(O103="LINKED - READY",INDEX(CANDIDATES!$Q$6:$Q$205,MATCH(B103,CANDIDATES!$A$6:$A$205,0)),"")</x:f>
      </x:c>
      <x:c r="O103" s="69" t="str">
        <x:f>IF(A103="","",IF(COUNTIF(CANDIDATES!$A$6:$A$205,B103)&lt;&gt;1,"INVALID - CANDIDATE ID",IF(COUNTIFS(CANDIDATES!$A$6:$A$205,B103,CANDIDATES!$R$6:$R$205,"READY")&lt;&gt;1,"CANDIDATE NOT READY","LINKED - READY")))</x:f>
      </x:c>
      <x:c r="P103" s="69" t="str">
        <x:f>IF(A103="","",IF(O103&lt;&gt;"LINKED - READY","NOT COMPATIBLE - CANDIDATE",IF(C103="UNRESOLVED","NOT COMPATIBLE - UNRESOLVED",IF(C103="INCLUDE DIRECT",IF(N103="DIRECT COMMERCIAL COMPETITOR","COMPATIBLE","ROLE CONFLICT"),IF(C103="INCLUDE INDIRECT",IF(N103="INDIRECT / SUBSTITUTE COMPETITOR","COMPATIBLE","ROLE CONFLICT"),IF(C103="REFERENCE",IF(OR(N103="DIRECT COMMERCIAL COMPETITOR",N103="INDIRECT / SUBSTITUTE COMPETITOR",N103="RETAIL / CHANNEL COMPETITOR",N103="MARKETPLACE / INTERMEDIARY",N103="MANUFACTURER / FIRST-PARTY REFERENCE",N103="PUBLISHER / INFORMATION COMPETITOR",N103="VISIBILITY-ONLY COMPETITOR"),"COMPATIBLE","ROLE CONFLICT"),IF(OR(C103="MONITOR",C103="EXCLUDE"),"COMPATIBLE","ROLE CONFLICT")))))))</x:f>
      </x:c>
    </x:row>
    <x:row r="104">
      <x:c r="A104" s="53"/>
      <x:c r="B104" s="53"/>
      <x:c r="C104" s="53"/>
      <x:c r="D104" s="53"/>
      <x:c r="E104" s="53"/>
      <x:c r="F104" s="53"/>
      <x:c r="G104" s="53"/>
      <x:c r="H104" s="53"/>
      <x:c r="I104" s="53"/>
      <x:c r="J104" s="45" t="str">
        <x:f>IF(A104="","",IF(NOT(OR(EXACT(C104,"INCLUDE DIRECT"),EXACT(C104,"INCLUDE INDIRECT"),EXACT(C104,"REFERENCE"),EXACT(C104,"MONITOR"),EXACT(C104,"EXCLUDE"),EXACT(C104,"UNRESOLVED"))),"INVALID - SET DECISION TOKEN",IF(COUNTIF($A$6:$A$205,A104)&gt;1,"INVALID - DUPLICATE ID","VALID")))</x:f>
      </x:c>
      <x:c r="K104" s="45" t="str">
        <x:f>IF(A104="","",IF(OR(B104="",C104="",D104="",E104="",F104="",G104="",H104="",I104=""),"EVIDENCE INSUFFICIENT - DECISION FIELD",IF(C104="UNRESOLVED","EVIDENCE INSUFFICIENT - UNRESOLVED SET","COMPLETE")))</x:f>
      </x:c>
      <x:c r="L104" s="45" t="str">
        <x:f>IF(A104="","",IF(J104&lt;&gt;"VALID","NOT READY",IF(K104&lt;&gt;"COMPLETE","NOT READY",IF(O104&lt;&gt;"LINKED - READY","NOT READY",IF(P104&lt;&gt;"COMPATIBLE","NOT READY","READY")))))</x:f>
      </x:c>
      <x:c r="M104" s="69" t="str">
        <x:f>IF(O104="LINKED - READY",INDEX(CANDIDATES!$B$6:$B$205,MATCH(B104,CANDIDATES!$A$6:$A$205,0)),"")</x:f>
      </x:c>
      <x:c r="N104" s="69" t="str">
        <x:f>IF(O104="LINKED - READY",INDEX(CANDIDATES!$Q$6:$Q$205,MATCH(B104,CANDIDATES!$A$6:$A$205,0)),"")</x:f>
      </x:c>
      <x:c r="O104" s="69" t="str">
        <x:f>IF(A104="","",IF(COUNTIF(CANDIDATES!$A$6:$A$205,B104)&lt;&gt;1,"INVALID - CANDIDATE ID",IF(COUNTIFS(CANDIDATES!$A$6:$A$205,B104,CANDIDATES!$R$6:$R$205,"READY")&lt;&gt;1,"CANDIDATE NOT READY","LINKED - READY")))</x:f>
      </x:c>
      <x:c r="P104" s="69" t="str">
        <x:f>IF(A104="","",IF(O104&lt;&gt;"LINKED - READY","NOT COMPATIBLE - CANDIDATE",IF(C104="UNRESOLVED","NOT COMPATIBLE - UNRESOLVED",IF(C104="INCLUDE DIRECT",IF(N104="DIRECT COMMERCIAL COMPETITOR","COMPATIBLE","ROLE CONFLICT"),IF(C104="INCLUDE INDIRECT",IF(N104="INDIRECT / SUBSTITUTE COMPETITOR","COMPATIBLE","ROLE CONFLICT"),IF(C104="REFERENCE",IF(OR(N104="DIRECT COMMERCIAL COMPETITOR",N104="INDIRECT / SUBSTITUTE COMPETITOR",N104="RETAIL / CHANNEL COMPETITOR",N104="MARKETPLACE / INTERMEDIARY",N104="MANUFACTURER / FIRST-PARTY REFERENCE",N104="PUBLISHER / INFORMATION COMPETITOR",N104="VISIBILITY-ONLY COMPETITOR"),"COMPATIBLE","ROLE CONFLICT"),IF(OR(C104="MONITOR",C104="EXCLUDE"),"COMPATIBLE","ROLE CONFLICT")))))))</x:f>
      </x:c>
    </x:row>
    <x:row r="105">
      <x:c r="A105" s="53"/>
      <x:c r="B105" s="53"/>
      <x:c r="C105" s="53"/>
      <x:c r="D105" s="53"/>
      <x:c r="E105" s="53"/>
      <x:c r="F105" s="53"/>
      <x:c r="G105" s="53"/>
      <x:c r="H105" s="53"/>
      <x:c r="I105" s="53"/>
      <x:c r="J105" s="45" t="str">
        <x:f>IF(A105="","",IF(NOT(OR(EXACT(C105,"INCLUDE DIRECT"),EXACT(C105,"INCLUDE INDIRECT"),EXACT(C105,"REFERENCE"),EXACT(C105,"MONITOR"),EXACT(C105,"EXCLUDE"),EXACT(C105,"UNRESOLVED"))),"INVALID - SET DECISION TOKEN",IF(COUNTIF($A$6:$A$205,A105)&gt;1,"INVALID - DUPLICATE ID","VALID")))</x:f>
      </x:c>
      <x:c r="K105" s="45" t="str">
        <x:f>IF(A105="","",IF(OR(B105="",C105="",D105="",E105="",F105="",G105="",H105="",I105=""),"EVIDENCE INSUFFICIENT - DECISION FIELD",IF(C105="UNRESOLVED","EVIDENCE INSUFFICIENT - UNRESOLVED SET","COMPLETE")))</x:f>
      </x:c>
      <x:c r="L105" s="45" t="str">
        <x:f>IF(A105="","",IF(J105&lt;&gt;"VALID","NOT READY",IF(K105&lt;&gt;"COMPLETE","NOT READY",IF(O105&lt;&gt;"LINKED - READY","NOT READY",IF(P105&lt;&gt;"COMPATIBLE","NOT READY","READY")))))</x:f>
      </x:c>
      <x:c r="M105" s="69" t="str">
        <x:f>IF(O105="LINKED - READY",INDEX(CANDIDATES!$B$6:$B$205,MATCH(B105,CANDIDATES!$A$6:$A$205,0)),"")</x:f>
      </x:c>
      <x:c r="N105" s="69" t="str">
        <x:f>IF(O105="LINKED - READY",INDEX(CANDIDATES!$Q$6:$Q$205,MATCH(B105,CANDIDATES!$A$6:$A$205,0)),"")</x:f>
      </x:c>
      <x:c r="O105" s="69" t="str">
        <x:f>IF(A105="","",IF(COUNTIF(CANDIDATES!$A$6:$A$205,B105)&lt;&gt;1,"INVALID - CANDIDATE ID",IF(COUNTIFS(CANDIDATES!$A$6:$A$205,B105,CANDIDATES!$R$6:$R$205,"READY")&lt;&gt;1,"CANDIDATE NOT READY","LINKED - READY")))</x:f>
      </x:c>
      <x:c r="P105" s="69" t="str">
        <x:f>IF(A105="","",IF(O105&lt;&gt;"LINKED - READY","NOT COMPATIBLE - CANDIDATE",IF(C105="UNRESOLVED","NOT COMPATIBLE - UNRESOLVED",IF(C105="INCLUDE DIRECT",IF(N105="DIRECT COMMERCIAL COMPETITOR","COMPATIBLE","ROLE CONFLICT"),IF(C105="INCLUDE INDIRECT",IF(N105="INDIRECT / SUBSTITUTE COMPETITOR","COMPATIBLE","ROLE CONFLICT"),IF(C105="REFERENCE",IF(OR(N105="DIRECT COMMERCIAL COMPETITOR",N105="INDIRECT / SUBSTITUTE COMPETITOR",N105="RETAIL / CHANNEL COMPETITOR",N105="MARKETPLACE / INTERMEDIARY",N105="MANUFACTURER / FIRST-PARTY REFERENCE",N105="PUBLISHER / INFORMATION COMPETITOR",N105="VISIBILITY-ONLY COMPETITOR"),"COMPATIBLE","ROLE CONFLICT"),IF(OR(C105="MONITOR",C105="EXCLUDE"),"COMPATIBLE","ROLE CONFLICT")))))))</x:f>
      </x:c>
    </x:row>
    <x:row r="106">
      <x:c r="A106" s="53"/>
      <x:c r="B106" s="53"/>
      <x:c r="C106" s="53"/>
      <x:c r="D106" s="53"/>
      <x:c r="E106" s="53"/>
      <x:c r="F106" s="53"/>
      <x:c r="G106" s="53"/>
      <x:c r="H106" s="53"/>
      <x:c r="I106" s="53"/>
      <x:c r="J106" s="45" t="str">
        <x:f>IF(A106="","",IF(NOT(OR(EXACT(C106,"INCLUDE DIRECT"),EXACT(C106,"INCLUDE INDIRECT"),EXACT(C106,"REFERENCE"),EXACT(C106,"MONITOR"),EXACT(C106,"EXCLUDE"),EXACT(C106,"UNRESOLVED"))),"INVALID - SET DECISION TOKEN",IF(COUNTIF($A$6:$A$205,A106)&gt;1,"INVALID - DUPLICATE ID","VALID")))</x:f>
      </x:c>
      <x:c r="K106" s="45" t="str">
        <x:f>IF(A106="","",IF(OR(B106="",C106="",D106="",E106="",F106="",G106="",H106="",I106=""),"EVIDENCE INSUFFICIENT - DECISION FIELD",IF(C106="UNRESOLVED","EVIDENCE INSUFFICIENT - UNRESOLVED SET","COMPLETE")))</x:f>
      </x:c>
      <x:c r="L106" s="45" t="str">
        <x:f>IF(A106="","",IF(J106&lt;&gt;"VALID","NOT READY",IF(K106&lt;&gt;"COMPLETE","NOT READY",IF(O106&lt;&gt;"LINKED - READY","NOT READY",IF(P106&lt;&gt;"COMPATIBLE","NOT READY","READY")))))</x:f>
      </x:c>
      <x:c r="M106" s="69" t="str">
        <x:f>IF(O106="LINKED - READY",INDEX(CANDIDATES!$B$6:$B$205,MATCH(B106,CANDIDATES!$A$6:$A$205,0)),"")</x:f>
      </x:c>
      <x:c r="N106" s="69" t="str">
        <x:f>IF(O106="LINKED - READY",INDEX(CANDIDATES!$Q$6:$Q$205,MATCH(B106,CANDIDATES!$A$6:$A$205,0)),"")</x:f>
      </x:c>
      <x:c r="O106" s="69" t="str">
        <x:f>IF(A106="","",IF(COUNTIF(CANDIDATES!$A$6:$A$205,B106)&lt;&gt;1,"INVALID - CANDIDATE ID",IF(COUNTIFS(CANDIDATES!$A$6:$A$205,B106,CANDIDATES!$R$6:$R$205,"READY")&lt;&gt;1,"CANDIDATE NOT READY","LINKED - READY")))</x:f>
      </x:c>
      <x:c r="P106" s="69" t="str">
        <x:f>IF(A106="","",IF(O106&lt;&gt;"LINKED - READY","NOT COMPATIBLE - CANDIDATE",IF(C106="UNRESOLVED","NOT COMPATIBLE - UNRESOLVED",IF(C106="INCLUDE DIRECT",IF(N106="DIRECT COMMERCIAL COMPETITOR","COMPATIBLE","ROLE CONFLICT"),IF(C106="INCLUDE INDIRECT",IF(N106="INDIRECT / SUBSTITUTE COMPETITOR","COMPATIBLE","ROLE CONFLICT"),IF(C106="REFERENCE",IF(OR(N106="DIRECT COMMERCIAL COMPETITOR",N106="INDIRECT / SUBSTITUTE COMPETITOR",N106="RETAIL / CHANNEL COMPETITOR",N106="MARKETPLACE / INTERMEDIARY",N106="MANUFACTURER / FIRST-PARTY REFERENCE",N106="PUBLISHER / INFORMATION COMPETITOR",N106="VISIBILITY-ONLY COMPETITOR"),"COMPATIBLE","ROLE CONFLICT"),IF(OR(C106="MONITOR",C106="EXCLUDE"),"COMPATIBLE","ROLE CONFLICT")))))))</x:f>
      </x:c>
    </x:row>
    <x:row r="107">
      <x:c r="A107" s="53"/>
      <x:c r="B107" s="53"/>
      <x:c r="C107" s="53"/>
      <x:c r="D107" s="53"/>
      <x:c r="E107" s="53"/>
      <x:c r="F107" s="53"/>
      <x:c r="G107" s="53"/>
      <x:c r="H107" s="53"/>
      <x:c r="I107" s="53"/>
      <x:c r="J107" s="45" t="str">
        <x:f>IF(A107="","",IF(NOT(OR(EXACT(C107,"INCLUDE DIRECT"),EXACT(C107,"INCLUDE INDIRECT"),EXACT(C107,"REFERENCE"),EXACT(C107,"MONITOR"),EXACT(C107,"EXCLUDE"),EXACT(C107,"UNRESOLVED"))),"INVALID - SET DECISION TOKEN",IF(COUNTIF($A$6:$A$205,A107)&gt;1,"INVALID - DUPLICATE ID","VALID")))</x:f>
      </x:c>
      <x:c r="K107" s="45" t="str">
        <x:f>IF(A107="","",IF(OR(B107="",C107="",D107="",E107="",F107="",G107="",H107="",I107=""),"EVIDENCE INSUFFICIENT - DECISION FIELD",IF(C107="UNRESOLVED","EVIDENCE INSUFFICIENT - UNRESOLVED SET","COMPLETE")))</x:f>
      </x:c>
      <x:c r="L107" s="45" t="str">
        <x:f>IF(A107="","",IF(J107&lt;&gt;"VALID","NOT READY",IF(K107&lt;&gt;"COMPLETE","NOT READY",IF(O107&lt;&gt;"LINKED - READY","NOT READY",IF(P107&lt;&gt;"COMPATIBLE","NOT READY","READY")))))</x:f>
      </x:c>
      <x:c r="M107" s="69" t="str">
        <x:f>IF(O107="LINKED - READY",INDEX(CANDIDATES!$B$6:$B$205,MATCH(B107,CANDIDATES!$A$6:$A$205,0)),"")</x:f>
      </x:c>
      <x:c r="N107" s="69" t="str">
        <x:f>IF(O107="LINKED - READY",INDEX(CANDIDATES!$Q$6:$Q$205,MATCH(B107,CANDIDATES!$A$6:$A$205,0)),"")</x:f>
      </x:c>
      <x:c r="O107" s="69" t="str">
        <x:f>IF(A107="","",IF(COUNTIF(CANDIDATES!$A$6:$A$205,B107)&lt;&gt;1,"INVALID - CANDIDATE ID",IF(COUNTIFS(CANDIDATES!$A$6:$A$205,B107,CANDIDATES!$R$6:$R$205,"READY")&lt;&gt;1,"CANDIDATE NOT READY","LINKED - READY")))</x:f>
      </x:c>
      <x:c r="P107" s="69" t="str">
        <x:f>IF(A107="","",IF(O107&lt;&gt;"LINKED - READY","NOT COMPATIBLE - CANDIDATE",IF(C107="UNRESOLVED","NOT COMPATIBLE - UNRESOLVED",IF(C107="INCLUDE DIRECT",IF(N107="DIRECT COMMERCIAL COMPETITOR","COMPATIBLE","ROLE CONFLICT"),IF(C107="INCLUDE INDIRECT",IF(N107="INDIRECT / SUBSTITUTE COMPETITOR","COMPATIBLE","ROLE CONFLICT"),IF(C107="REFERENCE",IF(OR(N107="DIRECT COMMERCIAL COMPETITOR",N107="INDIRECT / SUBSTITUTE COMPETITOR",N107="RETAIL / CHANNEL COMPETITOR",N107="MARKETPLACE / INTERMEDIARY",N107="MANUFACTURER / FIRST-PARTY REFERENCE",N107="PUBLISHER / INFORMATION COMPETITOR",N107="VISIBILITY-ONLY COMPETITOR"),"COMPATIBLE","ROLE CONFLICT"),IF(OR(C107="MONITOR",C107="EXCLUDE"),"COMPATIBLE","ROLE CONFLICT")))))))</x:f>
      </x:c>
    </x:row>
    <x:row r="108">
      <x:c r="A108" s="53"/>
      <x:c r="B108" s="53"/>
      <x:c r="C108" s="53"/>
      <x:c r="D108" s="53"/>
      <x:c r="E108" s="53"/>
      <x:c r="F108" s="53"/>
      <x:c r="G108" s="53"/>
      <x:c r="H108" s="53"/>
      <x:c r="I108" s="53"/>
      <x:c r="J108" s="45" t="str">
        <x:f>IF(A108="","",IF(NOT(OR(EXACT(C108,"INCLUDE DIRECT"),EXACT(C108,"INCLUDE INDIRECT"),EXACT(C108,"REFERENCE"),EXACT(C108,"MONITOR"),EXACT(C108,"EXCLUDE"),EXACT(C108,"UNRESOLVED"))),"INVALID - SET DECISION TOKEN",IF(COUNTIF($A$6:$A$205,A108)&gt;1,"INVALID - DUPLICATE ID","VALID")))</x:f>
      </x:c>
      <x:c r="K108" s="45" t="str">
        <x:f>IF(A108="","",IF(OR(B108="",C108="",D108="",E108="",F108="",G108="",H108="",I108=""),"EVIDENCE INSUFFICIENT - DECISION FIELD",IF(C108="UNRESOLVED","EVIDENCE INSUFFICIENT - UNRESOLVED SET","COMPLETE")))</x:f>
      </x:c>
      <x:c r="L108" s="45" t="str">
        <x:f>IF(A108="","",IF(J108&lt;&gt;"VALID","NOT READY",IF(K108&lt;&gt;"COMPLETE","NOT READY",IF(O108&lt;&gt;"LINKED - READY","NOT READY",IF(P108&lt;&gt;"COMPATIBLE","NOT READY","READY")))))</x:f>
      </x:c>
      <x:c r="M108" s="69" t="str">
        <x:f>IF(O108="LINKED - READY",INDEX(CANDIDATES!$B$6:$B$205,MATCH(B108,CANDIDATES!$A$6:$A$205,0)),"")</x:f>
      </x:c>
      <x:c r="N108" s="69" t="str">
        <x:f>IF(O108="LINKED - READY",INDEX(CANDIDATES!$Q$6:$Q$205,MATCH(B108,CANDIDATES!$A$6:$A$205,0)),"")</x:f>
      </x:c>
      <x:c r="O108" s="69" t="str">
        <x:f>IF(A108="","",IF(COUNTIF(CANDIDATES!$A$6:$A$205,B108)&lt;&gt;1,"INVALID - CANDIDATE ID",IF(COUNTIFS(CANDIDATES!$A$6:$A$205,B108,CANDIDATES!$R$6:$R$205,"READY")&lt;&gt;1,"CANDIDATE NOT READY","LINKED - READY")))</x:f>
      </x:c>
      <x:c r="P108" s="69" t="str">
        <x:f>IF(A108="","",IF(O108&lt;&gt;"LINKED - READY","NOT COMPATIBLE - CANDIDATE",IF(C108="UNRESOLVED","NOT COMPATIBLE - UNRESOLVED",IF(C108="INCLUDE DIRECT",IF(N108="DIRECT COMMERCIAL COMPETITOR","COMPATIBLE","ROLE CONFLICT"),IF(C108="INCLUDE INDIRECT",IF(N108="INDIRECT / SUBSTITUTE COMPETITOR","COMPATIBLE","ROLE CONFLICT"),IF(C108="REFERENCE",IF(OR(N108="DIRECT COMMERCIAL COMPETITOR",N108="INDIRECT / SUBSTITUTE COMPETITOR",N108="RETAIL / CHANNEL COMPETITOR",N108="MARKETPLACE / INTERMEDIARY",N108="MANUFACTURER / FIRST-PARTY REFERENCE",N108="PUBLISHER / INFORMATION COMPETITOR",N108="VISIBILITY-ONLY COMPETITOR"),"COMPATIBLE","ROLE CONFLICT"),IF(OR(C108="MONITOR",C108="EXCLUDE"),"COMPATIBLE","ROLE CONFLICT")))))))</x:f>
      </x:c>
    </x:row>
    <x:row r="109">
      <x:c r="A109" s="53"/>
      <x:c r="B109" s="53"/>
      <x:c r="C109" s="53"/>
      <x:c r="D109" s="53"/>
      <x:c r="E109" s="53"/>
      <x:c r="F109" s="53"/>
      <x:c r="G109" s="53"/>
      <x:c r="H109" s="53"/>
      <x:c r="I109" s="53"/>
      <x:c r="J109" s="45" t="str">
        <x:f>IF(A109="","",IF(NOT(OR(EXACT(C109,"INCLUDE DIRECT"),EXACT(C109,"INCLUDE INDIRECT"),EXACT(C109,"REFERENCE"),EXACT(C109,"MONITOR"),EXACT(C109,"EXCLUDE"),EXACT(C109,"UNRESOLVED"))),"INVALID - SET DECISION TOKEN",IF(COUNTIF($A$6:$A$205,A109)&gt;1,"INVALID - DUPLICATE ID","VALID")))</x:f>
      </x:c>
      <x:c r="K109" s="45" t="str">
        <x:f>IF(A109="","",IF(OR(B109="",C109="",D109="",E109="",F109="",G109="",H109="",I109=""),"EVIDENCE INSUFFICIENT - DECISION FIELD",IF(C109="UNRESOLVED","EVIDENCE INSUFFICIENT - UNRESOLVED SET","COMPLETE")))</x:f>
      </x:c>
      <x:c r="L109" s="45" t="str">
        <x:f>IF(A109="","",IF(J109&lt;&gt;"VALID","NOT READY",IF(K109&lt;&gt;"COMPLETE","NOT READY",IF(O109&lt;&gt;"LINKED - READY","NOT READY",IF(P109&lt;&gt;"COMPATIBLE","NOT READY","READY")))))</x:f>
      </x:c>
      <x:c r="M109" s="69" t="str">
        <x:f>IF(O109="LINKED - READY",INDEX(CANDIDATES!$B$6:$B$205,MATCH(B109,CANDIDATES!$A$6:$A$205,0)),"")</x:f>
      </x:c>
      <x:c r="N109" s="69" t="str">
        <x:f>IF(O109="LINKED - READY",INDEX(CANDIDATES!$Q$6:$Q$205,MATCH(B109,CANDIDATES!$A$6:$A$205,0)),"")</x:f>
      </x:c>
      <x:c r="O109" s="69" t="str">
        <x:f>IF(A109="","",IF(COUNTIF(CANDIDATES!$A$6:$A$205,B109)&lt;&gt;1,"INVALID - CANDIDATE ID",IF(COUNTIFS(CANDIDATES!$A$6:$A$205,B109,CANDIDATES!$R$6:$R$205,"READY")&lt;&gt;1,"CANDIDATE NOT READY","LINKED - READY")))</x:f>
      </x:c>
      <x:c r="P109" s="69" t="str">
        <x:f>IF(A109="","",IF(O109&lt;&gt;"LINKED - READY","NOT COMPATIBLE - CANDIDATE",IF(C109="UNRESOLVED","NOT COMPATIBLE - UNRESOLVED",IF(C109="INCLUDE DIRECT",IF(N109="DIRECT COMMERCIAL COMPETITOR","COMPATIBLE","ROLE CONFLICT"),IF(C109="INCLUDE INDIRECT",IF(N109="INDIRECT / SUBSTITUTE COMPETITOR","COMPATIBLE","ROLE CONFLICT"),IF(C109="REFERENCE",IF(OR(N109="DIRECT COMMERCIAL COMPETITOR",N109="INDIRECT / SUBSTITUTE COMPETITOR",N109="RETAIL / CHANNEL COMPETITOR",N109="MARKETPLACE / INTERMEDIARY",N109="MANUFACTURER / FIRST-PARTY REFERENCE",N109="PUBLISHER / INFORMATION COMPETITOR",N109="VISIBILITY-ONLY COMPETITOR"),"COMPATIBLE","ROLE CONFLICT"),IF(OR(C109="MONITOR",C109="EXCLUDE"),"COMPATIBLE","ROLE CONFLICT")))))))</x:f>
      </x:c>
    </x:row>
    <x:row r="110">
      <x:c r="A110" s="53"/>
      <x:c r="B110" s="53"/>
      <x:c r="C110" s="53"/>
      <x:c r="D110" s="53"/>
      <x:c r="E110" s="53"/>
      <x:c r="F110" s="53"/>
      <x:c r="G110" s="53"/>
      <x:c r="H110" s="53"/>
      <x:c r="I110" s="53"/>
      <x:c r="J110" s="45" t="str">
        <x:f>IF(A110="","",IF(NOT(OR(EXACT(C110,"INCLUDE DIRECT"),EXACT(C110,"INCLUDE INDIRECT"),EXACT(C110,"REFERENCE"),EXACT(C110,"MONITOR"),EXACT(C110,"EXCLUDE"),EXACT(C110,"UNRESOLVED"))),"INVALID - SET DECISION TOKEN",IF(COUNTIF($A$6:$A$205,A110)&gt;1,"INVALID - DUPLICATE ID","VALID")))</x:f>
      </x:c>
      <x:c r="K110" s="45" t="str">
        <x:f>IF(A110="","",IF(OR(B110="",C110="",D110="",E110="",F110="",G110="",H110="",I110=""),"EVIDENCE INSUFFICIENT - DECISION FIELD",IF(C110="UNRESOLVED","EVIDENCE INSUFFICIENT - UNRESOLVED SET","COMPLETE")))</x:f>
      </x:c>
      <x:c r="L110" s="45" t="str">
        <x:f>IF(A110="","",IF(J110&lt;&gt;"VALID","NOT READY",IF(K110&lt;&gt;"COMPLETE","NOT READY",IF(O110&lt;&gt;"LINKED - READY","NOT READY",IF(P110&lt;&gt;"COMPATIBLE","NOT READY","READY")))))</x:f>
      </x:c>
      <x:c r="M110" s="69" t="str">
        <x:f>IF(O110="LINKED - READY",INDEX(CANDIDATES!$B$6:$B$205,MATCH(B110,CANDIDATES!$A$6:$A$205,0)),"")</x:f>
      </x:c>
      <x:c r="N110" s="69" t="str">
        <x:f>IF(O110="LINKED - READY",INDEX(CANDIDATES!$Q$6:$Q$205,MATCH(B110,CANDIDATES!$A$6:$A$205,0)),"")</x:f>
      </x:c>
      <x:c r="O110" s="69" t="str">
        <x:f>IF(A110="","",IF(COUNTIF(CANDIDATES!$A$6:$A$205,B110)&lt;&gt;1,"INVALID - CANDIDATE ID",IF(COUNTIFS(CANDIDATES!$A$6:$A$205,B110,CANDIDATES!$R$6:$R$205,"READY")&lt;&gt;1,"CANDIDATE NOT READY","LINKED - READY")))</x:f>
      </x:c>
      <x:c r="P110" s="69" t="str">
        <x:f>IF(A110="","",IF(O110&lt;&gt;"LINKED - READY","NOT COMPATIBLE - CANDIDATE",IF(C110="UNRESOLVED","NOT COMPATIBLE - UNRESOLVED",IF(C110="INCLUDE DIRECT",IF(N110="DIRECT COMMERCIAL COMPETITOR","COMPATIBLE","ROLE CONFLICT"),IF(C110="INCLUDE INDIRECT",IF(N110="INDIRECT / SUBSTITUTE COMPETITOR","COMPATIBLE","ROLE CONFLICT"),IF(C110="REFERENCE",IF(OR(N110="DIRECT COMMERCIAL COMPETITOR",N110="INDIRECT / SUBSTITUTE COMPETITOR",N110="RETAIL / CHANNEL COMPETITOR",N110="MARKETPLACE / INTERMEDIARY",N110="MANUFACTURER / FIRST-PARTY REFERENCE",N110="PUBLISHER / INFORMATION COMPETITOR",N110="VISIBILITY-ONLY COMPETITOR"),"COMPATIBLE","ROLE CONFLICT"),IF(OR(C110="MONITOR",C110="EXCLUDE"),"COMPATIBLE","ROLE CONFLICT")))))))</x:f>
      </x:c>
    </x:row>
    <x:row r="111">
      <x:c r="A111" s="53"/>
      <x:c r="B111" s="53"/>
      <x:c r="C111" s="53"/>
      <x:c r="D111" s="53"/>
      <x:c r="E111" s="53"/>
      <x:c r="F111" s="53"/>
      <x:c r="G111" s="53"/>
      <x:c r="H111" s="53"/>
      <x:c r="I111" s="53"/>
      <x:c r="J111" s="45" t="str">
        <x:f>IF(A111="","",IF(NOT(OR(EXACT(C111,"INCLUDE DIRECT"),EXACT(C111,"INCLUDE INDIRECT"),EXACT(C111,"REFERENCE"),EXACT(C111,"MONITOR"),EXACT(C111,"EXCLUDE"),EXACT(C111,"UNRESOLVED"))),"INVALID - SET DECISION TOKEN",IF(COUNTIF($A$6:$A$205,A111)&gt;1,"INVALID - DUPLICATE ID","VALID")))</x:f>
      </x:c>
      <x:c r="K111" s="45" t="str">
        <x:f>IF(A111="","",IF(OR(B111="",C111="",D111="",E111="",F111="",G111="",H111="",I111=""),"EVIDENCE INSUFFICIENT - DECISION FIELD",IF(C111="UNRESOLVED","EVIDENCE INSUFFICIENT - UNRESOLVED SET","COMPLETE")))</x:f>
      </x:c>
      <x:c r="L111" s="45" t="str">
        <x:f>IF(A111="","",IF(J111&lt;&gt;"VALID","NOT READY",IF(K111&lt;&gt;"COMPLETE","NOT READY",IF(O111&lt;&gt;"LINKED - READY","NOT READY",IF(P111&lt;&gt;"COMPATIBLE","NOT READY","READY")))))</x:f>
      </x:c>
      <x:c r="M111" s="69" t="str">
        <x:f>IF(O111="LINKED - READY",INDEX(CANDIDATES!$B$6:$B$205,MATCH(B111,CANDIDATES!$A$6:$A$205,0)),"")</x:f>
      </x:c>
      <x:c r="N111" s="69" t="str">
        <x:f>IF(O111="LINKED - READY",INDEX(CANDIDATES!$Q$6:$Q$205,MATCH(B111,CANDIDATES!$A$6:$A$205,0)),"")</x:f>
      </x:c>
      <x:c r="O111" s="69" t="str">
        <x:f>IF(A111="","",IF(COUNTIF(CANDIDATES!$A$6:$A$205,B111)&lt;&gt;1,"INVALID - CANDIDATE ID",IF(COUNTIFS(CANDIDATES!$A$6:$A$205,B111,CANDIDATES!$R$6:$R$205,"READY")&lt;&gt;1,"CANDIDATE NOT READY","LINKED - READY")))</x:f>
      </x:c>
      <x:c r="P111" s="69" t="str">
        <x:f>IF(A111="","",IF(O111&lt;&gt;"LINKED - READY","NOT COMPATIBLE - CANDIDATE",IF(C111="UNRESOLVED","NOT COMPATIBLE - UNRESOLVED",IF(C111="INCLUDE DIRECT",IF(N111="DIRECT COMMERCIAL COMPETITOR","COMPATIBLE","ROLE CONFLICT"),IF(C111="INCLUDE INDIRECT",IF(N111="INDIRECT / SUBSTITUTE COMPETITOR","COMPATIBLE","ROLE CONFLICT"),IF(C111="REFERENCE",IF(OR(N111="DIRECT COMMERCIAL COMPETITOR",N111="INDIRECT / SUBSTITUTE COMPETITOR",N111="RETAIL / CHANNEL COMPETITOR",N111="MARKETPLACE / INTERMEDIARY",N111="MANUFACTURER / FIRST-PARTY REFERENCE",N111="PUBLISHER / INFORMATION COMPETITOR",N111="VISIBILITY-ONLY COMPETITOR"),"COMPATIBLE","ROLE CONFLICT"),IF(OR(C111="MONITOR",C111="EXCLUDE"),"COMPATIBLE","ROLE CONFLICT")))))))</x:f>
      </x:c>
    </x:row>
    <x:row r="112">
      <x:c r="A112" s="53"/>
      <x:c r="B112" s="53"/>
      <x:c r="C112" s="53"/>
      <x:c r="D112" s="53"/>
      <x:c r="E112" s="53"/>
      <x:c r="F112" s="53"/>
      <x:c r="G112" s="53"/>
      <x:c r="H112" s="53"/>
      <x:c r="I112" s="53"/>
      <x:c r="J112" s="45" t="str">
        <x:f>IF(A112="","",IF(NOT(OR(EXACT(C112,"INCLUDE DIRECT"),EXACT(C112,"INCLUDE INDIRECT"),EXACT(C112,"REFERENCE"),EXACT(C112,"MONITOR"),EXACT(C112,"EXCLUDE"),EXACT(C112,"UNRESOLVED"))),"INVALID - SET DECISION TOKEN",IF(COUNTIF($A$6:$A$205,A112)&gt;1,"INVALID - DUPLICATE ID","VALID")))</x:f>
      </x:c>
      <x:c r="K112" s="45" t="str">
        <x:f>IF(A112="","",IF(OR(B112="",C112="",D112="",E112="",F112="",G112="",H112="",I112=""),"EVIDENCE INSUFFICIENT - DECISION FIELD",IF(C112="UNRESOLVED","EVIDENCE INSUFFICIENT - UNRESOLVED SET","COMPLETE")))</x:f>
      </x:c>
      <x:c r="L112" s="45" t="str">
        <x:f>IF(A112="","",IF(J112&lt;&gt;"VALID","NOT READY",IF(K112&lt;&gt;"COMPLETE","NOT READY",IF(O112&lt;&gt;"LINKED - READY","NOT READY",IF(P112&lt;&gt;"COMPATIBLE","NOT READY","READY")))))</x:f>
      </x:c>
      <x:c r="M112" s="69" t="str">
        <x:f>IF(O112="LINKED - READY",INDEX(CANDIDATES!$B$6:$B$205,MATCH(B112,CANDIDATES!$A$6:$A$205,0)),"")</x:f>
      </x:c>
      <x:c r="N112" s="69" t="str">
        <x:f>IF(O112="LINKED - READY",INDEX(CANDIDATES!$Q$6:$Q$205,MATCH(B112,CANDIDATES!$A$6:$A$205,0)),"")</x:f>
      </x:c>
      <x:c r="O112" s="69" t="str">
        <x:f>IF(A112="","",IF(COUNTIF(CANDIDATES!$A$6:$A$205,B112)&lt;&gt;1,"INVALID - CANDIDATE ID",IF(COUNTIFS(CANDIDATES!$A$6:$A$205,B112,CANDIDATES!$R$6:$R$205,"READY")&lt;&gt;1,"CANDIDATE NOT READY","LINKED - READY")))</x:f>
      </x:c>
      <x:c r="P112" s="69" t="str">
        <x:f>IF(A112="","",IF(O112&lt;&gt;"LINKED - READY","NOT COMPATIBLE - CANDIDATE",IF(C112="UNRESOLVED","NOT COMPATIBLE - UNRESOLVED",IF(C112="INCLUDE DIRECT",IF(N112="DIRECT COMMERCIAL COMPETITOR","COMPATIBLE","ROLE CONFLICT"),IF(C112="INCLUDE INDIRECT",IF(N112="INDIRECT / SUBSTITUTE COMPETITOR","COMPATIBLE","ROLE CONFLICT"),IF(C112="REFERENCE",IF(OR(N112="DIRECT COMMERCIAL COMPETITOR",N112="INDIRECT / SUBSTITUTE COMPETITOR",N112="RETAIL / CHANNEL COMPETITOR",N112="MARKETPLACE / INTERMEDIARY",N112="MANUFACTURER / FIRST-PARTY REFERENCE",N112="PUBLISHER / INFORMATION COMPETITOR",N112="VISIBILITY-ONLY COMPETITOR"),"COMPATIBLE","ROLE CONFLICT"),IF(OR(C112="MONITOR",C112="EXCLUDE"),"COMPATIBLE","ROLE CONFLICT")))))))</x:f>
      </x:c>
    </x:row>
    <x:row r="113">
      <x:c r="A113" s="53"/>
      <x:c r="B113" s="53"/>
      <x:c r="C113" s="53"/>
      <x:c r="D113" s="53"/>
      <x:c r="E113" s="53"/>
      <x:c r="F113" s="53"/>
      <x:c r="G113" s="53"/>
      <x:c r="H113" s="53"/>
      <x:c r="I113" s="53"/>
      <x:c r="J113" s="45" t="str">
        <x:f>IF(A113="","",IF(NOT(OR(EXACT(C113,"INCLUDE DIRECT"),EXACT(C113,"INCLUDE INDIRECT"),EXACT(C113,"REFERENCE"),EXACT(C113,"MONITOR"),EXACT(C113,"EXCLUDE"),EXACT(C113,"UNRESOLVED"))),"INVALID - SET DECISION TOKEN",IF(COUNTIF($A$6:$A$205,A113)&gt;1,"INVALID - DUPLICATE ID","VALID")))</x:f>
      </x:c>
      <x:c r="K113" s="45" t="str">
        <x:f>IF(A113="","",IF(OR(B113="",C113="",D113="",E113="",F113="",G113="",H113="",I113=""),"EVIDENCE INSUFFICIENT - DECISION FIELD",IF(C113="UNRESOLVED","EVIDENCE INSUFFICIENT - UNRESOLVED SET","COMPLETE")))</x:f>
      </x:c>
      <x:c r="L113" s="45" t="str">
        <x:f>IF(A113="","",IF(J113&lt;&gt;"VALID","NOT READY",IF(K113&lt;&gt;"COMPLETE","NOT READY",IF(O113&lt;&gt;"LINKED - READY","NOT READY",IF(P113&lt;&gt;"COMPATIBLE","NOT READY","READY")))))</x:f>
      </x:c>
      <x:c r="M113" s="69" t="str">
        <x:f>IF(O113="LINKED - READY",INDEX(CANDIDATES!$B$6:$B$205,MATCH(B113,CANDIDATES!$A$6:$A$205,0)),"")</x:f>
      </x:c>
      <x:c r="N113" s="69" t="str">
        <x:f>IF(O113="LINKED - READY",INDEX(CANDIDATES!$Q$6:$Q$205,MATCH(B113,CANDIDATES!$A$6:$A$205,0)),"")</x:f>
      </x:c>
      <x:c r="O113" s="69" t="str">
        <x:f>IF(A113="","",IF(COUNTIF(CANDIDATES!$A$6:$A$205,B113)&lt;&gt;1,"INVALID - CANDIDATE ID",IF(COUNTIFS(CANDIDATES!$A$6:$A$205,B113,CANDIDATES!$R$6:$R$205,"READY")&lt;&gt;1,"CANDIDATE NOT READY","LINKED - READY")))</x:f>
      </x:c>
      <x:c r="P113" s="69" t="str">
        <x:f>IF(A113="","",IF(O113&lt;&gt;"LINKED - READY","NOT COMPATIBLE - CANDIDATE",IF(C113="UNRESOLVED","NOT COMPATIBLE - UNRESOLVED",IF(C113="INCLUDE DIRECT",IF(N113="DIRECT COMMERCIAL COMPETITOR","COMPATIBLE","ROLE CONFLICT"),IF(C113="INCLUDE INDIRECT",IF(N113="INDIRECT / SUBSTITUTE COMPETITOR","COMPATIBLE","ROLE CONFLICT"),IF(C113="REFERENCE",IF(OR(N113="DIRECT COMMERCIAL COMPETITOR",N113="INDIRECT / SUBSTITUTE COMPETITOR",N113="RETAIL / CHANNEL COMPETITOR",N113="MARKETPLACE / INTERMEDIARY",N113="MANUFACTURER / FIRST-PARTY REFERENCE",N113="PUBLISHER / INFORMATION COMPETITOR",N113="VISIBILITY-ONLY COMPETITOR"),"COMPATIBLE","ROLE CONFLICT"),IF(OR(C113="MONITOR",C113="EXCLUDE"),"COMPATIBLE","ROLE CONFLICT")))))))</x:f>
      </x:c>
    </x:row>
    <x:row r="114">
      <x:c r="A114" s="53"/>
      <x:c r="B114" s="53"/>
      <x:c r="C114" s="53"/>
      <x:c r="D114" s="53"/>
      <x:c r="E114" s="53"/>
      <x:c r="F114" s="53"/>
      <x:c r="G114" s="53"/>
      <x:c r="H114" s="53"/>
      <x:c r="I114" s="53"/>
      <x:c r="J114" s="45" t="str">
        <x:f>IF(A114="","",IF(NOT(OR(EXACT(C114,"INCLUDE DIRECT"),EXACT(C114,"INCLUDE INDIRECT"),EXACT(C114,"REFERENCE"),EXACT(C114,"MONITOR"),EXACT(C114,"EXCLUDE"),EXACT(C114,"UNRESOLVED"))),"INVALID - SET DECISION TOKEN",IF(COUNTIF($A$6:$A$205,A114)&gt;1,"INVALID - DUPLICATE ID","VALID")))</x:f>
      </x:c>
      <x:c r="K114" s="45" t="str">
        <x:f>IF(A114="","",IF(OR(B114="",C114="",D114="",E114="",F114="",G114="",H114="",I114=""),"EVIDENCE INSUFFICIENT - DECISION FIELD",IF(C114="UNRESOLVED","EVIDENCE INSUFFICIENT - UNRESOLVED SET","COMPLETE")))</x:f>
      </x:c>
      <x:c r="L114" s="45" t="str">
        <x:f>IF(A114="","",IF(J114&lt;&gt;"VALID","NOT READY",IF(K114&lt;&gt;"COMPLETE","NOT READY",IF(O114&lt;&gt;"LINKED - READY","NOT READY",IF(P114&lt;&gt;"COMPATIBLE","NOT READY","READY")))))</x:f>
      </x:c>
      <x:c r="M114" s="69" t="str">
        <x:f>IF(O114="LINKED - READY",INDEX(CANDIDATES!$B$6:$B$205,MATCH(B114,CANDIDATES!$A$6:$A$205,0)),"")</x:f>
      </x:c>
      <x:c r="N114" s="69" t="str">
        <x:f>IF(O114="LINKED - READY",INDEX(CANDIDATES!$Q$6:$Q$205,MATCH(B114,CANDIDATES!$A$6:$A$205,0)),"")</x:f>
      </x:c>
      <x:c r="O114" s="69" t="str">
        <x:f>IF(A114="","",IF(COUNTIF(CANDIDATES!$A$6:$A$205,B114)&lt;&gt;1,"INVALID - CANDIDATE ID",IF(COUNTIFS(CANDIDATES!$A$6:$A$205,B114,CANDIDATES!$R$6:$R$205,"READY")&lt;&gt;1,"CANDIDATE NOT READY","LINKED - READY")))</x:f>
      </x:c>
      <x:c r="P114" s="69" t="str">
        <x:f>IF(A114="","",IF(O114&lt;&gt;"LINKED - READY","NOT COMPATIBLE - CANDIDATE",IF(C114="UNRESOLVED","NOT COMPATIBLE - UNRESOLVED",IF(C114="INCLUDE DIRECT",IF(N114="DIRECT COMMERCIAL COMPETITOR","COMPATIBLE","ROLE CONFLICT"),IF(C114="INCLUDE INDIRECT",IF(N114="INDIRECT / SUBSTITUTE COMPETITOR","COMPATIBLE","ROLE CONFLICT"),IF(C114="REFERENCE",IF(OR(N114="DIRECT COMMERCIAL COMPETITOR",N114="INDIRECT / SUBSTITUTE COMPETITOR",N114="RETAIL / CHANNEL COMPETITOR",N114="MARKETPLACE / INTERMEDIARY",N114="MANUFACTURER / FIRST-PARTY REFERENCE",N114="PUBLISHER / INFORMATION COMPETITOR",N114="VISIBILITY-ONLY COMPETITOR"),"COMPATIBLE","ROLE CONFLICT"),IF(OR(C114="MONITOR",C114="EXCLUDE"),"COMPATIBLE","ROLE CONFLICT")))))))</x:f>
      </x:c>
    </x:row>
    <x:row r="115">
      <x:c r="A115" s="53"/>
      <x:c r="B115" s="53"/>
      <x:c r="C115" s="53"/>
      <x:c r="D115" s="53"/>
      <x:c r="E115" s="53"/>
      <x:c r="F115" s="53"/>
      <x:c r="G115" s="53"/>
      <x:c r="H115" s="53"/>
      <x:c r="I115" s="53"/>
      <x:c r="J115" s="45" t="str">
        <x:f>IF(A115="","",IF(NOT(OR(EXACT(C115,"INCLUDE DIRECT"),EXACT(C115,"INCLUDE INDIRECT"),EXACT(C115,"REFERENCE"),EXACT(C115,"MONITOR"),EXACT(C115,"EXCLUDE"),EXACT(C115,"UNRESOLVED"))),"INVALID - SET DECISION TOKEN",IF(COUNTIF($A$6:$A$205,A115)&gt;1,"INVALID - DUPLICATE ID","VALID")))</x:f>
      </x:c>
      <x:c r="K115" s="45" t="str">
        <x:f>IF(A115="","",IF(OR(B115="",C115="",D115="",E115="",F115="",G115="",H115="",I115=""),"EVIDENCE INSUFFICIENT - DECISION FIELD",IF(C115="UNRESOLVED","EVIDENCE INSUFFICIENT - UNRESOLVED SET","COMPLETE")))</x:f>
      </x:c>
      <x:c r="L115" s="45" t="str">
        <x:f>IF(A115="","",IF(J115&lt;&gt;"VALID","NOT READY",IF(K115&lt;&gt;"COMPLETE","NOT READY",IF(O115&lt;&gt;"LINKED - READY","NOT READY",IF(P115&lt;&gt;"COMPATIBLE","NOT READY","READY")))))</x:f>
      </x:c>
      <x:c r="M115" s="69" t="str">
        <x:f>IF(O115="LINKED - READY",INDEX(CANDIDATES!$B$6:$B$205,MATCH(B115,CANDIDATES!$A$6:$A$205,0)),"")</x:f>
      </x:c>
      <x:c r="N115" s="69" t="str">
        <x:f>IF(O115="LINKED - READY",INDEX(CANDIDATES!$Q$6:$Q$205,MATCH(B115,CANDIDATES!$A$6:$A$205,0)),"")</x:f>
      </x:c>
      <x:c r="O115" s="69" t="str">
        <x:f>IF(A115="","",IF(COUNTIF(CANDIDATES!$A$6:$A$205,B115)&lt;&gt;1,"INVALID - CANDIDATE ID",IF(COUNTIFS(CANDIDATES!$A$6:$A$205,B115,CANDIDATES!$R$6:$R$205,"READY")&lt;&gt;1,"CANDIDATE NOT READY","LINKED - READY")))</x:f>
      </x:c>
      <x:c r="P115" s="69" t="str">
        <x:f>IF(A115="","",IF(O115&lt;&gt;"LINKED - READY","NOT COMPATIBLE - CANDIDATE",IF(C115="UNRESOLVED","NOT COMPATIBLE - UNRESOLVED",IF(C115="INCLUDE DIRECT",IF(N115="DIRECT COMMERCIAL COMPETITOR","COMPATIBLE","ROLE CONFLICT"),IF(C115="INCLUDE INDIRECT",IF(N115="INDIRECT / SUBSTITUTE COMPETITOR","COMPATIBLE","ROLE CONFLICT"),IF(C115="REFERENCE",IF(OR(N115="DIRECT COMMERCIAL COMPETITOR",N115="INDIRECT / SUBSTITUTE COMPETITOR",N115="RETAIL / CHANNEL COMPETITOR",N115="MARKETPLACE / INTERMEDIARY",N115="MANUFACTURER / FIRST-PARTY REFERENCE",N115="PUBLISHER / INFORMATION COMPETITOR",N115="VISIBILITY-ONLY COMPETITOR"),"COMPATIBLE","ROLE CONFLICT"),IF(OR(C115="MONITOR",C115="EXCLUDE"),"COMPATIBLE","ROLE CONFLICT")))))))</x:f>
      </x:c>
    </x:row>
    <x:row r="116">
      <x:c r="A116" s="53"/>
      <x:c r="B116" s="53"/>
      <x:c r="C116" s="53"/>
      <x:c r="D116" s="53"/>
      <x:c r="E116" s="53"/>
      <x:c r="F116" s="53"/>
      <x:c r="G116" s="53"/>
      <x:c r="H116" s="53"/>
      <x:c r="I116" s="53"/>
      <x:c r="J116" s="45" t="str">
        <x:f>IF(A116="","",IF(NOT(OR(EXACT(C116,"INCLUDE DIRECT"),EXACT(C116,"INCLUDE INDIRECT"),EXACT(C116,"REFERENCE"),EXACT(C116,"MONITOR"),EXACT(C116,"EXCLUDE"),EXACT(C116,"UNRESOLVED"))),"INVALID - SET DECISION TOKEN",IF(COUNTIF($A$6:$A$205,A116)&gt;1,"INVALID - DUPLICATE ID","VALID")))</x:f>
      </x:c>
      <x:c r="K116" s="45" t="str">
        <x:f>IF(A116="","",IF(OR(B116="",C116="",D116="",E116="",F116="",G116="",H116="",I116=""),"EVIDENCE INSUFFICIENT - DECISION FIELD",IF(C116="UNRESOLVED","EVIDENCE INSUFFICIENT - UNRESOLVED SET","COMPLETE")))</x:f>
      </x:c>
      <x:c r="L116" s="45" t="str">
        <x:f>IF(A116="","",IF(J116&lt;&gt;"VALID","NOT READY",IF(K116&lt;&gt;"COMPLETE","NOT READY",IF(O116&lt;&gt;"LINKED - READY","NOT READY",IF(P116&lt;&gt;"COMPATIBLE","NOT READY","READY")))))</x:f>
      </x:c>
      <x:c r="M116" s="69" t="str">
        <x:f>IF(O116="LINKED - READY",INDEX(CANDIDATES!$B$6:$B$205,MATCH(B116,CANDIDATES!$A$6:$A$205,0)),"")</x:f>
      </x:c>
      <x:c r="N116" s="69" t="str">
        <x:f>IF(O116="LINKED - READY",INDEX(CANDIDATES!$Q$6:$Q$205,MATCH(B116,CANDIDATES!$A$6:$A$205,0)),"")</x:f>
      </x:c>
      <x:c r="O116" s="69" t="str">
        <x:f>IF(A116="","",IF(COUNTIF(CANDIDATES!$A$6:$A$205,B116)&lt;&gt;1,"INVALID - CANDIDATE ID",IF(COUNTIFS(CANDIDATES!$A$6:$A$205,B116,CANDIDATES!$R$6:$R$205,"READY")&lt;&gt;1,"CANDIDATE NOT READY","LINKED - READY")))</x:f>
      </x:c>
      <x:c r="P116" s="69" t="str">
        <x:f>IF(A116="","",IF(O116&lt;&gt;"LINKED - READY","NOT COMPATIBLE - CANDIDATE",IF(C116="UNRESOLVED","NOT COMPATIBLE - UNRESOLVED",IF(C116="INCLUDE DIRECT",IF(N116="DIRECT COMMERCIAL COMPETITOR","COMPATIBLE","ROLE CONFLICT"),IF(C116="INCLUDE INDIRECT",IF(N116="INDIRECT / SUBSTITUTE COMPETITOR","COMPATIBLE","ROLE CONFLICT"),IF(C116="REFERENCE",IF(OR(N116="DIRECT COMMERCIAL COMPETITOR",N116="INDIRECT / SUBSTITUTE COMPETITOR",N116="RETAIL / CHANNEL COMPETITOR",N116="MARKETPLACE / INTERMEDIARY",N116="MANUFACTURER / FIRST-PARTY REFERENCE",N116="PUBLISHER / INFORMATION COMPETITOR",N116="VISIBILITY-ONLY COMPETITOR"),"COMPATIBLE","ROLE CONFLICT"),IF(OR(C116="MONITOR",C116="EXCLUDE"),"COMPATIBLE","ROLE CONFLICT")))))))</x:f>
      </x:c>
    </x:row>
    <x:row r="117">
      <x:c r="A117" s="53"/>
      <x:c r="B117" s="53"/>
      <x:c r="C117" s="53"/>
      <x:c r="D117" s="53"/>
      <x:c r="E117" s="53"/>
      <x:c r="F117" s="53"/>
      <x:c r="G117" s="53"/>
      <x:c r="H117" s="53"/>
      <x:c r="I117" s="53"/>
      <x:c r="J117" s="45" t="str">
        <x:f>IF(A117="","",IF(NOT(OR(EXACT(C117,"INCLUDE DIRECT"),EXACT(C117,"INCLUDE INDIRECT"),EXACT(C117,"REFERENCE"),EXACT(C117,"MONITOR"),EXACT(C117,"EXCLUDE"),EXACT(C117,"UNRESOLVED"))),"INVALID - SET DECISION TOKEN",IF(COUNTIF($A$6:$A$205,A117)&gt;1,"INVALID - DUPLICATE ID","VALID")))</x:f>
      </x:c>
      <x:c r="K117" s="45" t="str">
        <x:f>IF(A117="","",IF(OR(B117="",C117="",D117="",E117="",F117="",G117="",H117="",I117=""),"EVIDENCE INSUFFICIENT - DECISION FIELD",IF(C117="UNRESOLVED","EVIDENCE INSUFFICIENT - UNRESOLVED SET","COMPLETE")))</x:f>
      </x:c>
      <x:c r="L117" s="45" t="str">
        <x:f>IF(A117="","",IF(J117&lt;&gt;"VALID","NOT READY",IF(K117&lt;&gt;"COMPLETE","NOT READY",IF(O117&lt;&gt;"LINKED - READY","NOT READY",IF(P117&lt;&gt;"COMPATIBLE","NOT READY","READY")))))</x:f>
      </x:c>
      <x:c r="M117" s="69" t="str">
        <x:f>IF(O117="LINKED - READY",INDEX(CANDIDATES!$B$6:$B$205,MATCH(B117,CANDIDATES!$A$6:$A$205,0)),"")</x:f>
      </x:c>
      <x:c r="N117" s="69" t="str">
        <x:f>IF(O117="LINKED - READY",INDEX(CANDIDATES!$Q$6:$Q$205,MATCH(B117,CANDIDATES!$A$6:$A$205,0)),"")</x:f>
      </x:c>
      <x:c r="O117" s="69" t="str">
        <x:f>IF(A117="","",IF(COUNTIF(CANDIDATES!$A$6:$A$205,B117)&lt;&gt;1,"INVALID - CANDIDATE ID",IF(COUNTIFS(CANDIDATES!$A$6:$A$205,B117,CANDIDATES!$R$6:$R$205,"READY")&lt;&gt;1,"CANDIDATE NOT READY","LINKED - READY")))</x:f>
      </x:c>
      <x:c r="P117" s="69" t="str">
        <x:f>IF(A117="","",IF(O117&lt;&gt;"LINKED - READY","NOT COMPATIBLE - CANDIDATE",IF(C117="UNRESOLVED","NOT COMPATIBLE - UNRESOLVED",IF(C117="INCLUDE DIRECT",IF(N117="DIRECT COMMERCIAL COMPETITOR","COMPATIBLE","ROLE CONFLICT"),IF(C117="INCLUDE INDIRECT",IF(N117="INDIRECT / SUBSTITUTE COMPETITOR","COMPATIBLE","ROLE CONFLICT"),IF(C117="REFERENCE",IF(OR(N117="DIRECT COMMERCIAL COMPETITOR",N117="INDIRECT / SUBSTITUTE COMPETITOR",N117="RETAIL / CHANNEL COMPETITOR",N117="MARKETPLACE / INTERMEDIARY",N117="MANUFACTURER / FIRST-PARTY REFERENCE",N117="PUBLISHER / INFORMATION COMPETITOR",N117="VISIBILITY-ONLY COMPETITOR"),"COMPATIBLE","ROLE CONFLICT"),IF(OR(C117="MONITOR",C117="EXCLUDE"),"COMPATIBLE","ROLE CONFLICT")))))))</x:f>
      </x:c>
    </x:row>
    <x:row r="118">
      <x:c r="A118" s="53"/>
      <x:c r="B118" s="53"/>
      <x:c r="C118" s="53"/>
      <x:c r="D118" s="53"/>
      <x:c r="E118" s="53"/>
      <x:c r="F118" s="53"/>
      <x:c r="G118" s="53"/>
      <x:c r="H118" s="53"/>
      <x:c r="I118" s="53"/>
      <x:c r="J118" s="45" t="str">
        <x:f>IF(A118="","",IF(NOT(OR(EXACT(C118,"INCLUDE DIRECT"),EXACT(C118,"INCLUDE INDIRECT"),EXACT(C118,"REFERENCE"),EXACT(C118,"MONITOR"),EXACT(C118,"EXCLUDE"),EXACT(C118,"UNRESOLVED"))),"INVALID - SET DECISION TOKEN",IF(COUNTIF($A$6:$A$205,A118)&gt;1,"INVALID - DUPLICATE ID","VALID")))</x:f>
      </x:c>
      <x:c r="K118" s="45" t="str">
        <x:f>IF(A118="","",IF(OR(B118="",C118="",D118="",E118="",F118="",G118="",H118="",I118=""),"EVIDENCE INSUFFICIENT - DECISION FIELD",IF(C118="UNRESOLVED","EVIDENCE INSUFFICIENT - UNRESOLVED SET","COMPLETE")))</x:f>
      </x:c>
      <x:c r="L118" s="45" t="str">
        <x:f>IF(A118="","",IF(J118&lt;&gt;"VALID","NOT READY",IF(K118&lt;&gt;"COMPLETE","NOT READY",IF(O118&lt;&gt;"LINKED - READY","NOT READY",IF(P118&lt;&gt;"COMPATIBLE","NOT READY","READY")))))</x:f>
      </x:c>
      <x:c r="M118" s="69" t="str">
        <x:f>IF(O118="LINKED - READY",INDEX(CANDIDATES!$B$6:$B$205,MATCH(B118,CANDIDATES!$A$6:$A$205,0)),"")</x:f>
      </x:c>
      <x:c r="N118" s="69" t="str">
        <x:f>IF(O118="LINKED - READY",INDEX(CANDIDATES!$Q$6:$Q$205,MATCH(B118,CANDIDATES!$A$6:$A$205,0)),"")</x:f>
      </x:c>
      <x:c r="O118" s="69" t="str">
        <x:f>IF(A118="","",IF(COUNTIF(CANDIDATES!$A$6:$A$205,B118)&lt;&gt;1,"INVALID - CANDIDATE ID",IF(COUNTIFS(CANDIDATES!$A$6:$A$205,B118,CANDIDATES!$R$6:$R$205,"READY")&lt;&gt;1,"CANDIDATE NOT READY","LINKED - READY")))</x:f>
      </x:c>
      <x:c r="P118" s="69" t="str">
        <x:f>IF(A118="","",IF(O118&lt;&gt;"LINKED - READY","NOT COMPATIBLE - CANDIDATE",IF(C118="UNRESOLVED","NOT COMPATIBLE - UNRESOLVED",IF(C118="INCLUDE DIRECT",IF(N118="DIRECT COMMERCIAL COMPETITOR","COMPATIBLE","ROLE CONFLICT"),IF(C118="INCLUDE INDIRECT",IF(N118="INDIRECT / SUBSTITUTE COMPETITOR","COMPATIBLE","ROLE CONFLICT"),IF(C118="REFERENCE",IF(OR(N118="DIRECT COMMERCIAL COMPETITOR",N118="INDIRECT / SUBSTITUTE COMPETITOR",N118="RETAIL / CHANNEL COMPETITOR",N118="MARKETPLACE / INTERMEDIARY",N118="MANUFACTURER / FIRST-PARTY REFERENCE",N118="PUBLISHER / INFORMATION COMPETITOR",N118="VISIBILITY-ONLY COMPETITOR"),"COMPATIBLE","ROLE CONFLICT"),IF(OR(C118="MONITOR",C118="EXCLUDE"),"COMPATIBLE","ROLE CONFLICT")))))))</x:f>
      </x:c>
    </x:row>
    <x:row r="119">
      <x:c r="A119" s="53"/>
      <x:c r="B119" s="53"/>
      <x:c r="C119" s="53"/>
      <x:c r="D119" s="53"/>
      <x:c r="E119" s="53"/>
      <x:c r="F119" s="53"/>
      <x:c r="G119" s="53"/>
      <x:c r="H119" s="53"/>
      <x:c r="I119" s="53"/>
      <x:c r="J119" s="45" t="str">
        <x:f>IF(A119="","",IF(NOT(OR(EXACT(C119,"INCLUDE DIRECT"),EXACT(C119,"INCLUDE INDIRECT"),EXACT(C119,"REFERENCE"),EXACT(C119,"MONITOR"),EXACT(C119,"EXCLUDE"),EXACT(C119,"UNRESOLVED"))),"INVALID - SET DECISION TOKEN",IF(COUNTIF($A$6:$A$205,A119)&gt;1,"INVALID - DUPLICATE ID","VALID")))</x:f>
      </x:c>
      <x:c r="K119" s="45" t="str">
        <x:f>IF(A119="","",IF(OR(B119="",C119="",D119="",E119="",F119="",G119="",H119="",I119=""),"EVIDENCE INSUFFICIENT - DECISION FIELD",IF(C119="UNRESOLVED","EVIDENCE INSUFFICIENT - UNRESOLVED SET","COMPLETE")))</x:f>
      </x:c>
      <x:c r="L119" s="45" t="str">
        <x:f>IF(A119="","",IF(J119&lt;&gt;"VALID","NOT READY",IF(K119&lt;&gt;"COMPLETE","NOT READY",IF(O119&lt;&gt;"LINKED - READY","NOT READY",IF(P119&lt;&gt;"COMPATIBLE","NOT READY","READY")))))</x:f>
      </x:c>
      <x:c r="M119" s="69" t="str">
        <x:f>IF(O119="LINKED - READY",INDEX(CANDIDATES!$B$6:$B$205,MATCH(B119,CANDIDATES!$A$6:$A$205,0)),"")</x:f>
      </x:c>
      <x:c r="N119" s="69" t="str">
        <x:f>IF(O119="LINKED - READY",INDEX(CANDIDATES!$Q$6:$Q$205,MATCH(B119,CANDIDATES!$A$6:$A$205,0)),"")</x:f>
      </x:c>
      <x:c r="O119" s="69" t="str">
        <x:f>IF(A119="","",IF(COUNTIF(CANDIDATES!$A$6:$A$205,B119)&lt;&gt;1,"INVALID - CANDIDATE ID",IF(COUNTIFS(CANDIDATES!$A$6:$A$205,B119,CANDIDATES!$R$6:$R$205,"READY")&lt;&gt;1,"CANDIDATE NOT READY","LINKED - READY")))</x:f>
      </x:c>
      <x:c r="P119" s="69" t="str">
        <x:f>IF(A119="","",IF(O119&lt;&gt;"LINKED - READY","NOT COMPATIBLE - CANDIDATE",IF(C119="UNRESOLVED","NOT COMPATIBLE - UNRESOLVED",IF(C119="INCLUDE DIRECT",IF(N119="DIRECT COMMERCIAL COMPETITOR","COMPATIBLE","ROLE CONFLICT"),IF(C119="INCLUDE INDIRECT",IF(N119="INDIRECT / SUBSTITUTE COMPETITOR","COMPATIBLE","ROLE CONFLICT"),IF(C119="REFERENCE",IF(OR(N119="DIRECT COMMERCIAL COMPETITOR",N119="INDIRECT / SUBSTITUTE COMPETITOR",N119="RETAIL / CHANNEL COMPETITOR",N119="MARKETPLACE / INTERMEDIARY",N119="MANUFACTURER / FIRST-PARTY REFERENCE",N119="PUBLISHER / INFORMATION COMPETITOR",N119="VISIBILITY-ONLY COMPETITOR"),"COMPATIBLE","ROLE CONFLICT"),IF(OR(C119="MONITOR",C119="EXCLUDE"),"COMPATIBLE","ROLE CONFLICT")))))))</x:f>
      </x:c>
    </x:row>
    <x:row r="120">
      <x:c r="A120" s="53"/>
      <x:c r="B120" s="53"/>
      <x:c r="C120" s="53"/>
      <x:c r="D120" s="53"/>
      <x:c r="E120" s="53"/>
      <x:c r="F120" s="53"/>
      <x:c r="G120" s="53"/>
      <x:c r="H120" s="53"/>
      <x:c r="I120" s="53"/>
      <x:c r="J120" s="45" t="str">
        <x:f>IF(A120="","",IF(NOT(OR(EXACT(C120,"INCLUDE DIRECT"),EXACT(C120,"INCLUDE INDIRECT"),EXACT(C120,"REFERENCE"),EXACT(C120,"MONITOR"),EXACT(C120,"EXCLUDE"),EXACT(C120,"UNRESOLVED"))),"INVALID - SET DECISION TOKEN",IF(COUNTIF($A$6:$A$205,A120)&gt;1,"INVALID - DUPLICATE ID","VALID")))</x:f>
      </x:c>
      <x:c r="K120" s="45" t="str">
        <x:f>IF(A120="","",IF(OR(B120="",C120="",D120="",E120="",F120="",G120="",H120="",I120=""),"EVIDENCE INSUFFICIENT - DECISION FIELD",IF(C120="UNRESOLVED","EVIDENCE INSUFFICIENT - UNRESOLVED SET","COMPLETE")))</x:f>
      </x:c>
      <x:c r="L120" s="45" t="str">
        <x:f>IF(A120="","",IF(J120&lt;&gt;"VALID","NOT READY",IF(K120&lt;&gt;"COMPLETE","NOT READY",IF(O120&lt;&gt;"LINKED - READY","NOT READY",IF(P120&lt;&gt;"COMPATIBLE","NOT READY","READY")))))</x:f>
      </x:c>
      <x:c r="M120" s="69" t="str">
        <x:f>IF(O120="LINKED - READY",INDEX(CANDIDATES!$B$6:$B$205,MATCH(B120,CANDIDATES!$A$6:$A$205,0)),"")</x:f>
      </x:c>
      <x:c r="N120" s="69" t="str">
        <x:f>IF(O120="LINKED - READY",INDEX(CANDIDATES!$Q$6:$Q$205,MATCH(B120,CANDIDATES!$A$6:$A$205,0)),"")</x:f>
      </x:c>
      <x:c r="O120" s="69" t="str">
        <x:f>IF(A120="","",IF(COUNTIF(CANDIDATES!$A$6:$A$205,B120)&lt;&gt;1,"INVALID - CANDIDATE ID",IF(COUNTIFS(CANDIDATES!$A$6:$A$205,B120,CANDIDATES!$R$6:$R$205,"READY")&lt;&gt;1,"CANDIDATE NOT READY","LINKED - READY")))</x:f>
      </x:c>
      <x:c r="P120" s="69" t="str">
        <x:f>IF(A120="","",IF(O120&lt;&gt;"LINKED - READY","NOT COMPATIBLE - CANDIDATE",IF(C120="UNRESOLVED","NOT COMPATIBLE - UNRESOLVED",IF(C120="INCLUDE DIRECT",IF(N120="DIRECT COMMERCIAL COMPETITOR","COMPATIBLE","ROLE CONFLICT"),IF(C120="INCLUDE INDIRECT",IF(N120="INDIRECT / SUBSTITUTE COMPETITOR","COMPATIBLE","ROLE CONFLICT"),IF(C120="REFERENCE",IF(OR(N120="DIRECT COMMERCIAL COMPETITOR",N120="INDIRECT / SUBSTITUTE COMPETITOR",N120="RETAIL / CHANNEL COMPETITOR",N120="MARKETPLACE / INTERMEDIARY",N120="MANUFACTURER / FIRST-PARTY REFERENCE",N120="PUBLISHER / INFORMATION COMPETITOR",N120="VISIBILITY-ONLY COMPETITOR"),"COMPATIBLE","ROLE CONFLICT"),IF(OR(C120="MONITOR",C120="EXCLUDE"),"COMPATIBLE","ROLE CONFLICT")))))))</x:f>
      </x:c>
    </x:row>
    <x:row r="121">
      <x:c r="A121" s="53"/>
      <x:c r="B121" s="53"/>
      <x:c r="C121" s="53"/>
      <x:c r="D121" s="53"/>
      <x:c r="E121" s="53"/>
      <x:c r="F121" s="53"/>
      <x:c r="G121" s="53"/>
      <x:c r="H121" s="53"/>
      <x:c r="I121" s="53"/>
      <x:c r="J121" s="45" t="str">
        <x:f>IF(A121="","",IF(NOT(OR(EXACT(C121,"INCLUDE DIRECT"),EXACT(C121,"INCLUDE INDIRECT"),EXACT(C121,"REFERENCE"),EXACT(C121,"MONITOR"),EXACT(C121,"EXCLUDE"),EXACT(C121,"UNRESOLVED"))),"INVALID - SET DECISION TOKEN",IF(COUNTIF($A$6:$A$205,A121)&gt;1,"INVALID - DUPLICATE ID","VALID")))</x:f>
      </x:c>
      <x:c r="K121" s="45" t="str">
        <x:f>IF(A121="","",IF(OR(B121="",C121="",D121="",E121="",F121="",G121="",H121="",I121=""),"EVIDENCE INSUFFICIENT - DECISION FIELD",IF(C121="UNRESOLVED","EVIDENCE INSUFFICIENT - UNRESOLVED SET","COMPLETE")))</x:f>
      </x:c>
      <x:c r="L121" s="45" t="str">
        <x:f>IF(A121="","",IF(J121&lt;&gt;"VALID","NOT READY",IF(K121&lt;&gt;"COMPLETE","NOT READY",IF(O121&lt;&gt;"LINKED - READY","NOT READY",IF(P121&lt;&gt;"COMPATIBLE","NOT READY","READY")))))</x:f>
      </x:c>
      <x:c r="M121" s="69" t="str">
        <x:f>IF(O121="LINKED - READY",INDEX(CANDIDATES!$B$6:$B$205,MATCH(B121,CANDIDATES!$A$6:$A$205,0)),"")</x:f>
      </x:c>
      <x:c r="N121" s="69" t="str">
        <x:f>IF(O121="LINKED - READY",INDEX(CANDIDATES!$Q$6:$Q$205,MATCH(B121,CANDIDATES!$A$6:$A$205,0)),"")</x:f>
      </x:c>
      <x:c r="O121" s="69" t="str">
        <x:f>IF(A121="","",IF(COUNTIF(CANDIDATES!$A$6:$A$205,B121)&lt;&gt;1,"INVALID - CANDIDATE ID",IF(COUNTIFS(CANDIDATES!$A$6:$A$205,B121,CANDIDATES!$R$6:$R$205,"READY")&lt;&gt;1,"CANDIDATE NOT READY","LINKED - READY")))</x:f>
      </x:c>
      <x:c r="P121" s="69" t="str">
        <x:f>IF(A121="","",IF(O121&lt;&gt;"LINKED - READY","NOT COMPATIBLE - CANDIDATE",IF(C121="UNRESOLVED","NOT COMPATIBLE - UNRESOLVED",IF(C121="INCLUDE DIRECT",IF(N121="DIRECT COMMERCIAL COMPETITOR","COMPATIBLE","ROLE CONFLICT"),IF(C121="INCLUDE INDIRECT",IF(N121="INDIRECT / SUBSTITUTE COMPETITOR","COMPATIBLE","ROLE CONFLICT"),IF(C121="REFERENCE",IF(OR(N121="DIRECT COMMERCIAL COMPETITOR",N121="INDIRECT / SUBSTITUTE COMPETITOR",N121="RETAIL / CHANNEL COMPETITOR",N121="MARKETPLACE / INTERMEDIARY",N121="MANUFACTURER / FIRST-PARTY REFERENCE",N121="PUBLISHER / INFORMATION COMPETITOR",N121="VISIBILITY-ONLY COMPETITOR"),"COMPATIBLE","ROLE CONFLICT"),IF(OR(C121="MONITOR",C121="EXCLUDE"),"COMPATIBLE","ROLE CONFLICT")))))))</x:f>
      </x:c>
    </x:row>
    <x:row r="122">
      <x:c r="A122" s="53"/>
      <x:c r="B122" s="53"/>
      <x:c r="C122" s="53"/>
      <x:c r="D122" s="53"/>
      <x:c r="E122" s="53"/>
      <x:c r="F122" s="53"/>
      <x:c r="G122" s="53"/>
      <x:c r="H122" s="53"/>
      <x:c r="I122" s="53"/>
      <x:c r="J122" s="45" t="str">
        <x:f>IF(A122="","",IF(NOT(OR(EXACT(C122,"INCLUDE DIRECT"),EXACT(C122,"INCLUDE INDIRECT"),EXACT(C122,"REFERENCE"),EXACT(C122,"MONITOR"),EXACT(C122,"EXCLUDE"),EXACT(C122,"UNRESOLVED"))),"INVALID - SET DECISION TOKEN",IF(COUNTIF($A$6:$A$205,A122)&gt;1,"INVALID - DUPLICATE ID","VALID")))</x:f>
      </x:c>
      <x:c r="K122" s="45" t="str">
        <x:f>IF(A122="","",IF(OR(B122="",C122="",D122="",E122="",F122="",G122="",H122="",I122=""),"EVIDENCE INSUFFICIENT - DECISION FIELD",IF(C122="UNRESOLVED","EVIDENCE INSUFFICIENT - UNRESOLVED SET","COMPLETE")))</x:f>
      </x:c>
      <x:c r="L122" s="45" t="str">
        <x:f>IF(A122="","",IF(J122&lt;&gt;"VALID","NOT READY",IF(K122&lt;&gt;"COMPLETE","NOT READY",IF(O122&lt;&gt;"LINKED - READY","NOT READY",IF(P122&lt;&gt;"COMPATIBLE","NOT READY","READY")))))</x:f>
      </x:c>
      <x:c r="M122" s="69" t="str">
        <x:f>IF(O122="LINKED - READY",INDEX(CANDIDATES!$B$6:$B$205,MATCH(B122,CANDIDATES!$A$6:$A$205,0)),"")</x:f>
      </x:c>
      <x:c r="N122" s="69" t="str">
        <x:f>IF(O122="LINKED - READY",INDEX(CANDIDATES!$Q$6:$Q$205,MATCH(B122,CANDIDATES!$A$6:$A$205,0)),"")</x:f>
      </x:c>
      <x:c r="O122" s="69" t="str">
        <x:f>IF(A122="","",IF(COUNTIF(CANDIDATES!$A$6:$A$205,B122)&lt;&gt;1,"INVALID - CANDIDATE ID",IF(COUNTIFS(CANDIDATES!$A$6:$A$205,B122,CANDIDATES!$R$6:$R$205,"READY")&lt;&gt;1,"CANDIDATE NOT READY","LINKED - READY")))</x:f>
      </x:c>
      <x:c r="P122" s="69" t="str">
        <x:f>IF(A122="","",IF(O122&lt;&gt;"LINKED - READY","NOT COMPATIBLE - CANDIDATE",IF(C122="UNRESOLVED","NOT COMPATIBLE - UNRESOLVED",IF(C122="INCLUDE DIRECT",IF(N122="DIRECT COMMERCIAL COMPETITOR","COMPATIBLE","ROLE CONFLICT"),IF(C122="INCLUDE INDIRECT",IF(N122="INDIRECT / SUBSTITUTE COMPETITOR","COMPATIBLE","ROLE CONFLICT"),IF(C122="REFERENCE",IF(OR(N122="DIRECT COMMERCIAL COMPETITOR",N122="INDIRECT / SUBSTITUTE COMPETITOR",N122="RETAIL / CHANNEL COMPETITOR",N122="MARKETPLACE / INTERMEDIARY",N122="MANUFACTURER / FIRST-PARTY REFERENCE",N122="PUBLISHER / INFORMATION COMPETITOR",N122="VISIBILITY-ONLY COMPETITOR"),"COMPATIBLE","ROLE CONFLICT"),IF(OR(C122="MONITOR",C122="EXCLUDE"),"COMPATIBLE","ROLE CONFLICT")))))))</x:f>
      </x:c>
    </x:row>
    <x:row r="123">
      <x:c r="A123" s="53"/>
      <x:c r="B123" s="53"/>
      <x:c r="C123" s="53"/>
      <x:c r="D123" s="53"/>
      <x:c r="E123" s="53"/>
      <x:c r="F123" s="53"/>
      <x:c r="G123" s="53"/>
      <x:c r="H123" s="53"/>
      <x:c r="I123" s="53"/>
      <x:c r="J123" s="45" t="str">
        <x:f>IF(A123="","",IF(NOT(OR(EXACT(C123,"INCLUDE DIRECT"),EXACT(C123,"INCLUDE INDIRECT"),EXACT(C123,"REFERENCE"),EXACT(C123,"MONITOR"),EXACT(C123,"EXCLUDE"),EXACT(C123,"UNRESOLVED"))),"INVALID - SET DECISION TOKEN",IF(COUNTIF($A$6:$A$205,A123)&gt;1,"INVALID - DUPLICATE ID","VALID")))</x:f>
      </x:c>
      <x:c r="K123" s="45" t="str">
        <x:f>IF(A123="","",IF(OR(B123="",C123="",D123="",E123="",F123="",G123="",H123="",I123=""),"EVIDENCE INSUFFICIENT - DECISION FIELD",IF(C123="UNRESOLVED","EVIDENCE INSUFFICIENT - UNRESOLVED SET","COMPLETE")))</x:f>
      </x:c>
      <x:c r="L123" s="45" t="str">
        <x:f>IF(A123="","",IF(J123&lt;&gt;"VALID","NOT READY",IF(K123&lt;&gt;"COMPLETE","NOT READY",IF(O123&lt;&gt;"LINKED - READY","NOT READY",IF(P123&lt;&gt;"COMPATIBLE","NOT READY","READY")))))</x:f>
      </x:c>
      <x:c r="M123" s="69" t="str">
        <x:f>IF(O123="LINKED - READY",INDEX(CANDIDATES!$B$6:$B$205,MATCH(B123,CANDIDATES!$A$6:$A$205,0)),"")</x:f>
      </x:c>
      <x:c r="N123" s="69" t="str">
        <x:f>IF(O123="LINKED - READY",INDEX(CANDIDATES!$Q$6:$Q$205,MATCH(B123,CANDIDATES!$A$6:$A$205,0)),"")</x:f>
      </x:c>
      <x:c r="O123" s="69" t="str">
        <x:f>IF(A123="","",IF(COUNTIF(CANDIDATES!$A$6:$A$205,B123)&lt;&gt;1,"INVALID - CANDIDATE ID",IF(COUNTIFS(CANDIDATES!$A$6:$A$205,B123,CANDIDATES!$R$6:$R$205,"READY")&lt;&gt;1,"CANDIDATE NOT READY","LINKED - READY")))</x:f>
      </x:c>
      <x:c r="P123" s="69" t="str">
        <x:f>IF(A123="","",IF(O123&lt;&gt;"LINKED - READY","NOT COMPATIBLE - CANDIDATE",IF(C123="UNRESOLVED","NOT COMPATIBLE - UNRESOLVED",IF(C123="INCLUDE DIRECT",IF(N123="DIRECT COMMERCIAL COMPETITOR","COMPATIBLE","ROLE CONFLICT"),IF(C123="INCLUDE INDIRECT",IF(N123="INDIRECT / SUBSTITUTE COMPETITOR","COMPATIBLE","ROLE CONFLICT"),IF(C123="REFERENCE",IF(OR(N123="DIRECT COMMERCIAL COMPETITOR",N123="INDIRECT / SUBSTITUTE COMPETITOR",N123="RETAIL / CHANNEL COMPETITOR",N123="MARKETPLACE / INTERMEDIARY",N123="MANUFACTURER / FIRST-PARTY REFERENCE",N123="PUBLISHER / INFORMATION COMPETITOR",N123="VISIBILITY-ONLY COMPETITOR"),"COMPATIBLE","ROLE CONFLICT"),IF(OR(C123="MONITOR",C123="EXCLUDE"),"COMPATIBLE","ROLE CONFLICT")))))))</x:f>
      </x:c>
    </x:row>
    <x:row r="124">
      <x:c r="A124" s="53"/>
      <x:c r="B124" s="53"/>
      <x:c r="C124" s="53"/>
      <x:c r="D124" s="53"/>
      <x:c r="E124" s="53"/>
      <x:c r="F124" s="53"/>
      <x:c r="G124" s="53"/>
      <x:c r="H124" s="53"/>
      <x:c r="I124" s="53"/>
      <x:c r="J124" s="45" t="str">
        <x:f>IF(A124="","",IF(NOT(OR(EXACT(C124,"INCLUDE DIRECT"),EXACT(C124,"INCLUDE INDIRECT"),EXACT(C124,"REFERENCE"),EXACT(C124,"MONITOR"),EXACT(C124,"EXCLUDE"),EXACT(C124,"UNRESOLVED"))),"INVALID - SET DECISION TOKEN",IF(COUNTIF($A$6:$A$205,A124)&gt;1,"INVALID - DUPLICATE ID","VALID")))</x:f>
      </x:c>
      <x:c r="K124" s="45" t="str">
        <x:f>IF(A124="","",IF(OR(B124="",C124="",D124="",E124="",F124="",G124="",H124="",I124=""),"EVIDENCE INSUFFICIENT - DECISION FIELD",IF(C124="UNRESOLVED","EVIDENCE INSUFFICIENT - UNRESOLVED SET","COMPLETE")))</x:f>
      </x:c>
      <x:c r="L124" s="45" t="str">
        <x:f>IF(A124="","",IF(J124&lt;&gt;"VALID","NOT READY",IF(K124&lt;&gt;"COMPLETE","NOT READY",IF(O124&lt;&gt;"LINKED - READY","NOT READY",IF(P124&lt;&gt;"COMPATIBLE","NOT READY","READY")))))</x:f>
      </x:c>
      <x:c r="M124" s="69" t="str">
        <x:f>IF(O124="LINKED - READY",INDEX(CANDIDATES!$B$6:$B$205,MATCH(B124,CANDIDATES!$A$6:$A$205,0)),"")</x:f>
      </x:c>
      <x:c r="N124" s="69" t="str">
        <x:f>IF(O124="LINKED - READY",INDEX(CANDIDATES!$Q$6:$Q$205,MATCH(B124,CANDIDATES!$A$6:$A$205,0)),"")</x:f>
      </x:c>
      <x:c r="O124" s="69" t="str">
        <x:f>IF(A124="","",IF(COUNTIF(CANDIDATES!$A$6:$A$205,B124)&lt;&gt;1,"INVALID - CANDIDATE ID",IF(COUNTIFS(CANDIDATES!$A$6:$A$205,B124,CANDIDATES!$R$6:$R$205,"READY")&lt;&gt;1,"CANDIDATE NOT READY","LINKED - READY")))</x:f>
      </x:c>
      <x:c r="P124" s="69" t="str">
        <x:f>IF(A124="","",IF(O124&lt;&gt;"LINKED - READY","NOT COMPATIBLE - CANDIDATE",IF(C124="UNRESOLVED","NOT COMPATIBLE - UNRESOLVED",IF(C124="INCLUDE DIRECT",IF(N124="DIRECT COMMERCIAL COMPETITOR","COMPATIBLE","ROLE CONFLICT"),IF(C124="INCLUDE INDIRECT",IF(N124="INDIRECT / SUBSTITUTE COMPETITOR","COMPATIBLE","ROLE CONFLICT"),IF(C124="REFERENCE",IF(OR(N124="DIRECT COMMERCIAL COMPETITOR",N124="INDIRECT / SUBSTITUTE COMPETITOR",N124="RETAIL / CHANNEL COMPETITOR",N124="MARKETPLACE / INTERMEDIARY",N124="MANUFACTURER / FIRST-PARTY REFERENCE",N124="PUBLISHER / INFORMATION COMPETITOR",N124="VISIBILITY-ONLY COMPETITOR"),"COMPATIBLE","ROLE CONFLICT"),IF(OR(C124="MONITOR",C124="EXCLUDE"),"COMPATIBLE","ROLE CONFLICT")))))))</x:f>
      </x:c>
    </x:row>
    <x:row r="125">
      <x:c r="A125" s="53"/>
      <x:c r="B125" s="53"/>
      <x:c r="C125" s="53"/>
      <x:c r="D125" s="53"/>
      <x:c r="E125" s="53"/>
      <x:c r="F125" s="53"/>
      <x:c r="G125" s="53"/>
      <x:c r="H125" s="53"/>
      <x:c r="I125" s="53"/>
      <x:c r="J125" s="45" t="str">
        <x:f>IF(A125="","",IF(NOT(OR(EXACT(C125,"INCLUDE DIRECT"),EXACT(C125,"INCLUDE INDIRECT"),EXACT(C125,"REFERENCE"),EXACT(C125,"MONITOR"),EXACT(C125,"EXCLUDE"),EXACT(C125,"UNRESOLVED"))),"INVALID - SET DECISION TOKEN",IF(COUNTIF($A$6:$A$205,A125)&gt;1,"INVALID - DUPLICATE ID","VALID")))</x:f>
      </x:c>
      <x:c r="K125" s="45" t="str">
        <x:f>IF(A125="","",IF(OR(B125="",C125="",D125="",E125="",F125="",G125="",H125="",I125=""),"EVIDENCE INSUFFICIENT - DECISION FIELD",IF(C125="UNRESOLVED","EVIDENCE INSUFFICIENT - UNRESOLVED SET","COMPLETE")))</x:f>
      </x:c>
      <x:c r="L125" s="45" t="str">
        <x:f>IF(A125="","",IF(J125&lt;&gt;"VALID","NOT READY",IF(K125&lt;&gt;"COMPLETE","NOT READY",IF(O125&lt;&gt;"LINKED - READY","NOT READY",IF(P125&lt;&gt;"COMPATIBLE","NOT READY","READY")))))</x:f>
      </x:c>
      <x:c r="M125" s="69" t="str">
        <x:f>IF(O125="LINKED - READY",INDEX(CANDIDATES!$B$6:$B$205,MATCH(B125,CANDIDATES!$A$6:$A$205,0)),"")</x:f>
      </x:c>
      <x:c r="N125" s="69" t="str">
        <x:f>IF(O125="LINKED - READY",INDEX(CANDIDATES!$Q$6:$Q$205,MATCH(B125,CANDIDATES!$A$6:$A$205,0)),"")</x:f>
      </x:c>
      <x:c r="O125" s="69" t="str">
        <x:f>IF(A125="","",IF(COUNTIF(CANDIDATES!$A$6:$A$205,B125)&lt;&gt;1,"INVALID - CANDIDATE ID",IF(COUNTIFS(CANDIDATES!$A$6:$A$205,B125,CANDIDATES!$R$6:$R$205,"READY")&lt;&gt;1,"CANDIDATE NOT READY","LINKED - READY")))</x:f>
      </x:c>
      <x:c r="P125" s="69" t="str">
        <x:f>IF(A125="","",IF(O125&lt;&gt;"LINKED - READY","NOT COMPATIBLE - CANDIDATE",IF(C125="UNRESOLVED","NOT COMPATIBLE - UNRESOLVED",IF(C125="INCLUDE DIRECT",IF(N125="DIRECT COMMERCIAL COMPETITOR","COMPATIBLE","ROLE CONFLICT"),IF(C125="INCLUDE INDIRECT",IF(N125="INDIRECT / SUBSTITUTE COMPETITOR","COMPATIBLE","ROLE CONFLICT"),IF(C125="REFERENCE",IF(OR(N125="DIRECT COMMERCIAL COMPETITOR",N125="INDIRECT / SUBSTITUTE COMPETITOR",N125="RETAIL / CHANNEL COMPETITOR",N125="MARKETPLACE / INTERMEDIARY",N125="MANUFACTURER / FIRST-PARTY REFERENCE",N125="PUBLISHER / INFORMATION COMPETITOR",N125="VISIBILITY-ONLY COMPETITOR"),"COMPATIBLE","ROLE CONFLICT"),IF(OR(C125="MONITOR",C125="EXCLUDE"),"COMPATIBLE","ROLE CONFLICT")))))))</x:f>
      </x:c>
    </x:row>
    <x:row r="126">
      <x:c r="A126" s="53"/>
      <x:c r="B126" s="53"/>
      <x:c r="C126" s="53"/>
      <x:c r="D126" s="53"/>
      <x:c r="E126" s="53"/>
      <x:c r="F126" s="53"/>
      <x:c r="G126" s="53"/>
      <x:c r="H126" s="53"/>
      <x:c r="I126" s="53"/>
      <x:c r="J126" s="45" t="str">
        <x:f>IF(A126="","",IF(NOT(OR(EXACT(C126,"INCLUDE DIRECT"),EXACT(C126,"INCLUDE INDIRECT"),EXACT(C126,"REFERENCE"),EXACT(C126,"MONITOR"),EXACT(C126,"EXCLUDE"),EXACT(C126,"UNRESOLVED"))),"INVALID - SET DECISION TOKEN",IF(COUNTIF($A$6:$A$205,A126)&gt;1,"INVALID - DUPLICATE ID","VALID")))</x:f>
      </x:c>
      <x:c r="K126" s="45" t="str">
        <x:f>IF(A126="","",IF(OR(B126="",C126="",D126="",E126="",F126="",G126="",H126="",I126=""),"EVIDENCE INSUFFICIENT - DECISION FIELD",IF(C126="UNRESOLVED","EVIDENCE INSUFFICIENT - UNRESOLVED SET","COMPLETE")))</x:f>
      </x:c>
      <x:c r="L126" s="45" t="str">
        <x:f>IF(A126="","",IF(J126&lt;&gt;"VALID","NOT READY",IF(K126&lt;&gt;"COMPLETE","NOT READY",IF(O126&lt;&gt;"LINKED - READY","NOT READY",IF(P126&lt;&gt;"COMPATIBLE","NOT READY","READY")))))</x:f>
      </x:c>
      <x:c r="M126" s="69" t="str">
        <x:f>IF(O126="LINKED - READY",INDEX(CANDIDATES!$B$6:$B$205,MATCH(B126,CANDIDATES!$A$6:$A$205,0)),"")</x:f>
      </x:c>
      <x:c r="N126" s="69" t="str">
        <x:f>IF(O126="LINKED - READY",INDEX(CANDIDATES!$Q$6:$Q$205,MATCH(B126,CANDIDATES!$A$6:$A$205,0)),"")</x:f>
      </x:c>
      <x:c r="O126" s="69" t="str">
        <x:f>IF(A126="","",IF(COUNTIF(CANDIDATES!$A$6:$A$205,B126)&lt;&gt;1,"INVALID - CANDIDATE ID",IF(COUNTIFS(CANDIDATES!$A$6:$A$205,B126,CANDIDATES!$R$6:$R$205,"READY")&lt;&gt;1,"CANDIDATE NOT READY","LINKED - READY")))</x:f>
      </x:c>
      <x:c r="P126" s="69" t="str">
        <x:f>IF(A126="","",IF(O126&lt;&gt;"LINKED - READY","NOT COMPATIBLE - CANDIDATE",IF(C126="UNRESOLVED","NOT COMPATIBLE - UNRESOLVED",IF(C126="INCLUDE DIRECT",IF(N126="DIRECT COMMERCIAL COMPETITOR","COMPATIBLE","ROLE CONFLICT"),IF(C126="INCLUDE INDIRECT",IF(N126="INDIRECT / SUBSTITUTE COMPETITOR","COMPATIBLE","ROLE CONFLICT"),IF(C126="REFERENCE",IF(OR(N126="DIRECT COMMERCIAL COMPETITOR",N126="INDIRECT / SUBSTITUTE COMPETITOR",N126="RETAIL / CHANNEL COMPETITOR",N126="MARKETPLACE / INTERMEDIARY",N126="MANUFACTURER / FIRST-PARTY REFERENCE",N126="PUBLISHER / INFORMATION COMPETITOR",N126="VISIBILITY-ONLY COMPETITOR"),"COMPATIBLE","ROLE CONFLICT"),IF(OR(C126="MONITOR",C126="EXCLUDE"),"COMPATIBLE","ROLE CONFLICT")))))))</x:f>
      </x:c>
    </x:row>
    <x:row r="127">
      <x:c r="A127" s="53"/>
      <x:c r="B127" s="53"/>
      <x:c r="C127" s="53"/>
      <x:c r="D127" s="53"/>
      <x:c r="E127" s="53"/>
      <x:c r="F127" s="53"/>
      <x:c r="G127" s="53"/>
      <x:c r="H127" s="53"/>
      <x:c r="I127" s="53"/>
      <x:c r="J127" s="45" t="str">
        <x:f>IF(A127="","",IF(NOT(OR(EXACT(C127,"INCLUDE DIRECT"),EXACT(C127,"INCLUDE INDIRECT"),EXACT(C127,"REFERENCE"),EXACT(C127,"MONITOR"),EXACT(C127,"EXCLUDE"),EXACT(C127,"UNRESOLVED"))),"INVALID - SET DECISION TOKEN",IF(COUNTIF($A$6:$A$205,A127)&gt;1,"INVALID - DUPLICATE ID","VALID")))</x:f>
      </x:c>
      <x:c r="K127" s="45" t="str">
        <x:f>IF(A127="","",IF(OR(B127="",C127="",D127="",E127="",F127="",G127="",H127="",I127=""),"EVIDENCE INSUFFICIENT - DECISION FIELD",IF(C127="UNRESOLVED","EVIDENCE INSUFFICIENT - UNRESOLVED SET","COMPLETE")))</x:f>
      </x:c>
      <x:c r="L127" s="45" t="str">
        <x:f>IF(A127="","",IF(J127&lt;&gt;"VALID","NOT READY",IF(K127&lt;&gt;"COMPLETE","NOT READY",IF(O127&lt;&gt;"LINKED - READY","NOT READY",IF(P127&lt;&gt;"COMPATIBLE","NOT READY","READY")))))</x:f>
      </x:c>
      <x:c r="M127" s="69" t="str">
        <x:f>IF(O127="LINKED - READY",INDEX(CANDIDATES!$B$6:$B$205,MATCH(B127,CANDIDATES!$A$6:$A$205,0)),"")</x:f>
      </x:c>
      <x:c r="N127" s="69" t="str">
        <x:f>IF(O127="LINKED - READY",INDEX(CANDIDATES!$Q$6:$Q$205,MATCH(B127,CANDIDATES!$A$6:$A$205,0)),"")</x:f>
      </x:c>
      <x:c r="O127" s="69" t="str">
        <x:f>IF(A127="","",IF(COUNTIF(CANDIDATES!$A$6:$A$205,B127)&lt;&gt;1,"INVALID - CANDIDATE ID",IF(COUNTIFS(CANDIDATES!$A$6:$A$205,B127,CANDIDATES!$R$6:$R$205,"READY")&lt;&gt;1,"CANDIDATE NOT READY","LINKED - READY")))</x:f>
      </x:c>
      <x:c r="P127" s="69" t="str">
        <x:f>IF(A127="","",IF(O127&lt;&gt;"LINKED - READY","NOT COMPATIBLE - CANDIDATE",IF(C127="UNRESOLVED","NOT COMPATIBLE - UNRESOLVED",IF(C127="INCLUDE DIRECT",IF(N127="DIRECT COMMERCIAL COMPETITOR","COMPATIBLE","ROLE CONFLICT"),IF(C127="INCLUDE INDIRECT",IF(N127="INDIRECT / SUBSTITUTE COMPETITOR","COMPATIBLE","ROLE CONFLICT"),IF(C127="REFERENCE",IF(OR(N127="DIRECT COMMERCIAL COMPETITOR",N127="INDIRECT / SUBSTITUTE COMPETITOR",N127="RETAIL / CHANNEL COMPETITOR",N127="MARKETPLACE / INTERMEDIARY",N127="MANUFACTURER / FIRST-PARTY REFERENCE",N127="PUBLISHER / INFORMATION COMPETITOR",N127="VISIBILITY-ONLY COMPETITOR"),"COMPATIBLE","ROLE CONFLICT"),IF(OR(C127="MONITOR",C127="EXCLUDE"),"COMPATIBLE","ROLE CONFLICT")))))))</x:f>
      </x:c>
    </x:row>
    <x:row r="128">
      <x:c r="A128" s="53"/>
      <x:c r="B128" s="53"/>
      <x:c r="C128" s="53"/>
      <x:c r="D128" s="53"/>
      <x:c r="E128" s="53"/>
      <x:c r="F128" s="53"/>
      <x:c r="G128" s="53"/>
      <x:c r="H128" s="53"/>
      <x:c r="I128" s="53"/>
      <x:c r="J128" s="45" t="str">
        <x:f>IF(A128="","",IF(NOT(OR(EXACT(C128,"INCLUDE DIRECT"),EXACT(C128,"INCLUDE INDIRECT"),EXACT(C128,"REFERENCE"),EXACT(C128,"MONITOR"),EXACT(C128,"EXCLUDE"),EXACT(C128,"UNRESOLVED"))),"INVALID - SET DECISION TOKEN",IF(COUNTIF($A$6:$A$205,A128)&gt;1,"INVALID - DUPLICATE ID","VALID")))</x:f>
      </x:c>
      <x:c r="K128" s="45" t="str">
        <x:f>IF(A128="","",IF(OR(B128="",C128="",D128="",E128="",F128="",G128="",H128="",I128=""),"EVIDENCE INSUFFICIENT - DECISION FIELD",IF(C128="UNRESOLVED","EVIDENCE INSUFFICIENT - UNRESOLVED SET","COMPLETE")))</x:f>
      </x:c>
      <x:c r="L128" s="45" t="str">
        <x:f>IF(A128="","",IF(J128&lt;&gt;"VALID","NOT READY",IF(K128&lt;&gt;"COMPLETE","NOT READY",IF(O128&lt;&gt;"LINKED - READY","NOT READY",IF(P128&lt;&gt;"COMPATIBLE","NOT READY","READY")))))</x:f>
      </x:c>
      <x:c r="M128" s="69" t="str">
        <x:f>IF(O128="LINKED - READY",INDEX(CANDIDATES!$B$6:$B$205,MATCH(B128,CANDIDATES!$A$6:$A$205,0)),"")</x:f>
      </x:c>
      <x:c r="N128" s="69" t="str">
        <x:f>IF(O128="LINKED - READY",INDEX(CANDIDATES!$Q$6:$Q$205,MATCH(B128,CANDIDATES!$A$6:$A$205,0)),"")</x:f>
      </x:c>
      <x:c r="O128" s="69" t="str">
        <x:f>IF(A128="","",IF(COUNTIF(CANDIDATES!$A$6:$A$205,B128)&lt;&gt;1,"INVALID - CANDIDATE ID",IF(COUNTIFS(CANDIDATES!$A$6:$A$205,B128,CANDIDATES!$R$6:$R$205,"READY")&lt;&gt;1,"CANDIDATE NOT READY","LINKED - READY")))</x:f>
      </x:c>
      <x:c r="P128" s="69" t="str">
        <x:f>IF(A128="","",IF(O128&lt;&gt;"LINKED - READY","NOT COMPATIBLE - CANDIDATE",IF(C128="UNRESOLVED","NOT COMPATIBLE - UNRESOLVED",IF(C128="INCLUDE DIRECT",IF(N128="DIRECT COMMERCIAL COMPETITOR","COMPATIBLE","ROLE CONFLICT"),IF(C128="INCLUDE INDIRECT",IF(N128="INDIRECT / SUBSTITUTE COMPETITOR","COMPATIBLE","ROLE CONFLICT"),IF(C128="REFERENCE",IF(OR(N128="DIRECT COMMERCIAL COMPETITOR",N128="INDIRECT / SUBSTITUTE COMPETITOR",N128="RETAIL / CHANNEL COMPETITOR",N128="MARKETPLACE / INTERMEDIARY",N128="MANUFACTURER / FIRST-PARTY REFERENCE",N128="PUBLISHER / INFORMATION COMPETITOR",N128="VISIBILITY-ONLY COMPETITOR"),"COMPATIBLE","ROLE CONFLICT"),IF(OR(C128="MONITOR",C128="EXCLUDE"),"COMPATIBLE","ROLE CONFLICT")))))))</x:f>
      </x:c>
    </x:row>
    <x:row r="129">
      <x:c r="A129" s="53"/>
      <x:c r="B129" s="53"/>
      <x:c r="C129" s="53"/>
      <x:c r="D129" s="53"/>
      <x:c r="E129" s="53"/>
      <x:c r="F129" s="53"/>
      <x:c r="G129" s="53"/>
      <x:c r="H129" s="53"/>
      <x:c r="I129" s="53"/>
      <x:c r="J129" s="45" t="str">
        <x:f>IF(A129="","",IF(NOT(OR(EXACT(C129,"INCLUDE DIRECT"),EXACT(C129,"INCLUDE INDIRECT"),EXACT(C129,"REFERENCE"),EXACT(C129,"MONITOR"),EXACT(C129,"EXCLUDE"),EXACT(C129,"UNRESOLVED"))),"INVALID - SET DECISION TOKEN",IF(COUNTIF($A$6:$A$205,A129)&gt;1,"INVALID - DUPLICATE ID","VALID")))</x:f>
      </x:c>
      <x:c r="K129" s="45" t="str">
        <x:f>IF(A129="","",IF(OR(B129="",C129="",D129="",E129="",F129="",G129="",H129="",I129=""),"EVIDENCE INSUFFICIENT - DECISION FIELD",IF(C129="UNRESOLVED","EVIDENCE INSUFFICIENT - UNRESOLVED SET","COMPLETE")))</x:f>
      </x:c>
      <x:c r="L129" s="45" t="str">
        <x:f>IF(A129="","",IF(J129&lt;&gt;"VALID","NOT READY",IF(K129&lt;&gt;"COMPLETE","NOT READY",IF(O129&lt;&gt;"LINKED - READY","NOT READY",IF(P129&lt;&gt;"COMPATIBLE","NOT READY","READY")))))</x:f>
      </x:c>
      <x:c r="M129" s="69" t="str">
        <x:f>IF(O129="LINKED - READY",INDEX(CANDIDATES!$B$6:$B$205,MATCH(B129,CANDIDATES!$A$6:$A$205,0)),"")</x:f>
      </x:c>
      <x:c r="N129" s="69" t="str">
        <x:f>IF(O129="LINKED - READY",INDEX(CANDIDATES!$Q$6:$Q$205,MATCH(B129,CANDIDATES!$A$6:$A$205,0)),"")</x:f>
      </x:c>
      <x:c r="O129" s="69" t="str">
        <x:f>IF(A129="","",IF(COUNTIF(CANDIDATES!$A$6:$A$205,B129)&lt;&gt;1,"INVALID - CANDIDATE ID",IF(COUNTIFS(CANDIDATES!$A$6:$A$205,B129,CANDIDATES!$R$6:$R$205,"READY")&lt;&gt;1,"CANDIDATE NOT READY","LINKED - READY")))</x:f>
      </x:c>
      <x:c r="P129" s="69" t="str">
        <x:f>IF(A129="","",IF(O129&lt;&gt;"LINKED - READY","NOT COMPATIBLE - CANDIDATE",IF(C129="UNRESOLVED","NOT COMPATIBLE - UNRESOLVED",IF(C129="INCLUDE DIRECT",IF(N129="DIRECT COMMERCIAL COMPETITOR","COMPATIBLE","ROLE CONFLICT"),IF(C129="INCLUDE INDIRECT",IF(N129="INDIRECT / SUBSTITUTE COMPETITOR","COMPATIBLE","ROLE CONFLICT"),IF(C129="REFERENCE",IF(OR(N129="DIRECT COMMERCIAL COMPETITOR",N129="INDIRECT / SUBSTITUTE COMPETITOR",N129="RETAIL / CHANNEL COMPETITOR",N129="MARKETPLACE / INTERMEDIARY",N129="MANUFACTURER / FIRST-PARTY REFERENCE",N129="PUBLISHER / INFORMATION COMPETITOR",N129="VISIBILITY-ONLY COMPETITOR"),"COMPATIBLE","ROLE CONFLICT"),IF(OR(C129="MONITOR",C129="EXCLUDE"),"COMPATIBLE","ROLE CONFLICT")))))))</x:f>
      </x:c>
    </x:row>
    <x:row r="130">
      <x:c r="A130" s="53"/>
      <x:c r="B130" s="53"/>
      <x:c r="C130" s="53"/>
      <x:c r="D130" s="53"/>
      <x:c r="E130" s="53"/>
      <x:c r="F130" s="53"/>
      <x:c r="G130" s="53"/>
      <x:c r="H130" s="53"/>
      <x:c r="I130" s="53"/>
      <x:c r="J130" s="45" t="str">
        <x:f>IF(A130="","",IF(NOT(OR(EXACT(C130,"INCLUDE DIRECT"),EXACT(C130,"INCLUDE INDIRECT"),EXACT(C130,"REFERENCE"),EXACT(C130,"MONITOR"),EXACT(C130,"EXCLUDE"),EXACT(C130,"UNRESOLVED"))),"INVALID - SET DECISION TOKEN",IF(COUNTIF($A$6:$A$205,A130)&gt;1,"INVALID - DUPLICATE ID","VALID")))</x:f>
      </x:c>
      <x:c r="K130" s="45" t="str">
        <x:f>IF(A130="","",IF(OR(B130="",C130="",D130="",E130="",F130="",G130="",H130="",I130=""),"EVIDENCE INSUFFICIENT - DECISION FIELD",IF(C130="UNRESOLVED","EVIDENCE INSUFFICIENT - UNRESOLVED SET","COMPLETE")))</x:f>
      </x:c>
      <x:c r="L130" s="45" t="str">
        <x:f>IF(A130="","",IF(J130&lt;&gt;"VALID","NOT READY",IF(K130&lt;&gt;"COMPLETE","NOT READY",IF(O130&lt;&gt;"LINKED - READY","NOT READY",IF(P130&lt;&gt;"COMPATIBLE","NOT READY","READY")))))</x:f>
      </x:c>
      <x:c r="M130" s="69" t="str">
        <x:f>IF(O130="LINKED - READY",INDEX(CANDIDATES!$B$6:$B$205,MATCH(B130,CANDIDATES!$A$6:$A$205,0)),"")</x:f>
      </x:c>
      <x:c r="N130" s="69" t="str">
        <x:f>IF(O130="LINKED - READY",INDEX(CANDIDATES!$Q$6:$Q$205,MATCH(B130,CANDIDATES!$A$6:$A$205,0)),"")</x:f>
      </x:c>
      <x:c r="O130" s="69" t="str">
        <x:f>IF(A130="","",IF(COUNTIF(CANDIDATES!$A$6:$A$205,B130)&lt;&gt;1,"INVALID - CANDIDATE ID",IF(COUNTIFS(CANDIDATES!$A$6:$A$205,B130,CANDIDATES!$R$6:$R$205,"READY")&lt;&gt;1,"CANDIDATE NOT READY","LINKED - READY")))</x:f>
      </x:c>
      <x:c r="P130" s="69" t="str">
        <x:f>IF(A130="","",IF(O130&lt;&gt;"LINKED - READY","NOT COMPATIBLE - CANDIDATE",IF(C130="UNRESOLVED","NOT COMPATIBLE - UNRESOLVED",IF(C130="INCLUDE DIRECT",IF(N130="DIRECT COMMERCIAL COMPETITOR","COMPATIBLE","ROLE CONFLICT"),IF(C130="INCLUDE INDIRECT",IF(N130="INDIRECT / SUBSTITUTE COMPETITOR","COMPATIBLE","ROLE CONFLICT"),IF(C130="REFERENCE",IF(OR(N130="DIRECT COMMERCIAL COMPETITOR",N130="INDIRECT / SUBSTITUTE COMPETITOR",N130="RETAIL / CHANNEL COMPETITOR",N130="MARKETPLACE / INTERMEDIARY",N130="MANUFACTURER / FIRST-PARTY REFERENCE",N130="PUBLISHER / INFORMATION COMPETITOR",N130="VISIBILITY-ONLY COMPETITOR"),"COMPATIBLE","ROLE CONFLICT"),IF(OR(C130="MONITOR",C130="EXCLUDE"),"COMPATIBLE","ROLE CONFLICT")))))))</x:f>
      </x:c>
    </x:row>
    <x:row r="131">
      <x:c r="A131" s="53"/>
      <x:c r="B131" s="53"/>
      <x:c r="C131" s="53"/>
      <x:c r="D131" s="53"/>
      <x:c r="E131" s="53"/>
      <x:c r="F131" s="53"/>
      <x:c r="G131" s="53"/>
      <x:c r="H131" s="53"/>
      <x:c r="I131" s="53"/>
      <x:c r="J131" s="45" t="str">
        <x:f>IF(A131="","",IF(NOT(OR(EXACT(C131,"INCLUDE DIRECT"),EXACT(C131,"INCLUDE INDIRECT"),EXACT(C131,"REFERENCE"),EXACT(C131,"MONITOR"),EXACT(C131,"EXCLUDE"),EXACT(C131,"UNRESOLVED"))),"INVALID - SET DECISION TOKEN",IF(COUNTIF($A$6:$A$205,A131)&gt;1,"INVALID - DUPLICATE ID","VALID")))</x:f>
      </x:c>
      <x:c r="K131" s="45" t="str">
        <x:f>IF(A131="","",IF(OR(B131="",C131="",D131="",E131="",F131="",G131="",H131="",I131=""),"EVIDENCE INSUFFICIENT - DECISION FIELD",IF(C131="UNRESOLVED","EVIDENCE INSUFFICIENT - UNRESOLVED SET","COMPLETE")))</x:f>
      </x:c>
      <x:c r="L131" s="45" t="str">
        <x:f>IF(A131="","",IF(J131&lt;&gt;"VALID","NOT READY",IF(K131&lt;&gt;"COMPLETE","NOT READY",IF(O131&lt;&gt;"LINKED - READY","NOT READY",IF(P131&lt;&gt;"COMPATIBLE","NOT READY","READY")))))</x:f>
      </x:c>
      <x:c r="M131" s="69" t="str">
        <x:f>IF(O131="LINKED - READY",INDEX(CANDIDATES!$B$6:$B$205,MATCH(B131,CANDIDATES!$A$6:$A$205,0)),"")</x:f>
      </x:c>
      <x:c r="N131" s="69" t="str">
        <x:f>IF(O131="LINKED - READY",INDEX(CANDIDATES!$Q$6:$Q$205,MATCH(B131,CANDIDATES!$A$6:$A$205,0)),"")</x:f>
      </x:c>
      <x:c r="O131" s="69" t="str">
        <x:f>IF(A131="","",IF(COUNTIF(CANDIDATES!$A$6:$A$205,B131)&lt;&gt;1,"INVALID - CANDIDATE ID",IF(COUNTIFS(CANDIDATES!$A$6:$A$205,B131,CANDIDATES!$R$6:$R$205,"READY")&lt;&gt;1,"CANDIDATE NOT READY","LINKED - READY")))</x:f>
      </x:c>
      <x:c r="P131" s="69" t="str">
        <x:f>IF(A131="","",IF(O131&lt;&gt;"LINKED - READY","NOT COMPATIBLE - CANDIDATE",IF(C131="UNRESOLVED","NOT COMPATIBLE - UNRESOLVED",IF(C131="INCLUDE DIRECT",IF(N131="DIRECT COMMERCIAL COMPETITOR","COMPATIBLE","ROLE CONFLICT"),IF(C131="INCLUDE INDIRECT",IF(N131="INDIRECT / SUBSTITUTE COMPETITOR","COMPATIBLE","ROLE CONFLICT"),IF(C131="REFERENCE",IF(OR(N131="DIRECT COMMERCIAL COMPETITOR",N131="INDIRECT / SUBSTITUTE COMPETITOR",N131="RETAIL / CHANNEL COMPETITOR",N131="MARKETPLACE / INTERMEDIARY",N131="MANUFACTURER / FIRST-PARTY REFERENCE",N131="PUBLISHER / INFORMATION COMPETITOR",N131="VISIBILITY-ONLY COMPETITOR"),"COMPATIBLE","ROLE CONFLICT"),IF(OR(C131="MONITOR",C131="EXCLUDE"),"COMPATIBLE","ROLE CONFLICT")))))))</x:f>
      </x:c>
    </x:row>
    <x:row r="132">
      <x:c r="A132" s="53"/>
      <x:c r="B132" s="53"/>
      <x:c r="C132" s="53"/>
      <x:c r="D132" s="53"/>
      <x:c r="E132" s="53"/>
      <x:c r="F132" s="53"/>
      <x:c r="G132" s="53"/>
      <x:c r="H132" s="53"/>
      <x:c r="I132" s="53"/>
      <x:c r="J132" s="45" t="str">
        <x:f>IF(A132="","",IF(NOT(OR(EXACT(C132,"INCLUDE DIRECT"),EXACT(C132,"INCLUDE INDIRECT"),EXACT(C132,"REFERENCE"),EXACT(C132,"MONITOR"),EXACT(C132,"EXCLUDE"),EXACT(C132,"UNRESOLVED"))),"INVALID - SET DECISION TOKEN",IF(COUNTIF($A$6:$A$205,A132)&gt;1,"INVALID - DUPLICATE ID","VALID")))</x:f>
      </x:c>
      <x:c r="K132" s="45" t="str">
        <x:f>IF(A132="","",IF(OR(B132="",C132="",D132="",E132="",F132="",G132="",H132="",I132=""),"EVIDENCE INSUFFICIENT - DECISION FIELD",IF(C132="UNRESOLVED","EVIDENCE INSUFFICIENT - UNRESOLVED SET","COMPLETE")))</x:f>
      </x:c>
      <x:c r="L132" s="45" t="str">
        <x:f>IF(A132="","",IF(J132&lt;&gt;"VALID","NOT READY",IF(K132&lt;&gt;"COMPLETE","NOT READY",IF(O132&lt;&gt;"LINKED - READY","NOT READY",IF(P132&lt;&gt;"COMPATIBLE","NOT READY","READY")))))</x:f>
      </x:c>
      <x:c r="M132" s="69" t="str">
        <x:f>IF(O132="LINKED - READY",INDEX(CANDIDATES!$B$6:$B$205,MATCH(B132,CANDIDATES!$A$6:$A$205,0)),"")</x:f>
      </x:c>
      <x:c r="N132" s="69" t="str">
        <x:f>IF(O132="LINKED - READY",INDEX(CANDIDATES!$Q$6:$Q$205,MATCH(B132,CANDIDATES!$A$6:$A$205,0)),"")</x:f>
      </x:c>
      <x:c r="O132" s="69" t="str">
        <x:f>IF(A132="","",IF(COUNTIF(CANDIDATES!$A$6:$A$205,B132)&lt;&gt;1,"INVALID - CANDIDATE ID",IF(COUNTIFS(CANDIDATES!$A$6:$A$205,B132,CANDIDATES!$R$6:$R$205,"READY")&lt;&gt;1,"CANDIDATE NOT READY","LINKED - READY")))</x:f>
      </x:c>
      <x:c r="P132" s="69" t="str">
        <x:f>IF(A132="","",IF(O132&lt;&gt;"LINKED - READY","NOT COMPATIBLE - CANDIDATE",IF(C132="UNRESOLVED","NOT COMPATIBLE - UNRESOLVED",IF(C132="INCLUDE DIRECT",IF(N132="DIRECT COMMERCIAL COMPETITOR","COMPATIBLE","ROLE CONFLICT"),IF(C132="INCLUDE INDIRECT",IF(N132="INDIRECT / SUBSTITUTE COMPETITOR","COMPATIBLE","ROLE CONFLICT"),IF(C132="REFERENCE",IF(OR(N132="DIRECT COMMERCIAL COMPETITOR",N132="INDIRECT / SUBSTITUTE COMPETITOR",N132="RETAIL / CHANNEL COMPETITOR",N132="MARKETPLACE / INTERMEDIARY",N132="MANUFACTURER / FIRST-PARTY REFERENCE",N132="PUBLISHER / INFORMATION COMPETITOR",N132="VISIBILITY-ONLY COMPETITOR"),"COMPATIBLE","ROLE CONFLICT"),IF(OR(C132="MONITOR",C132="EXCLUDE"),"COMPATIBLE","ROLE CONFLICT")))))))</x:f>
      </x:c>
    </x:row>
    <x:row r="133">
      <x:c r="A133" s="53"/>
      <x:c r="B133" s="53"/>
      <x:c r="C133" s="53"/>
      <x:c r="D133" s="53"/>
      <x:c r="E133" s="53"/>
      <x:c r="F133" s="53"/>
      <x:c r="G133" s="53"/>
      <x:c r="H133" s="53"/>
      <x:c r="I133" s="53"/>
      <x:c r="J133" s="45" t="str">
        <x:f>IF(A133="","",IF(NOT(OR(EXACT(C133,"INCLUDE DIRECT"),EXACT(C133,"INCLUDE INDIRECT"),EXACT(C133,"REFERENCE"),EXACT(C133,"MONITOR"),EXACT(C133,"EXCLUDE"),EXACT(C133,"UNRESOLVED"))),"INVALID - SET DECISION TOKEN",IF(COUNTIF($A$6:$A$205,A133)&gt;1,"INVALID - DUPLICATE ID","VALID")))</x:f>
      </x:c>
      <x:c r="K133" s="45" t="str">
        <x:f>IF(A133="","",IF(OR(B133="",C133="",D133="",E133="",F133="",G133="",H133="",I133=""),"EVIDENCE INSUFFICIENT - DECISION FIELD",IF(C133="UNRESOLVED","EVIDENCE INSUFFICIENT - UNRESOLVED SET","COMPLETE")))</x:f>
      </x:c>
      <x:c r="L133" s="45" t="str">
        <x:f>IF(A133="","",IF(J133&lt;&gt;"VALID","NOT READY",IF(K133&lt;&gt;"COMPLETE","NOT READY",IF(O133&lt;&gt;"LINKED - READY","NOT READY",IF(P133&lt;&gt;"COMPATIBLE","NOT READY","READY")))))</x:f>
      </x:c>
      <x:c r="M133" s="69" t="str">
        <x:f>IF(O133="LINKED - READY",INDEX(CANDIDATES!$B$6:$B$205,MATCH(B133,CANDIDATES!$A$6:$A$205,0)),"")</x:f>
      </x:c>
      <x:c r="N133" s="69" t="str">
        <x:f>IF(O133="LINKED - READY",INDEX(CANDIDATES!$Q$6:$Q$205,MATCH(B133,CANDIDATES!$A$6:$A$205,0)),"")</x:f>
      </x:c>
      <x:c r="O133" s="69" t="str">
        <x:f>IF(A133="","",IF(COUNTIF(CANDIDATES!$A$6:$A$205,B133)&lt;&gt;1,"INVALID - CANDIDATE ID",IF(COUNTIFS(CANDIDATES!$A$6:$A$205,B133,CANDIDATES!$R$6:$R$205,"READY")&lt;&gt;1,"CANDIDATE NOT READY","LINKED - READY")))</x:f>
      </x:c>
      <x:c r="P133" s="69" t="str">
        <x:f>IF(A133="","",IF(O133&lt;&gt;"LINKED - READY","NOT COMPATIBLE - CANDIDATE",IF(C133="UNRESOLVED","NOT COMPATIBLE - UNRESOLVED",IF(C133="INCLUDE DIRECT",IF(N133="DIRECT COMMERCIAL COMPETITOR","COMPATIBLE","ROLE CONFLICT"),IF(C133="INCLUDE INDIRECT",IF(N133="INDIRECT / SUBSTITUTE COMPETITOR","COMPATIBLE","ROLE CONFLICT"),IF(C133="REFERENCE",IF(OR(N133="DIRECT COMMERCIAL COMPETITOR",N133="INDIRECT / SUBSTITUTE COMPETITOR",N133="RETAIL / CHANNEL COMPETITOR",N133="MARKETPLACE / INTERMEDIARY",N133="MANUFACTURER / FIRST-PARTY REFERENCE",N133="PUBLISHER / INFORMATION COMPETITOR",N133="VISIBILITY-ONLY COMPETITOR"),"COMPATIBLE","ROLE CONFLICT"),IF(OR(C133="MONITOR",C133="EXCLUDE"),"COMPATIBLE","ROLE CONFLICT")))))))</x:f>
      </x:c>
    </x:row>
    <x:row r="134">
      <x:c r="A134" s="53"/>
      <x:c r="B134" s="53"/>
      <x:c r="C134" s="53"/>
      <x:c r="D134" s="53"/>
      <x:c r="E134" s="53"/>
      <x:c r="F134" s="53"/>
      <x:c r="G134" s="53"/>
      <x:c r="H134" s="53"/>
      <x:c r="I134" s="53"/>
      <x:c r="J134" s="45" t="str">
        <x:f>IF(A134="","",IF(NOT(OR(EXACT(C134,"INCLUDE DIRECT"),EXACT(C134,"INCLUDE INDIRECT"),EXACT(C134,"REFERENCE"),EXACT(C134,"MONITOR"),EXACT(C134,"EXCLUDE"),EXACT(C134,"UNRESOLVED"))),"INVALID - SET DECISION TOKEN",IF(COUNTIF($A$6:$A$205,A134)&gt;1,"INVALID - DUPLICATE ID","VALID")))</x:f>
      </x:c>
      <x:c r="K134" s="45" t="str">
        <x:f>IF(A134="","",IF(OR(B134="",C134="",D134="",E134="",F134="",G134="",H134="",I134=""),"EVIDENCE INSUFFICIENT - DECISION FIELD",IF(C134="UNRESOLVED","EVIDENCE INSUFFICIENT - UNRESOLVED SET","COMPLETE")))</x:f>
      </x:c>
      <x:c r="L134" s="45" t="str">
        <x:f>IF(A134="","",IF(J134&lt;&gt;"VALID","NOT READY",IF(K134&lt;&gt;"COMPLETE","NOT READY",IF(O134&lt;&gt;"LINKED - READY","NOT READY",IF(P134&lt;&gt;"COMPATIBLE","NOT READY","READY")))))</x:f>
      </x:c>
      <x:c r="M134" s="69" t="str">
        <x:f>IF(O134="LINKED - READY",INDEX(CANDIDATES!$B$6:$B$205,MATCH(B134,CANDIDATES!$A$6:$A$205,0)),"")</x:f>
      </x:c>
      <x:c r="N134" s="69" t="str">
        <x:f>IF(O134="LINKED - READY",INDEX(CANDIDATES!$Q$6:$Q$205,MATCH(B134,CANDIDATES!$A$6:$A$205,0)),"")</x:f>
      </x:c>
      <x:c r="O134" s="69" t="str">
        <x:f>IF(A134="","",IF(COUNTIF(CANDIDATES!$A$6:$A$205,B134)&lt;&gt;1,"INVALID - CANDIDATE ID",IF(COUNTIFS(CANDIDATES!$A$6:$A$205,B134,CANDIDATES!$R$6:$R$205,"READY")&lt;&gt;1,"CANDIDATE NOT READY","LINKED - READY")))</x:f>
      </x:c>
      <x:c r="P134" s="69" t="str">
        <x:f>IF(A134="","",IF(O134&lt;&gt;"LINKED - READY","NOT COMPATIBLE - CANDIDATE",IF(C134="UNRESOLVED","NOT COMPATIBLE - UNRESOLVED",IF(C134="INCLUDE DIRECT",IF(N134="DIRECT COMMERCIAL COMPETITOR","COMPATIBLE","ROLE CONFLICT"),IF(C134="INCLUDE INDIRECT",IF(N134="INDIRECT / SUBSTITUTE COMPETITOR","COMPATIBLE","ROLE CONFLICT"),IF(C134="REFERENCE",IF(OR(N134="DIRECT COMMERCIAL COMPETITOR",N134="INDIRECT / SUBSTITUTE COMPETITOR",N134="RETAIL / CHANNEL COMPETITOR",N134="MARKETPLACE / INTERMEDIARY",N134="MANUFACTURER / FIRST-PARTY REFERENCE",N134="PUBLISHER / INFORMATION COMPETITOR",N134="VISIBILITY-ONLY COMPETITOR"),"COMPATIBLE","ROLE CONFLICT"),IF(OR(C134="MONITOR",C134="EXCLUDE"),"COMPATIBLE","ROLE CONFLICT")))))))</x:f>
      </x:c>
    </x:row>
    <x:row r="135">
      <x:c r="A135" s="53"/>
      <x:c r="B135" s="53"/>
      <x:c r="C135" s="53"/>
      <x:c r="D135" s="53"/>
      <x:c r="E135" s="53"/>
      <x:c r="F135" s="53"/>
      <x:c r="G135" s="53"/>
      <x:c r="H135" s="53"/>
      <x:c r="I135" s="53"/>
      <x:c r="J135" s="45" t="str">
        <x:f>IF(A135="","",IF(NOT(OR(EXACT(C135,"INCLUDE DIRECT"),EXACT(C135,"INCLUDE INDIRECT"),EXACT(C135,"REFERENCE"),EXACT(C135,"MONITOR"),EXACT(C135,"EXCLUDE"),EXACT(C135,"UNRESOLVED"))),"INVALID - SET DECISION TOKEN",IF(COUNTIF($A$6:$A$205,A135)&gt;1,"INVALID - DUPLICATE ID","VALID")))</x:f>
      </x:c>
      <x:c r="K135" s="45" t="str">
        <x:f>IF(A135="","",IF(OR(B135="",C135="",D135="",E135="",F135="",G135="",H135="",I135=""),"EVIDENCE INSUFFICIENT - DECISION FIELD",IF(C135="UNRESOLVED","EVIDENCE INSUFFICIENT - UNRESOLVED SET","COMPLETE")))</x:f>
      </x:c>
      <x:c r="L135" s="45" t="str">
        <x:f>IF(A135="","",IF(J135&lt;&gt;"VALID","NOT READY",IF(K135&lt;&gt;"COMPLETE","NOT READY",IF(O135&lt;&gt;"LINKED - READY","NOT READY",IF(P135&lt;&gt;"COMPATIBLE","NOT READY","READY")))))</x:f>
      </x:c>
      <x:c r="M135" s="69" t="str">
        <x:f>IF(O135="LINKED - READY",INDEX(CANDIDATES!$B$6:$B$205,MATCH(B135,CANDIDATES!$A$6:$A$205,0)),"")</x:f>
      </x:c>
      <x:c r="N135" s="69" t="str">
        <x:f>IF(O135="LINKED - READY",INDEX(CANDIDATES!$Q$6:$Q$205,MATCH(B135,CANDIDATES!$A$6:$A$205,0)),"")</x:f>
      </x:c>
      <x:c r="O135" s="69" t="str">
        <x:f>IF(A135="","",IF(COUNTIF(CANDIDATES!$A$6:$A$205,B135)&lt;&gt;1,"INVALID - CANDIDATE ID",IF(COUNTIFS(CANDIDATES!$A$6:$A$205,B135,CANDIDATES!$R$6:$R$205,"READY")&lt;&gt;1,"CANDIDATE NOT READY","LINKED - READY")))</x:f>
      </x:c>
      <x:c r="P135" s="69" t="str">
        <x:f>IF(A135="","",IF(O135&lt;&gt;"LINKED - READY","NOT COMPATIBLE - CANDIDATE",IF(C135="UNRESOLVED","NOT COMPATIBLE - UNRESOLVED",IF(C135="INCLUDE DIRECT",IF(N135="DIRECT COMMERCIAL COMPETITOR","COMPATIBLE","ROLE CONFLICT"),IF(C135="INCLUDE INDIRECT",IF(N135="INDIRECT / SUBSTITUTE COMPETITOR","COMPATIBLE","ROLE CONFLICT"),IF(C135="REFERENCE",IF(OR(N135="DIRECT COMMERCIAL COMPETITOR",N135="INDIRECT / SUBSTITUTE COMPETITOR",N135="RETAIL / CHANNEL COMPETITOR",N135="MARKETPLACE / INTERMEDIARY",N135="MANUFACTURER / FIRST-PARTY REFERENCE",N135="PUBLISHER / INFORMATION COMPETITOR",N135="VISIBILITY-ONLY COMPETITOR"),"COMPATIBLE","ROLE CONFLICT"),IF(OR(C135="MONITOR",C135="EXCLUDE"),"COMPATIBLE","ROLE CONFLICT")))))))</x:f>
      </x:c>
    </x:row>
    <x:row r="136">
      <x:c r="A136" s="53"/>
      <x:c r="B136" s="53"/>
      <x:c r="C136" s="53"/>
      <x:c r="D136" s="53"/>
      <x:c r="E136" s="53"/>
      <x:c r="F136" s="53"/>
      <x:c r="G136" s="53"/>
      <x:c r="H136" s="53"/>
      <x:c r="I136" s="53"/>
      <x:c r="J136" s="45" t="str">
        <x:f>IF(A136="","",IF(NOT(OR(EXACT(C136,"INCLUDE DIRECT"),EXACT(C136,"INCLUDE INDIRECT"),EXACT(C136,"REFERENCE"),EXACT(C136,"MONITOR"),EXACT(C136,"EXCLUDE"),EXACT(C136,"UNRESOLVED"))),"INVALID - SET DECISION TOKEN",IF(COUNTIF($A$6:$A$205,A136)&gt;1,"INVALID - DUPLICATE ID","VALID")))</x:f>
      </x:c>
      <x:c r="K136" s="45" t="str">
        <x:f>IF(A136="","",IF(OR(B136="",C136="",D136="",E136="",F136="",G136="",H136="",I136=""),"EVIDENCE INSUFFICIENT - DECISION FIELD",IF(C136="UNRESOLVED","EVIDENCE INSUFFICIENT - UNRESOLVED SET","COMPLETE")))</x:f>
      </x:c>
      <x:c r="L136" s="45" t="str">
        <x:f>IF(A136="","",IF(J136&lt;&gt;"VALID","NOT READY",IF(K136&lt;&gt;"COMPLETE","NOT READY",IF(O136&lt;&gt;"LINKED - READY","NOT READY",IF(P136&lt;&gt;"COMPATIBLE","NOT READY","READY")))))</x:f>
      </x:c>
      <x:c r="M136" s="69" t="str">
        <x:f>IF(O136="LINKED - READY",INDEX(CANDIDATES!$B$6:$B$205,MATCH(B136,CANDIDATES!$A$6:$A$205,0)),"")</x:f>
      </x:c>
      <x:c r="N136" s="69" t="str">
        <x:f>IF(O136="LINKED - READY",INDEX(CANDIDATES!$Q$6:$Q$205,MATCH(B136,CANDIDATES!$A$6:$A$205,0)),"")</x:f>
      </x:c>
      <x:c r="O136" s="69" t="str">
        <x:f>IF(A136="","",IF(COUNTIF(CANDIDATES!$A$6:$A$205,B136)&lt;&gt;1,"INVALID - CANDIDATE ID",IF(COUNTIFS(CANDIDATES!$A$6:$A$205,B136,CANDIDATES!$R$6:$R$205,"READY")&lt;&gt;1,"CANDIDATE NOT READY","LINKED - READY")))</x:f>
      </x:c>
      <x:c r="P136" s="69" t="str">
        <x:f>IF(A136="","",IF(O136&lt;&gt;"LINKED - READY","NOT COMPATIBLE - CANDIDATE",IF(C136="UNRESOLVED","NOT COMPATIBLE - UNRESOLVED",IF(C136="INCLUDE DIRECT",IF(N136="DIRECT COMMERCIAL COMPETITOR","COMPATIBLE","ROLE CONFLICT"),IF(C136="INCLUDE INDIRECT",IF(N136="INDIRECT / SUBSTITUTE COMPETITOR","COMPATIBLE","ROLE CONFLICT"),IF(C136="REFERENCE",IF(OR(N136="DIRECT COMMERCIAL COMPETITOR",N136="INDIRECT / SUBSTITUTE COMPETITOR",N136="RETAIL / CHANNEL COMPETITOR",N136="MARKETPLACE / INTERMEDIARY",N136="MANUFACTURER / FIRST-PARTY REFERENCE",N136="PUBLISHER / INFORMATION COMPETITOR",N136="VISIBILITY-ONLY COMPETITOR"),"COMPATIBLE","ROLE CONFLICT"),IF(OR(C136="MONITOR",C136="EXCLUDE"),"COMPATIBLE","ROLE CONFLICT")))))))</x:f>
      </x:c>
    </x:row>
    <x:row r="137">
      <x:c r="A137" s="53"/>
      <x:c r="B137" s="53"/>
      <x:c r="C137" s="53"/>
      <x:c r="D137" s="53"/>
      <x:c r="E137" s="53"/>
      <x:c r="F137" s="53"/>
      <x:c r="G137" s="53"/>
      <x:c r="H137" s="53"/>
      <x:c r="I137" s="53"/>
      <x:c r="J137" s="45" t="str">
        <x:f>IF(A137="","",IF(NOT(OR(EXACT(C137,"INCLUDE DIRECT"),EXACT(C137,"INCLUDE INDIRECT"),EXACT(C137,"REFERENCE"),EXACT(C137,"MONITOR"),EXACT(C137,"EXCLUDE"),EXACT(C137,"UNRESOLVED"))),"INVALID - SET DECISION TOKEN",IF(COUNTIF($A$6:$A$205,A137)&gt;1,"INVALID - DUPLICATE ID","VALID")))</x:f>
      </x:c>
      <x:c r="K137" s="45" t="str">
        <x:f>IF(A137="","",IF(OR(B137="",C137="",D137="",E137="",F137="",G137="",H137="",I137=""),"EVIDENCE INSUFFICIENT - DECISION FIELD",IF(C137="UNRESOLVED","EVIDENCE INSUFFICIENT - UNRESOLVED SET","COMPLETE")))</x:f>
      </x:c>
      <x:c r="L137" s="45" t="str">
        <x:f>IF(A137="","",IF(J137&lt;&gt;"VALID","NOT READY",IF(K137&lt;&gt;"COMPLETE","NOT READY",IF(O137&lt;&gt;"LINKED - READY","NOT READY",IF(P137&lt;&gt;"COMPATIBLE","NOT READY","READY")))))</x:f>
      </x:c>
      <x:c r="M137" s="69" t="str">
        <x:f>IF(O137="LINKED - READY",INDEX(CANDIDATES!$B$6:$B$205,MATCH(B137,CANDIDATES!$A$6:$A$205,0)),"")</x:f>
      </x:c>
      <x:c r="N137" s="69" t="str">
        <x:f>IF(O137="LINKED - READY",INDEX(CANDIDATES!$Q$6:$Q$205,MATCH(B137,CANDIDATES!$A$6:$A$205,0)),"")</x:f>
      </x:c>
      <x:c r="O137" s="69" t="str">
        <x:f>IF(A137="","",IF(COUNTIF(CANDIDATES!$A$6:$A$205,B137)&lt;&gt;1,"INVALID - CANDIDATE ID",IF(COUNTIFS(CANDIDATES!$A$6:$A$205,B137,CANDIDATES!$R$6:$R$205,"READY")&lt;&gt;1,"CANDIDATE NOT READY","LINKED - READY")))</x:f>
      </x:c>
      <x:c r="P137" s="69" t="str">
        <x:f>IF(A137="","",IF(O137&lt;&gt;"LINKED - READY","NOT COMPATIBLE - CANDIDATE",IF(C137="UNRESOLVED","NOT COMPATIBLE - UNRESOLVED",IF(C137="INCLUDE DIRECT",IF(N137="DIRECT COMMERCIAL COMPETITOR","COMPATIBLE","ROLE CONFLICT"),IF(C137="INCLUDE INDIRECT",IF(N137="INDIRECT / SUBSTITUTE COMPETITOR","COMPATIBLE","ROLE CONFLICT"),IF(C137="REFERENCE",IF(OR(N137="DIRECT COMMERCIAL COMPETITOR",N137="INDIRECT / SUBSTITUTE COMPETITOR",N137="RETAIL / CHANNEL COMPETITOR",N137="MARKETPLACE / INTERMEDIARY",N137="MANUFACTURER / FIRST-PARTY REFERENCE",N137="PUBLISHER / INFORMATION COMPETITOR",N137="VISIBILITY-ONLY COMPETITOR"),"COMPATIBLE","ROLE CONFLICT"),IF(OR(C137="MONITOR",C137="EXCLUDE"),"COMPATIBLE","ROLE CONFLICT")))))))</x:f>
      </x:c>
    </x:row>
    <x:row r="138">
      <x:c r="A138" s="53"/>
      <x:c r="B138" s="53"/>
      <x:c r="C138" s="53"/>
      <x:c r="D138" s="53"/>
      <x:c r="E138" s="53"/>
      <x:c r="F138" s="53"/>
      <x:c r="G138" s="53"/>
      <x:c r="H138" s="53"/>
      <x:c r="I138" s="53"/>
      <x:c r="J138" s="45" t="str">
        <x:f>IF(A138="","",IF(NOT(OR(EXACT(C138,"INCLUDE DIRECT"),EXACT(C138,"INCLUDE INDIRECT"),EXACT(C138,"REFERENCE"),EXACT(C138,"MONITOR"),EXACT(C138,"EXCLUDE"),EXACT(C138,"UNRESOLVED"))),"INVALID - SET DECISION TOKEN",IF(COUNTIF($A$6:$A$205,A138)&gt;1,"INVALID - DUPLICATE ID","VALID")))</x:f>
      </x:c>
      <x:c r="K138" s="45" t="str">
        <x:f>IF(A138="","",IF(OR(B138="",C138="",D138="",E138="",F138="",G138="",H138="",I138=""),"EVIDENCE INSUFFICIENT - DECISION FIELD",IF(C138="UNRESOLVED","EVIDENCE INSUFFICIENT - UNRESOLVED SET","COMPLETE")))</x:f>
      </x:c>
      <x:c r="L138" s="45" t="str">
        <x:f>IF(A138="","",IF(J138&lt;&gt;"VALID","NOT READY",IF(K138&lt;&gt;"COMPLETE","NOT READY",IF(O138&lt;&gt;"LINKED - READY","NOT READY",IF(P138&lt;&gt;"COMPATIBLE","NOT READY","READY")))))</x:f>
      </x:c>
      <x:c r="M138" s="69" t="str">
        <x:f>IF(O138="LINKED - READY",INDEX(CANDIDATES!$B$6:$B$205,MATCH(B138,CANDIDATES!$A$6:$A$205,0)),"")</x:f>
      </x:c>
      <x:c r="N138" s="69" t="str">
        <x:f>IF(O138="LINKED - READY",INDEX(CANDIDATES!$Q$6:$Q$205,MATCH(B138,CANDIDATES!$A$6:$A$205,0)),"")</x:f>
      </x:c>
      <x:c r="O138" s="69" t="str">
        <x:f>IF(A138="","",IF(COUNTIF(CANDIDATES!$A$6:$A$205,B138)&lt;&gt;1,"INVALID - CANDIDATE ID",IF(COUNTIFS(CANDIDATES!$A$6:$A$205,B138,CANDIDATES!$R$6:$R$205,"READY")&lt;&gt;1,"CANDIDATE NOT READY","LINKED - READY")))</x:f>
      </x:c>
      <x:c r="P138" s="69" t="str">
        <x:f>IF(A138="","",IF(O138&lt;&gt;"LINKED - READY","NOT COMPATIBLE - CANDIDATE",IF(C138="UNRESOLVED","NOT COMPATIBLE - UNRESOLVED",IF(C138="INCLUDE DIRECT",IF(N138="DIRECT COMMERCIAL COMPETITOR","COMPATIBLE","ROLE CONFLICT"),IF(C138="INCLUDE INDIRECT",IF(N138="INDIRECT / SUBSTITUTE COMPETITOR","COMPATIBLE","ROLE CONFLICT"),IF(C138="REFERENCE",IF(OR(N138="DIRECT COMMERCIAL COMPETITOR",N138="INDIRECT / SUBSTITUTE COMPETITOR",N138="RETAIL / CHANNEL COMPETITOR",N138="MARKETPLACE / INTERMEDIARY",N138="MANUFACTURER / FIRST-PARTY REFERENCE",N138="PUBLISHER / INFORMATION COMPETITOR",N138="VISIBILITY-ONLY COMPETITOR"),"COMPATIBLE","ROLE CONFLICT"),IF(OR(C138="MONITOR",C138="EXCLUDE"),"COMPATIBLE","ROLE CONFLICT")))))))</x:f>
      </x:c>
    </x:row>
    <x:row r="139">
      <x:c r="A139" s="53"/>
      <x:c r="B139" s="53"/>
      <x:c r="C139" s="53"/>
      <x:c r="D139" s="53"/>
      <x:c r="E139" s="53"/>
      <x:c r="F139" s="53"/>
      <x:c r="G139" s="53"/>
      <x:c r="H139" s="53"/>
      <x:c r="I139" s="53"/>
      <x:c r="J139" s="45" t="str">
        <x:f>IF(A139="","",IF(NOT(OR(EXACT(C139,"INCLUDE DIRECT"),EXACT(C139,"INCLUDE INDIRECT"),EXACT(C139,"REFERENCE"),EXACT(C139,"MONITOR"),EXACT(C139,"EXCLUDE"),EXACT(C139,"UNRESOLVED"))),"INVALID - SET DECISION TOKEN",IF(COUNTIF($A$6:$A$205,A139)&gt;1,"INVALID - DUPLICATE ID","VALID")))</x:f>
      </x:c>
      <x:c r="K139" s="45" t="str">
        <x:f>IF(A139="","",IF(OR(B139="",C139="",D139="",E139="",F139="",G139="",H139="",I139=""),"EVIDENCE INSUFFICIENT - DECISION FIELD",IF(C139="UNRESOLVED","EVIDENCE INSUFFICIENT - UNRESOLVED SET","COMPLETE")))</x:f>
      </x:c>
      <x:c r="L139" s="45" t="str">
        <x:f>IF(A139="","",IF(J139&lt;&gt;"VALID","NOT READY",IF(K139&lt;&gt;"COMPLETE","NOT READY",IF(O139&lt;&gt;"LINKED - READY","NOT READY",IF(P139&lt;&gt;"COMPATIBLE","NOT READY","READY")))))</x:f>
      </x:c>
      <x:c r="M139" s="69" t="str">
        <x:f>IF(O139="LINKED - READY",INDEX(CANDIDATES!$B$6:$B$205,MATCH(B139,CANDIDATES!$A$6:$A$205,0)),"")</x:f>
      </x:c>
      <x:c r="N139" s="69" t="str">
        <x:f>IF(O139="LINKED - READY",INDEX(CANDIDATES!$Q$6:$Q$205,MATCH(B139,CANDIDATES!$A$6:$A$205,0)),"")</x:f>
      </x:c>
      <x:c r="O139" s="69" t="str">
        <x:f>IF(A139="","",IF(COUNTIF(CANDIDATES!$A$6:$A$205,B139)&lt;&gt;1,"INVALID - CANDIDATE ID",IF(COUNTIFS(CANDIDATES!$A$6:$A$205,B139,CANDIDATES!$R$6:$R$205,"READY")&lt;&gt;1,"CANDIDATE NOT READY","LINKED - READY")))</x:f>
      </x:c>
      <x:c r="P139" s="69" t="str">
        <x:f>IF(A139="","",IF(O139&lt;&gt;"LINKED - READY","NOT COMPATIBLE - CANDIDATE",IF(C139="UNRESOLVED","NOT COMPATIBLE - UNRESOLVED",IF(C139="INCLUDE DIRECT",IF(N139="DIRECT COMMERCIAL COMPETITOR","COMPATIBLE","ROLE CONFLICT"),IF(C139="INCLUDE INDIRECT",IF(N139="INDIRECT / SUBSTITUTE COMPETITOR","COMPATIBLE","ROLE CONFLICT"),IF(C139="REFERENCE",IF(OR(N139="DIRECT COMMERCIAL COMPETITOR",N139="INDIRECT / SUBSTITUTE COMPETITOR",N139="RETAIL / CHANNEL COMPETITOR",N139="MARKETPLACE / INTERMEDIARY",N139="MANUFACTURER / FIRST-PARTY REFERENCE",N139="PUBLISHER / INFORMATION COMPETITOR",N139="VISIBILITY-ONLY COMPETITOR"),"COMPATIBLE","ROLE CONFLICT"),IF(OR(C139="MONITOR",C139="EXCLUDE"),"COMPATIBLE","ROLE CONFLICT")))))))</x:f>
      </x:c>
    </x:row>
    <x:row r="140">
      <x:c r="A140" s="53"/>
      <x:c r="B140" s="53"/>
      <x:c r="C140" s="53"/>
      <x:c r="D140" s="53"/>
      <x:c r="E140" s="53"/>
      <x:c r="F140" s="53"/>
      <x:c r="G140" s="53"/>
      <x:c r="H140" s="53"/>
      <x:c r="I140" s="53"/>
      <x:c r="J140" s="45" t="str">
        <x:f>IF(A140="","",IF(NOT(OR(EXACT(C140,"INCLUDE DIRECT"),EXACT(C140,"INCLUDE INDIRECT"),EXACT(C140,"REFERENCE"),EXACT(C140,"MONITOR"),EXACT(C140,"EXCLUDE"),EXACT(C140,"UNRESOLVED"))),"INVALID - SET DECISION TOKEN",IF(COUNTIF($A$6:$A$205,A140)&gt;1,"INVALID - DUPLICATE ID","VALID")))</x:f>
      </x:c>
      <x:c r="K140" s="45" t="str">
        <x:f>IF(A140="","",IF(OR(B140="",C140="",D140="",E140="",F140="",G140="",H140="",I140=""),"EVIDENCE INSUFFICIENT - DECISION FIELD",IF(C140="UNRESOLVED","EVIDENCE INSUFFICIENT - UNRESOLVED SET","COMPLETE")))</x:f>
      </x:c>
      <x:c r="L140" s="45" t="str">
        <x:f>IF(A140="","",IF(J140&lt;&gt;"VALID","NOT READY",IF(K140&lt;&gt;"COMPLETE","NOT READY",IF(O140&lt;&gt;"LINKED - READY","NOT READY",IF(P140&lt;&gt;"COMPATIBLE","NOT READY","READY")))))</x:f>
      </x:c>
      <x:c r="M140" s="69" t="str">
        <x:f>IF(O140="LINKED - READY",INDEX(CANDIDATES!$B$6:$B$205,MATCH(B140,CANDIDATES!$A$6:$A$205,0)),"")</x:f>
      </x:c>
      <x:c r="N140" s="69" t="str">
        <x:f>IF(O140="LINKED - READY",INDEX(CANDIDATES!$Q$6:$Q$205,MATCH(B140,CANDIDATES!$A$6:$A$205,0)),"")</x:f>
      </x:c>
      <x:c r="O140" s="69" t="str">
        <x:f>IF(A140="","",IF(COUNTIF(CANDIDATES!$A$6:$A$205,B140)&lt;&gt;1,"INVALID - CANDIDATE ID",IF(COUNTIFS(CANDIDATES!$A$6:$A$205,B140,CANDIDATES!$R$6:$R$205,"READY")&lt;&gt;1,"CANDIDATE NOT READY","LINKED - READY")))</x:f>
      </x:c>
      <x:c r="P140" s="69" t="str">
        <x:f>IF(A140="","",IF(O140&lt;&gt;"LINKED - READY","NOT COMPATIBLE - CANDIDATE",IF(C140="UNRESOLVED","NOT COMPATIBLE - UNRESOLVED",IF(C140="INCLUDE DIRECT",IF(N140="DIRECT COMMERCIAL COMPETITOR","COMPATIBLE","ROLE CONFLICT"),IF(C140="INCLUDE INDIRECT",IF(N140="INDIRECT / SUBSTITUTE COMPETITOR","COMPATIBLE","ROLE CONFLICT"),IF(C140="REFERENCE",IF(OR(N140="DIRECT COMMERCIAL COMPETITOR",N140="INDIRECT / SUBSTITUTE COMPETITOR",N140="RETAIL / CHANNEL COMPETITOR",N140="MARKETPLACE / INTERMEDIARY",N140="MANUFACTURER / FIRST-PARTY REFERENCE",N140="PUBLISHER / INFORMATION COMPETITOR",N140="VISIBILITY-ONLY COMPETITOR"),"COMPATIBLE","ROLE CONFLICT"),IF(OR(C140="MONITOR",C140="EXCLUDE"),"COMPATIBLE","ROLE CONFLICT")))))))</x:f>
      </x:c>
    </x:row>
    <x:row r="141">
      <x:c r="A141" s="53"/>
      <x:c r="B141" s="53"/>
      <x:c r="C141" s="53"/>
      <x:c r="D141" s="53"/>
      <x:c r="E141" s="53"/>
      <x:c r="F141" s="53"/>
      <x:c r="G141" s="53"/>
      <x:c r="H141" s="53"/>
      <x:c r="I141" s="53"/>
      <x:c r="J141" s="45" t="str">
        <x:f>IF(A141="","",IF(NOT(OR(EXACT(C141,"INCLUDE DIRECT"),EXACT(C141,"INCLUDE INDIRECT"),EXACT(C141,"REFERENCE"),EXACT(C141,"MONITOR"),EXACT(C141,"EXCLUDE"),EXACT(C141,"UNRESOLVED"))),"INVALID - SET DECISION TOKEN",IF(COUNTIF($A$6:$A$205,A141)&gt;1,"INVALID - DUPLICATE ID","VALID")))</x:f>
      </x:c>
      <x:c r="K141" s="45" t="str">
        <x:f>IF(A141="","",IF(OR(B141="",C141="",D141="",E141="",F141="",G141="",H141="",I141=""),"EVIDENCE INSUFFICIENT - DECISION FIELD",IF(C141="UNRESOLVED","EVIDENCE INSUFFICIENT - UNRESOLVED SET","COMPLETE")))</x:f>
      </x:c>
      <x:c r="L141" s="45" t="str">
        <x:f>IF(A141="","",IF(J141&lt;&gt;"VALID","NOT READY",IF(K141&lt;&gt;"COMPLETE","NOT READY",IF(O141&lt;&gt;"LINKED - READY","NOT READY",IF(P141&lt;&gt;"COMPATIBLE","NOT READY","READY")))))</x:f>
      </x:c>
      <x:c r="M141" s="69" t="str">
        <x:f>IF(O141="LINKED - READY",INDEX(CANDIDATES!$B$6:$B$205,MATCH(B141,CANDIDATES!$A$6:$A$205,0)),"")</x:f>
      </x:c>
      <x:c r="N141" s="69" t="str">
        <x:f>IF(O141="LINKED - READY",INDEX(CANDIDATES!$Q$6:$Q$205,MATCH(B141,CANDIDATES!$A$6:$A$205,0)),"")</x:f>
      </x:c>
      <x:c r="O141" s="69" t="str">
        <x:f>IF(A141="","",IF(COUNTIF(CANDIDATES!$A$6:$A$205,B141)&lt;&gt;1,"INVALID - CANDIDATE ID",IF(COUNTIFS(CANDIDATES!$A$6:$A$205,B141,CANDIDATES!$R$6:$R$205,"READY")&lt;&gt;1,"CANDIDATE NOT READY","LINKED - READY")))</x:f>
      </x:c>
      <x:c r="P141" s="69" t="str">
        <x:f>IF(A141="","",IF(O141&lt;&gt;"LINKED - READY","NOT COMPATIBLE - CANDIDATE",IF(C141="UNRESOLVED","NOT COMPATIBLE - UNRESOLVED",IF(C141="INCLUDE DIRECT",IF(N141="DIRECT COMMERCIAL COMPETITOR","COMPATIBLE","ROLE CONFLICT"),IF(C141="INCLUDE INDIRECT",IF(N141="INDIRECT / SUBSTITUTE COMPETITOR","COMPATIBLE","ROLE CONFLICT"),IF(C141="REFERENCE",IF(OR(N141="DIRECT COMMERCIAL COMPETITOR",N141="INDIRECT / SUBSTITUTE COMPETITOR",N141="RETAIL / CHANNEL COMPETITOR",N141="MARKETPLACE / INTERMEDIARY",N141="MANUFACTURER / FIRST-PARTY REFERENCE",N141="PUBLISHER / INFORMATION COMPETITOR",N141="VISIBILITY-ONLY COMPETITOR"),"COMPATIBLE","ROLE CONFLICT"),IF(OR(C141="MONITOR",C141="EXCLUDE"),"COMPATIBLE","ROLE CONFLICT")))))))</x:f>
      </x:c>
    </x:row>
    <x:row r="142">
      <x:c r="A142" s="53"/>
      <x:c r="B142" s="53"/>
      <x:c r="C142" s="53"/>
      <x:c r="D142" s="53"/>
      <x:c r="E142" s="53"/>
      <x:c r="F142" s="53"/>
      <x:c r="G142" s="53"/>
      <x:c r="H142" s="53"/>
      <x:c r="I142" s="53"/>
      <x:c r="J142" s="45" t="str">
        <x:f>IF(A142="","",IF(NOT(OR(EXACT(C142,"INCLUDE DIRECT"),EXACT(C142,"INCLUDE INDIRECT"),EXACT(C142,"REFERENCE"),EXACT(C142,"MONITOR"),EXACT(C142,"EXCLUDE"),EXACT(C142,"UNRESOLVED"))),"INVALID - SET DECISION TOKEN",IF(COUNTIF($A$6:$A$205,A142)&gt;1,"INVALID - DUPLICATE ID","VALID")))</x:f>
      </x:c>
      <x:c r="K142" s="45" t="str">
        <x:f>IF(A142="","",IF(OR(B142="",C142="",D142="",E142="",F142="",G142="",H142="",I142=""),"EVIDENCE INSUFFICIENT - DECISION FIELD",IF(C142="UNRESOLVED","EVIDENCE INSUFFICIENT - UNRESOLVED SET","COMPLETE")))</x:f>
      </x:c>
      <x:c r="L142" s="45" t="str">
        <x:f>IF(A142="","",IF(J142&lt;&gt;"VALID","NOT READY",IF(K142&lt;&gt;"COMPLETE","NOT READY",IF(O142&lt;&gt;"LINKED - READY","NOT READY",IF(P142&lt;&gt;"COMPATIBLE","NOT READY","READY")))))</x:f>
      </x:c>
      <x:c r="M142" s="69" t="str">
        <x:f>IF(O142="LINKED - READY",INDEX(CANDIDATES!$B$6:$B$205,MATCH(B142,CANDIDATES!$A$6:$A$205,0)),"")</x:f>
      </x:c>
      <x:c r="N142" s="69" t="str">
        <x:f>IF(O142="LINKED - READY",INDEX(CANDIDATES!$Q$6:$Q$205,MATCH(B142,CANDIDATES!$A$6:$A$205,0)),"")</x:f>
      </x:c>
      <x:c r="O142" s="69" t="str">
        <x:f>IF(A142="","",IF(COUNTIF(CANDIDATES!$A$6:$A$205,B142)&lt;&gt;1,"INVALID - CANDIDATE ID",IF(COUNTIFS(CANDIDATES!$A$6:$A$205,B142,CANDIDATES!$R$6:$R$205,"READY")&lt;&gt;1,"CANDIDATE NOT READY","LINKED - READY")))</x:f>
      </x:c>
      <x:c r="P142" s="69" t="str">
        <x:f>IF(A142="","",IF(O142&lt;&gt;"LINKED - READY","NOT COMPATIBLE - CANDIDATE",IF(C142="UNRESOLVED","NOT COMPATIBLE - UNRESOLVED",IF(C142="INCLUDE DIRECT",IF(N142="DIRECT COMMERCIAL COMPETITOR","COMPATIBLE","ROLE CONFLICT"),IF(C142="INCLUDE INDIRECT",IF(N142="INDIRECT / SUBSTITUTE COMPETITOR","COMPATIBLE","ROLE CONFLICT"),IF(C142="REFERENCE",IF(OR(N142="DIRECT COMMERCIAL COMPETITOR",N142="INDIRECT / SUBSTITUTE COMPETITOR",N142="RETAIL / CHANNEL COMPETITOR",N142="MARKETPLACE / INTERMEDIARY",N142="MANUFACTURER / FIRST-PARTY REFERENCE",N142="PUBLISHER / INFORMATION COMPETITOR",N142="VISIBILITY-ONLY COMPETITOR"),"COMPATIBLE","ROLE CONFLICT"),IF(OR(C142="MONITOR",C142="EXCLUDE"),"COMPATIBLE","ROLE CONFLICT")))))))</x:f>
      </x:c>
    </x:row>
    <x:row r="143">
      <x:c r="A143" s="53"/>
      <x:c r="B143" s="53"/>
      <x:c r="C143" s="53"/>
      <x:c r="D143" s="53"/>
      <x:c r="E143" s="53"/>
      <x:c r="F143" s="53"/>
      <x:c r="G143" s="53"/>
      <x:c r="H143" s="53"/>
      <x:c r="I143" s="53"/>
      <x:c r="J143" s="45" t="str">
        <x:f>IF(A143="","",IF(NOT(OR(EXACT(C143,"INCLUDE DIRECT"),EXACT(C143,"INCLUDE INDIRECT"),EXACT(C143,"REFERENCE"),EXACT(C143,"MONITOR"),EXACT(C143,"EXCLUDE"),EXACT(C143,"UNRESOLVED"))),"INVALID - SET DECISION TOKEN",IF(COUNTIF($A$6:$A$205,A143)&gt;1,"INVALID - DUPLICATE ID","VALID")))</x:f>
      </x:c>
      <x:c r="K143" s="45" t="str">
        <x:f>IF(A143="","",IF(OR(B143="",C143="",D143="",E143="",F143="",G143="",H143="",I143=""),"EVIDENCE INSUFFICIENT - DECISION FIELD",IF(C143="UNRESOLVED","EVIDENCE INSUFFICIENT - UNRESOLVED SET","COMPLETE")))</x:f>
      </x:c>
      <x:c r="L143" s="45" t="str">
        <x:f>IF(A143="","",IF(J143&lt;&gt;"VALID","NOT READY",IF(K143&lt;&gt;"COMPLETE","NOT READY",IF(O143&lt;&gt;"LINKED - READY","NOT READY",IF(P143&lt;&gt;"COMPATIBLE","NOT READY","READY")))))</x:f>
      </x:c>
      <x:c r="M143" s="69" t="str">
        <x:f>IF(O143="LINKED - READY",INDEX(CANDIDATES!$B$6:$B$205,MATCH(B143,CANDIDATES!$A$6:$A$205,0)),"")</x:f>
      </x:c>
      <x:c r="N143" s="69" t="str">
        <x:f>IF(O143="LINKED - READY",INDEX(CANDIDATES!$Q$6:$Q$205,MATCH(B143,CANDIDATES!$A$6:$A$205,0)),"")</x:f>
      </x:c>
      <x:c r="O143" s="69" t="str">
        <x:f>IF(A143="","",IF(COUNTIF(CANDIDATES!$A$6:$A$205,B143)&lt;&gt;1,"INVALID - CANDIDATE ID",IF(COUNTIFS(CANDIDATES!$A$6:$A$205,B143,CANDIDATES!$R$6:$R$205,"READY")&lt;&gt;1,"CANDIDATE NOT READY","LINKED - READY")))</x:f>
      </x:c>
      <x:c r="P143" s="69" t="str">
        <x:f>IF(A143="","",IF(O143&lt;&gt;"LINKED - READY","NOT COMPATIBLE - CANDIDATE",IF(C143="UNRESOLVED","NOT COMPATIBLE - UNRESOLVED",IF(C143="INCLUDE DIRECT",IF(N143="DIRECT COMMERCIAL COMPETITOR","COMPATIBLE","ROLE CONFLICT"),IF(C143="INCLUDE INDIRECT",IF(N143="INDIRECT / SUBSTITUTE COMPETITOR","COMPATIBLE","ROLE CONFLICT"),IF(C143="REFERENCE",IF(OR(N143="DIRECT COMMERCIAL COMPETITOR",N143="INDIRECT / SUBSTITUTE COMPETITOR",N143="RETAIL / CHANNEL COMPETITOR",N143="MARKETPLACE / INTERMEDIARY",N143="MANUFACTURER / FIRST-PARTY REFERENCE",N143="PUBLISHER / INFORMATION COMPETITOR",N143="VISIBILITY-ONLY COMPETITOR"),"COMPATIBLE","ROLE CONFLICT"),IF(OR(C143="MONITOR",C143="EXCLUDE"),"COMPATIBLE","ROLE CONFLICT")))))))</x:f>
      </x:c>
    </x:row>
    <x:row r="144">
      <x:c r="A144" s="53"/>
      <x:c r="B144" s="53"/>
      <x:c r="C144" s="53"/>
      <x:c r="D144" s="53"/>
      <x:c r="E144" s="53"/>
      <x:c r="F144" s="53"/>
      <x:c r="G144" s="53"/>
      <x:c r="H144" s="53"/>
      <x:c r="I144" s="53"/>
      <x:c r="J144" s="45" t="str">
        <x:f>IF(A144="","",IF(NOT(OR(EXACT(C144,"INCLUDE DIRECT"),EXACT(C144,"INCLUDE INDIRECT"),EXACT(C144,"REFERENCE"),EXACT(C144,"MONITOR"),EXACT(C144,"EXCLUDE"),EXACT(C144,"UNRESOLVED"))),"INVALID - SET DECISION TOKEN",IF(COUNTIF($A$6:$A$205,A144)&gt;1,"INVALID - DUPLICATE ID","VALID")))</x:f>
      </x:c>
      <x:c r="K144" s="45" t="str">
        <x:f>IF(A144="","",IF(OR(B144="",C144="",D144="",E144="",F144="",G144="",H144="",I144=""),"EVIDENCE INSUFFICIENT - DECISION FIELD",IF(C144="UNRESOLVED","EVIDENCE INSUFFICIENT - UNRESOLVED SET","COMPLETE")))</x:f>
      </x:c>
      <x:c r="L144" s="45" t="str">
        <x:f>IF(A144="","",IF(J144&lt;&gt;"VALID","NOT READY",IF(K144&lt;&gt;"COMPLETE","NOT READY",IF(O144&lt;&gt;"LINKED - READY","NOT READY",IF(P144&lt;&gt;"COMPATIBLE","NOT READY","READY")))))</x:f>
      </x:c>
      <x:c r="M144" s="69" t="str">
        <x:f>IF(O144="LINKED - READY",INDEX(CANDIDATES!$B$6:$B$205,MATCH(B144,CANDIDATES!$A$6:$A$205,0)),"")</x:f>
      </x:c>
      <x:c r="N144" s="69" t="str">
        <x:f>IF(O144="LINKED - READY",INDEX(CANDIDATES!$Q$6:$Q$205,MATCH(B144,CANDIDATES!$A$6:$A$205,0)),"")</x:f>
      </x:c>
      <x:c r="O144" s="69" t="str">
        <x:f>IF(A144="","",IF(COUNTIF(CANDIDATES!$A$6:$A$205,B144)&lt;&gt;1,"INVALID - CANDIDATE ID",IF(COUNTIFS(CANDIDATES!$A$6:$A$205,B144,CANDIDATES!$R$6:$R$205,"READY")&lt;&gt;1,"CANDIDATE NOT READY","LINKED - READY")))</x:f>
      </x:c>
      <x:c r="P144" s="69" t="str">
        <x:f>IF(A144="","",IF(O144&lt;&gt;"LINKED - READY","NOT COMPATIBLE - CANDIDATE",IF(C144="UNRESOLVED","NOT COMPATIBLE - UNRESOLVED",IF(C144="INCLUDE DIRECT",IF(N144="DIRECT COMMERCIAL COMPETITOR","COMPATIBLE","ROLE CONFLICT"),IF(C144="INCLUDE INDIRECT",IF(N144="INDIRECT / SUBSTITUTE COMPETITOR","COMPATIBLE","ROLE CONFLICT"),IF(C144="REFERENCE",IF(OR(N144="DIRECT COMMERCIAL COMPETITOR",N144="INDIRECT / SUBSTITUTE COMPETITOR",N144="RETAIL / CHANNEL COMPETITOR",N144="MARKETPLACE / INTERMEDIARY",N144="MANUFACTURER / FIRST-PARTY REFERENCE",N144="PUBLISHER / INFORMATION COMPETITOR",N144="VISIBILITY-ONLY COMPETITOR"),"COMPATIBLE","ROLE CONFLICT"),IF(OR(C144="MONITOR",C144="EXCLUDE"),"COMPATIBLE","ROLE CONFLICT")))))))</x:f>
      </x:c>
    </x:row>
    <x:row r="145">
      <x:c r="A145" s="53"/>
      <x:c r="B145" s="53"/>
      <x:c r="C145" s="53"/>
      <x:c r="D145" s="53"/>
      <x:c r="E145" s="53"/>
      <x:c r="F145" s="53"/>
      <x:c r="G145" s="53"/>
      <x:c r="H145" s="53"/>
      <x:c r="I145" s="53"/>
      <x:c r="J145" s="45" t="str">
        <x:f>IF(A145="","",IF(NOT(OR(EXACT(C145,"INCLUDE DIRECT"),EXACT(C145,"INCLUDE INDIRECT"),EXACT(C145,"REFERENCE"),EXACT(C145,"MONITOR"),EXACT(C145,"EXCLUDE"),EXACT(C145,"UNRESOLVED"))),"INVALID - SET DECISION TOKEN",IF(COUNTIF($A$6:$A$205,A145)&gt;1,"INVALID - DUPLICATE ID","VALID")))</x:f>
      </x:c>
      <x:c r="K145" s="45" t="str">
        <x:f>IF(A145="","",IF(OR(B145="",C145="",D145="",E145="",F145="",G145="",H145="",I145=""),"EVIDENCE INSUFFICIENT - DECISION FIELD",IF(C145="UNRESOLVED","EVIDENCE INSUFFICIENT - UNRESOLVED SET","COMPLETE")))</x:f>
      </x:c>
      <x:c r="L145" s="45" t="str">
        <x:f>IF(A145="","",IF(J145&lt;&gt;"VALID","NOT READY",IF(K145&lt;&gt;"COMPLETE","NOT READY",IF(O145&lt;&gt;"LINKED - READY","NOT READY",IF(P145&lt;&gt;"COMPATIBLE","NOT READY","READY")))))</x:f>
      </x:c>
      <x:c r="M145" s="69" t="str">
        <x:f>IF(O145="LINKED - READY",INDEX(CANDIDATES!$B$6:$B$205,MATCH(B145,CANDIDATES!$A$6:$A$205,0)),"")</x:f>
      </x:c>
      <x:c r="N145" s="69" t="str">
        <x:f>IF(O145="LINKED - READY",INDEX(CANDIDATES!$Q$6:$Q$205,MATCH(B145,CANDIDATES!$A$6:$A$205,0)),"")</x:f>
      </x:c>
      <x:c r="O145" s="69" t="str">
        <x:f>IF(A145="","",IF(COUNTIF(CANDIDATES!$A$6:$A$205,B145)&lt;&gt;1,"INVALID - CANDIDATE ID",IF(COUNTIFS(CANDIDATES!$A$6:$A$205,B145,CANDIDATES!$R$6:$R$205,"READY")&lt;&gt;1,"CANDIDATE NOT READY","LINKED - READY")))</x:f>
      </x:c>
      <x:c r="P145" s="69" t="str">
        <x:f>IF(A145="","",IF(O145&lt;&gt;"LINKED - READY","NOT COMPATIBLE - CANDIDATE",IF(C145="UNRESOLVED","NOT COMPATIBLE - UNRESOLVED",IF(C145="INCLUDE DIRECT",IF(N145="DIRECT COMMERCIAL COMPETITOR","COMPATIBLE","ROLE CONFLICT"),IF(C145="INCLUDE INDIRECT",IF(N145="INDIRECT / SUBSTITUTE COMPETITOR","COMPATIBLE","ROLE CONFLICT"),IF(C145="REFERENCE",IF(OR(N145="DIRECT COMMERCIAL COMPETITOR",N145="INDIRECT / SUBSTITUTE COMPETITOR",N145="RETAIL / CHANNEL COMPETITOR",N145="MARKETPLACE / INTERMEDIARY",N145="MANUFACTURER / FIRST-PARTY REFERENCE",N145="PUBLISHER / INFORMATION COMPETITOR",N145="VISIBILITY-ONLY COMPETITOR"),"COMPATIBLE","ROLE CONFLICT"),IF(OR(C145="MONITOR",C145="EXCLUDE"),"COMPATIBLE","ROLE CONFLICT")))))))</x:f>
      </x:c>
    </x:row>
    <x:row r="146">
      <x:c r="A146" s="53"/>
      <x:c r="B146" s="53"/>
      <x:c r="C146" s="53"/>
      <x:c r="D146" s="53"/>
      <x:c r="E146" s="53"/>
      <x:c r="F146" s="53"/>
      <x:c r="G146" s="53"/>
      <x:c r="H146" s="53"/>
      <x:c r="I146" s="53"/>
      <x:c r="J146" s="45" t="str">
        <x:f>IF(A146="","",IF(NOT(OR(EXACT(C146,"INCLUDE DIRECT"),EXACT(C146,"INCLUDE INDIRECT"),EXACT(C146,"REFERENCE"),EXACT(C146,"MONITOR"),EXACT(C146,"EXCLUDE"),EXACT(C146,"UNRESOLVED"))),"INVALID - SET DECISION TOKEN",IF(COUNTIF($A$6:$A$205,A146)&gt;1,"INVALID - DUPLICATE ID","VALID")))</x:f>
      </x:c>
      <x:c r="K146" s="45" t="str">
        <x:f>IF(A146="","",IF(OR(B146="",C146="",D146="",E146="",F146="",G146="",H146="",I146=""),"EVIDENCE INSUFFICIENT - DECISION FIELD",IF(C146="UNRESOLVED","EVIDENCE INSUFFICIENT - UNRESOLVED SET","COMPLETE")))</x:f>
      </x:c>
      <x:c r="L146" s="45" t="str">
        <x:f>IF(A146="","",IF(J146&lt;&gt;"VALID","NOT READY",IF(K146&lt;&gt;"COMPLETE","NOT READY",IF(O146&lt;&gt;"LINKED - READY","NOT READY",IF(P146&lt;&gt;"COMPATIBLE","NOT READY","READY")))))</x:f>
      </x:c>
      <x:c r="M146" s="69" t="str">
        <x:f>IF(O146="LINKED - READY",INDEX(CANDIDATES!$B$6:$B$205,MATCH(B146,CANDIDATES!$A$6:$A$205,0)),"")</x:f>
      </x:c>
      <x:c r="N146" s="69" t="str">
        <x:f>IF(O146="LINKED - READY",INDEX(CANDIDATES!$Q$6:$Q$205,MATCH(B146,CANDIDATES!$A$6:$A$205,0)),"")</x:f>
      </x:c>
      <x:c r="O146" s="69" t="str">
        <x:f>IF(A146="","",IF(COUNTIF(CANDIDATES!$A$6:$A$205,B146)&lt;&gt;1,"INVALID - CANDIDATE ID",IF(COUNTIFS(CANDIDATES!$A$6:$A$205,B146,CANDIDATES!$R$6:$R$205,"READY")&lt;&gt;1,"CANDIDATE NOT READY","LINKED - READY")))</x:f>
      </x:c>
      <x:c r="P146" s="69" t="str">
        <x:f>IF(A146="","",IF(O146&lt;&gt;"LINKED - READY","NOT COMPATIBLE - CANDIDATE",IF(C146="UNRESOLVED","NOT COMPATIBLE - UNRESOLVED",IF(C146="INCLUDE DIRECT",IF(N146="DIRECT COMMERCIAL COMPETITOR","COMPATIBLE","ROLE CONFLICT"),IF(C146="INCLUDE INDIRECT",IF(N146="INDIRECT / SUBSTITUTE COMPETITOR","COMPATIBLE","ROLE CONFLICT"),IF(C146="REFERENCE",IF(OR(N146="DIRECT COMMERCIAL COMPETITOR",N146="INDIRECT / SUBSTITUTE COMPETITOR",N146="RETAIL / CHANNEL COMPETITOR",N146="MARKETPLACE / INTERMEDIARY",N146="MANUFACTURER / FIRST-PARTY REFERENCE",N146="PUBLISHER / INFORMATION COMPETITOR",N146="VISIBILITY-ONLY COMPETITOR"),"COMPATIBLE","ROLE CONFLICT"),IF(OR(C146="MONITOR",C146="EXCLUDE"),"COMPATIBLE","ROLE CONFLICT")))))))</x:f>
      </x:c>
    </x:row>
    <x:row r="147">
      <x:c r="A147" s="53"/>
      <x:c r="B147" s="53"/>
      <x:c r="C147" s="53"/>
      <x:c r="D147" s="53"/>
      <x:c r="E147" s="53"/>
      <x:c r="F147" s="53"/>
      <x:c r="G147" s="53"/>
      <x:c r="H147" s="53"/>
      <x:c r="I147" s="53"/>
      <x:c r="J147" s="45" t="str">
        <x:f>IF(A147="","",IF(NOT(OR(EXACT(C147,"INCLUDE DIRECT"),EXACT(C147,"INCLUDE INDIRECT"),EXACT(C147,"REFERENCE"),EXACT(C147,"MONITOR"),EXACT(C147,"EXCLUDE"),EXACT(C147,"UNRESOLVED"))),"INVALID - SET DECISION TOKEN",IF(COUNTIF($A$6:$A$205,A147)&gt;1,"INVALID - DUPLICATE ID","VALID")))</x:f>
      </x:c>
      <x:c r="K147" s="45" t="str">
        <x:f>IF(A147="","",IF(OR(B147="",C147="",D147="",E147="",F147="",G147="",H147="",I147=""),"EVIDENCE INSUFFICIENT - DECISION FIELD",IF(C147="UNRESOLVED","EVIDENCE INSUFFICIENT - UNRESOLVED SET","COMPLETE")))</x:f>
      </x:c>
      <x:c r="L147" s="45" t="str">
        <x:f>IF(A147="","",IF(J147&lt;&gt;"VALID","NOT READY",IF(K147&lt;&gt;"COMPLETE","NOT READY",IF(O147&lt;&gt;"LINKED - READY","NOT READY",IF(P147&lt;&gt;"COMPATIBLE","NOT READY","READY")))))</x:f>
      </x:c>
      <x:c r="M147" s="69" t="str">
        <x:f>IF(O147="LINKED - READY",INDEX(CANDIDATES!$B$6:$B$205,MATCH(B147,CANDIDATES!$A$6:$A$205,0)),"")</x:f>
      </x:c>
      <x:c r="N147" s="69" t="str">
        <x:f>IF(O147="LINKED - READY",INDEX(CANDIDATES!$Q$6:$Q$205,MATCH(B147,CANDIDATES!$A$6:$A$205,0)),"")</x:f>
      </x:c>
      <x:c r="O147" s="69" t="str">
        <x:f>IF(A147="","",IF(COUNTIF(CANDIDATES!$A$6:$A$205,B147)&lt;&gt;1,"INVALID - CANDIDATE ID",IF(COUNTIFS(CANDIDATES!$A$6:$A$205,B147,CANDIDATES!$R$6:$R$205,"READY")&lt;&gt;1,"CANDIDATE NOT READY","LINKED - READY")))</x:f>
      </x:c>
      <x:c r="P147" s="69" t="str">
        <x:f>IF(A147="","",IF(O147&lt;&gt;"LINKED - READY","NOT COMPATIBLE - CANDIDATE",IF(C147="UNRESOLVED","NOT COMPATIBLE - UNRESOLVED",IF(C147="INCLUDE DIRECT",IF(N147="DIRECT COMMERCIAL COMPETITOR","COMPATIBLE","ROLE CONFLICT"),IF(C147="INCLUDE INDIRECT",IF(N147="INDIRECT / SUBSTITUTE COMPETITOR","COMPATIBLE","ROLE CONFLICT"),IF(C147="REFERENCE",IF(OR(N147="DIRECT COMMERCIAL COMPETITOR",N147="INDIRECT / SUBSTITUTE COMPETITOR",N147="RETAIL / CHANNEL COMPETITOR",N147="MARKETPLACE / INTERMEDIARY",N147="MANUFACTURER / FIRST-PARTY REFERENCE",N147="PUBLISHER / INFORMATION COMPETITOR",N147="VISIBILITY-ONLY COMPETITOR"),"COMPATIBLE","ROLE CONFLICT"),IF(OR(C147="MONITOR",C147="EXCLUDE"),"COMPATIBLE","ROLE CONFLICT")))))))</x:f>
      </x:c>
    </x:row>
    <x:row r="148">
      <x:c r="A148" s="53"/>
      <x:c r="B148" s="53"/>
      <x:c r="C148" s="53"/>
      <x:c r="D148" s="53"/>
      <x:c r="E148" s="53"/>
      <x:c r="F148" s="53"/>
      <x:c r="G148" s="53"/>
      <x:c r="H148" s="53"/>
      <x:c r="I148" s="53"/>
      <x:c r="J148" s="45" t="str">
        <x:f>IF(A148="","",IF(NOT(OR(EXACT(C148,"INCLUDE DIRECT"),EXACT(C148,"INCLUDE INDIRECT"),EXACT(C148,"REFERENCE"),EXACT(C148,"MONITOR"),EXACT(C148,"EXCLUDE"),EXACT(C148,"UNRESOLVED"))),"INVALID - SET DECISION TOKEN",IF(COUNTIF($A$6:$A$205,A148)&gt;1,"INVALID - DUPLICATE ID","VALID")))</x:f>
      </x:c>
      <x:c r="K148" s="45" t="str">
        <x:f>IF(A148="","",IF(OR(B148="",C148="",D148="",E148="",F148="",G148="",H148="",I148=""),"EVIDENCE INSUFFICIENT - DECISION FIELD",IF(C148="UNRESOLVED","EVIDENCE INSUFFICIENT - UNRESOLVED SET","COMPLETE")))</x:f>
      </x:c>
      <x:c r="L148" s="45" t="str">
        <x:f>IF(A148="","",IF(J148&lt;&gt;"VALID","NOT READY",IF(K148&lt;&gt;"COMPLETE","NOT READY",IF(O148&lt;&gt;"LINKED - READY","NOT READY",IF(P148&lt;&gt;"COMPATIBLE","NOT READY","READY")))))</x:f>
      </x:c>
      <x:c r="M148" s="69" t="str">
        <x:f>IF(O148="LINKED - READY",INDEX(CANDIDATES!$B$6:$B$205,MATCH(B148,CANDIDATES!$A$6:$A$205,0)),"")</x:f>
      </x:c>
      <x:c r="N148" s="69" t="str">
        <x:f>IF(O148="LINKED - READY",INDEX(CANDIDATES!$Q$6:$Q$205,MATCH(B148,CANDIDATES!$A$6:$A$205,0)),"")</x:f>
      </x:c>
      <x:c r="O148" s="69" t="str">
        <x:f>IF(A148="","",IF(COUNTIF(CANDIDATES!$A$6:$A$205,B148)&lt;&gt;1,"INVALID - CANDIDATE ID",IF(COUNTIFS(CANDIDATES!$A$6:$A$205,B148,CANDIDATES!$R$6:$R$205,"READY")&lt;&gt;1,"CANDIDATE NOT READY","LINKED - READY")))</x:f>
      </x:c>
      <x:c r="P148" s="69" t="str">
        <x:f>IF(A148="","",IF(O148&lt;&gt;"LINKED - READY","NOT COMPATIBLE - CANDIDATE",IF(C148="UNRESOLVED","NOT COMPATIBLE - UNRESOLVED",IF(C148="INCLUDE DIRECT",IF(N148="DIRECT COMMERCIAL COMPETITOR","COMPATIBLE","ROLE CONFLICT"),IF(C148="INCLUDE INDIRECT",IF(N148="INDIRECT / SUBSTITUTE COMPETITOR","COMPATIBLE","ROLE CONFLICT"),IF(C148="REFERENCE",IF(OR(N148="DIRECT COMMERCIAL COMPETITOR",N148="INDIRECT / SUBSTITUTE COMPETITOR",N148="RETAIL / CHANNEL COMPETITOR",N148="MARKETPLACE / INTERMEDIARY",N148="MANUFACTURER / FIRST-PARTY REFERENCE",N148="PUBLISHER / INFORMATION COMPETITOR",N148="VISIBILITY-ONLY COMPETITOR"),"COMPATIBLE","ROLE CONFLICT"),IF(OR(C148="MONITOR",C148="EXCLUDE"),"COMPATIBLE","ROLE CONFLICT")))))))</x:f>
      </x:c>
    </x:row>
    <x:row r="149">
      <x:c r="A149" s="53"/>
      <x:c r="B149" s="53"/>
      <x:c r="C149" s="53"/>
      <x:c r="D149" s="53"/>
      <x:c r="E149" s="53"/>
      <x:c r="F149" s="53"/>
      <x:c r="G149" s="53"/>
      <x:c r="H149" s="53"/>
      <x:c r="I149" s="53"/>
      <x:c r="J149" s="45" t="str">
        <x:f>IF(A149="","",IF(NOT(OR(EXACT(C149,"INCLUDE DIRECT"),EXACT(C149,"INCLUDE INDIRECT"),EXACT(C149,"REFERENCE"),EXACT(C149,"MONITOR"),EXACT(C149,"EXCLUDE"),EXACT(C149,"UNRESOLVED"))),"INVALID - SET DECISION TOKEN",IF(COUNTIF($A$6:$A$205,A149)&gt;1,"INVALID - DUPLICATE ID","VALID")))</x:f>
      </x:c>
      <x:c r="K149" s="45" t="str">
        <x:f>IF(A149="","",IF(OR(B149="",C149="",D149="",E149="",F149="",G149="",H149="",I149=""),"EVIDENCE INSUFFICIENT - DECISION FIELD",IF(C149="UNRESOLVED","EVIDENCE INSUFFICIENT - UNRESOLVED SET","COMPLETE")))</x:f>
      </x:c>
      <x:c r="L149" s="45" t="str">
        <x:f>IF(A149="","",IF(J149&lt;&gt;"VALID","NOT READY",IF(K149&lt;&gt;"COMPLETE","NOT READY",IF(O149&lt;&gt;"LINKED - READY","NOT READY",IF(P149&lt;&gt;"COMPATIBLE","NOT READY","READY")))))</x:f>
      </x:c>
      <x:c r="M149" s="69" t="str">
        <x:f>IF(O149="LINKED - READY",INDEX(CANDIDATES!$B$6:$B$205,MATCH(B149,CANDIDATES!$A$6:$A$205,0)),"")</x:f>
      </x:c>
      <x:c r="N149" s="69" t="str">
        <x:f>IF(O149="LINKED - READY",INDEX(CANDIDATES!$Q$6:$Q$205,MATCH(B149,CANDIDATES!$A$6:$A$205,0)),"")</x:f>
      </x:c>
      <x:c r="O149" s="69" t="str">
        <x:f>IF(A149="","",IF(COUNTIF(CANDIDATES!$A$6:$A$205,B149)&lt;&gt;1,"INVALID - CANDIDATE ID",IF(COUNTIFS(CANDIDATES!$A$6:$A$205,B149,CANDIDATES!$R$6:$R$205,"READY")&lt;&gt;1,"CANDIDATE NOT READY","LINKED - READY")))</x:f>
      </x:c>
      <x:c r="P149" s="69" t="str">
        <x:f>IF(A149="","",IF(O149&lt;&gt;"LINKED - READY","NOT COMPATIBLE - CANDIDATE",IF(C149="UNRESOLVED","NOT COMPATIBLE - UNRESOLVED",IF(C149="INCLUDE DIRECT",IF(N149="DIRECT COMMERCIAL COMPETITOR","COMPATIBLE","ROLE CONFLICT"),IF(C149="INCLUDE INDIRECT",IF(N149="INDIRECT / SUBSTITUTE COMPETITOR","COMPATIBLE","ROLE CONFLICT"),IF(C149="REFERENCE",IF(OR(N149="DIRECT COMMERCIAL COMPETITOR",N149="INDIRECT / SUBSTITUTE COMPETITOR",N149="RETAIL / CHANNEL COMPETITOR",N149="MARKETPLACE / INTERMEDIARY",N149="MANUFACTURER / FIRST-PARTY REFERENCE",N149="PUBLISHER / INFORMATION COMPETITOR",N149="VISIBILITY-ONLY COMPETITOR"),"COMPATIBLE","ROLE CONFLICT"),IF(OR(C149="MONITOR",C149="EXCLUDE"),"COMPATIBLE","ROLE CONFLICT")))))))</x:f>
      </x:c>
    </x:row>
    <x:row r="150">
      <x:c r="A150" s="53"/>
      <x:c r="B150" s="53"/>
      <x:c r="C150" s="53"/>
      <x:c r="D150" s="53"/>
      <x:c r="E150" s="53"/>
      <x:c r="F150" s="53"/>
      <x:c r="G150" s="53"/>
      <x:c r="H150" s="53"/>
      <x:c r="I150" s="53"/>
      <x:c r="J150" s="45" t="str">
        <x:f>IF(A150="","",IF(NOT(OR(EXACT(C150,"INCLUDE DIRECT"),EXACT(C150,"INCLUDE INDIRECT"),EXACT(C150,"REFERENCE"),EXACT(C150,"MONITOR"),EXACT(C150,"EXCLUDE"),EXACT(C150,"UNRESOLVED"))),"INVALID - SET DECISION TOKEN",IF(COUNTIF($A$6:$A$205,A150)&gt;1,"INVALID - DUPLICATE ID","VALID")))</x:f>
      </x:c>
      <x:c r="K150" s="45" t="str">
        <x:f>IF(A150="","",IF(OR(B150="",C150="",D150="",E150="",F150="",G150="",H150="",I150=""),"EVIDENCE INSUFFICIENT - DECISION FIELD",IF(C150="UNRESOLVED","EVIDENCE INSUFFICIENT - UNRESOLVED SET","COMPLETE")))</x:f>
      </x:c>
      <x:c r="L150" s="45" t="str">
        <x:f>IF(A150="","",IF(J150&lt;&gt;"VALID","NOT READY",IF(K150&lt;&gt;"COMPLETE","NOT READY",IF(O150&lt;&gt;"LINKED - READY","NOT READY",IF(P150&lt;&gt;"COMPATIBLE","NOT READY","READY")))))</x:f>
      </x:c>
      <x:c r="M150" s="69" t="str">
        <x:f>IF(O150="LINKED - READY",INDEX(CANDIDATES!$B$6:$B$205,MATCH(B150,CANDIDATES!$A$6:$A$205,0)),"")</x:f>
      </x:c>
      <x:c r="N150" s="69" t="str">
        <x:f>IF(O150="LINKED - READY",INDEX(CANDIDATES!$Q$6:$Q$205,MATCH(B150,CANDIDATES!$A$6:$A$205,0)),"")</x:f>
      </x:c>
      <x:c r="O150" s="69" t="str">
        <x:f>IF(A150="","",IF(COUNTIF(CANDIDATES!$A$6:$A$205,B150)&lt;&gt;1,"INVALID - CANDIDATE ID",IF(COUNTIFS(CANDIDATES!$A$6:$A$205,B150,CANDIDATES!$R$6:$R$205,"READY")&lt;&gt;1,"CANDIDATE NOT READY","LINKED - READY")))</x:f>
      </x:c>
      <x:c r="P150" s="69" t="str">
        <x:f>IF(A150="","",IF(O150&lt;&gt;"LINKED - READY","NOT COMPATIBLE - CANDIDATE",IF(C150="UNRESOLVED","NOT COMPATIBLE - UNRESOLVED",IF(C150="INCLUDE DIRECT",IF(N150="DIRECT COMMERCIAL COMPETITOR","COMPATIBLE","ROLE CONFLICT"),IF(C150="INCLUDE INDIRECT",IF(N150="INDIRECT / SUBSTITUTE COMPETITOR","COMPATIBLE","ROLE CONFLICT"),IF(C150="REFERENCE",IF(OR(N150="DIRECT COMMERCIAL COMPETITOR",N150="INDIRECT / SUBSTITUTE COMPETITOR",N150="RETAIL / CHANNEL COMPETITOR",N150="MARKETPLACE / INTERMEDIARY",N150="MANUFACTURER / FIRST-PARTY REFERENCE",N150="PUBLISHER / INFORMATION COMPETITOR",N150="VISIBILITY-ONLY COMPETITOR"),"COMPATIBLE","ROLE CONFLICT"),IF(OR(C150="MONITOR",C150="EXCLUDE"),"COMPATIBLE","ROLE CONFLICT")))))))</x:f>
      </x:c>
    </x:row>
    <x:row r="151">
      <x:c r="A151" s="53"/>
      <x:c r="B151" s="53"/>
      <x:c r="C151" s="53"/>
      <x:c r="D151" s="53"/>
      <x:c r="E151" s="53"/>
      <x:c r="F151" s="53"/>
      <x:c r="G151" s="53"/>
      <x:c r="H151" s="53"/>
      <x:c r="I151" s="53"/>
      <x:c r="J151" s="45" t="str">
        <x:f>IF(A151="","",IF(NOT(OR(EXACT(C151,"INCLUDE DIRECT"),EXACT(C151,"INCLUDE INDIRECT"),EXACT(C151,"REFERENCE"),EXACT(C151,"MONITOR"),EXACT(C151,"EXCLUDE"),EXACT(C151,"UNRESOLVED"))),"INVALID - SET DECISION TOKEN",IF(COUNTIF($A$6:$A$205,A151)&gt;1,"INVALID - DUPLICATE ID","VALID")))</x:f>
      </x:c>
      <x:c r="K151" s="45" t="str">
        <x:f>IF(A151="","",IF(OR(B151="",C151="",D151="",E151="",F151="",G151="",H151="",I151=""),"EVIDENCE INSUFFICIENT - DECISION FIELD",IF(C151="UNRESOLVED","EVIDENCE INSUFFICIENT - UNRESOLVED SET","COMPLETE")))</x:f>
      </x:c>
      <x:c r="L151" s="45" t="str">
        <x:f>IF(A151="","",IF(J151&lt;&gt;"VALID","NOT READY",IF(K151&lt;&gt;"COMPLETE","NOT READY",IF(O151&lt;&gt;"LINKED - READY","NOT READY",IF(P151&lt;&gt;"COMPATIBLE","NOT READY","READY")))))</x:f>
      </x:c>
      <x:c r="M151" s="69" t="str">
        <x:f>IF(O151="LINKED - READY",INDEX(CANDIDATES!$B$6:$B$205,MATCH(B151,CANDIDATES!$A$6:$A$205,0)),"")</x:f>
      </x:c>
      <x:c r="N151" s="69" t="str">
        <x:f>IF(O151="LINKED - READY",INDEX(CANDIDATES!$Q$6:$Q$205,MATCH(B151,CANDIDATES!$A$6:$A$205,0)),"")</x:f>
      </x:c>
      <x:c r="O151" s="69" t="str">
        <x:f>IF(A151="","",IF(COUNTIF(CANDIDATES!$A$6:$A$205,B151)&lt;&gt;1,"INVALID - CANDIDATE ID",IF(COUNTIFS(CANDIDATES!$A$6:$A$205,B151,CANDIDATES!$R$6:$R$205,"READY")&lt;&gt;1,"CANDIDATE NOT READY","LINKED - READY")))</x:f>
      </x:c>
      <x:c r="P151" s="69" t="str">
        <x:f>IF(A151="","",IF(O151&lt;&gt;"LINKED - READY","NOT COMPATIBLE - CANDIDATE",IF(C151="UNRESOLVED","NOT COMPATIBLE - UNRESOLVED",IF(C151="INCLUDE DIRECT",IF(N151="DIRECT COMMERCIAL COMPETITOR","COMPATIBLE","ROLE CONFLICT"),IF(C151="INCLUDE INDIRECT",IF(N151="INDIRECT / SUBSTITUTE COMPETITOR","COMPATIBLE","ROLE CONFLICT"),IF(C151="REFERENCE",IF(OR(N151="DIRECT COMMERCIAL COMPETITOR",N151="INDIRECT / SUBSTITUTE COMPETITOR",N151="RETAIL / CHANNEL COMPETITOR",N151="MARKETPLACE / INTERMEDIARY",N151="MANUFACTURER / FIRST-PARTY REFERENCE",N151="PUBLISHER / INFORMATION COMPETITOR",N151="VISIBILITY-ONLY COMPETITOR"),"COMPATIBLE","ROLE CONFLICT"),IF(OR(C151="MONITOR",C151="EXCLUDE"),"COMPATIBLE","ROLE CONFLICT")))))))</x:f>
      </x:c>
    </x:row>
    <x:row r="152">
      <x:c r="A152" s="53"/>
      <x:c r="B152" s="53"/>
      <x:c r="C152" s="53"/>
      <x:c r="D152" s="53"/>
      <x:c r="E152" s="53"/>
      <x:c r="F152" s="53"/>
      <x:c r="G152" s="53"/>
      <x:c r="H152" s="53"/>
      <x:c r="I152" s="53"/>
      <x:c r="J152" s="45" t="str">
        <x:f>IF(A152="","",IF(NOT(OR(EXACT(C152,"INCLUDE DIRECT"),EXACT(C152,"INCLUDE INDIRECT"),EXACT(C152,"REFERENCE"),EXACT(C152,"MONITOR"),EXACT(C152,"EXCLUDE"),EXACT(C152,"UNRESOLVED"))),"INVALID - SET DECISION TOKEN",IF(COUNTIF($A$6:$A$205,A152)&gt;1,"INVALID - DUPLICATE ID","VALID")))</x:f>
      </x:c>
      <x:c r="K152" s="45" t="str">
        <x:f>IF(A152="","",IF(OR(B152="",C152="",D152="",E152="",F152="",G152="",H152="",I152=""),"EVIDENCE INSUFFICIENT - DECISION FIELD",IF(C152="UNRESOLVED","EVIDENCE INSUFFICIENT - UNRESOLVED SET","COMPLETE")))</x:f>
      </x:c>
      <x:c r="L152" s="45" t="str">
        <x:f>IF(A152="","",IF(J152&lt;&gt;"VALID","NOT READY",IF(K152&lt;&gt;"COMPLETE","NOT READY",IF(O152&lt;&gt;"LINKED - READY","NOT READY",IF(P152&lt;&gt;"COMPATIBLE","NOT READY","READY")))))</x:f>
      </x:c>
      <x:c r="M152" s="69" t="str">
        <x:f>IF(O152="LINKED - READY",INDEX(CANDIDATES!$B$6:$B$205,MATCH(B152,CANDIDATES!$A$6:$A$205,0)),"")</x:f>
      </x:c>
      <x:c r="N152" s="69" t="str">
        <x:f>IF(O152="LINKED - READY",INDEX(CANDIDATES!$Q$6:$Q$205,MATCH(B152,CANDIDATES!$A$6:$A$205,0)),"")</x:f>
      </x:c>
      <x:c r="O152" s="69" t="str">
        <x:f>IF(A152="","",IF(COUNTIF(CANDIDATES!$A$6:$A$205,B152)&lt;&gt;1,"INVALID - CANDIDATE ID",IF(COUNTIFS(CANDIDATES!$A$6:$A$205,B152,CANDIDATES!$R$6:$R$205,"READY")&lt;&gt;1,"CANDIDATE NOT READY","LINKED - READY")))</x:f>
      </x:c>
      <x:c r="P152" s="69" t="str">
        <x:f>IF(A152="","",IF(O152&lt;&gt;"LINKED - READY","NOT COMPATIBLE - CANDIDATE",IF(C152="UNRESOLVED","NOT COMPATIBLE - UNRESOLVED",IF(C152="INCLUDE DIRECT",IF(N152="DIRECT COMMERCIAL COMPETITOR","COMPATIBLE","ROLE CONFLICT"),IF(C152="INCLUDE INDIRECT",IF(N152="INDIRECT / SUBSTITUTE COMPETITOR","COMPATIBLE","ROLE CONFLICT"),IF(C152="REFERENCE",IF(OR(N152="DIRECT COMMERCIAL COMPETITOR",N152="INDIRECT / SUBSTITUTE COMPETITOR",N152="RETAIL / CHANNEL COMPETITOR",N152="MARKETPLACE / INTERMEDIARY",N152="MANUFACTURER / FIRST-PARTY REFERENCE",N152="PUBLISHER / INFORMATION COMPETITOR",N152="VISIBILITY-ONLY COMPETITOR"),"COMPATIBLE","ROLE CONFLICT"),IF(OR(C152="MONITOR",C152="EXCLUDE"),"COMPATIBLE","ROLE CONFLICT")))))))</x:f>
      </x:c>
    </x:row>
    <x:row r="153">
      <x:c r="A153" s="53"/>
      <x:c r="B153" s="53"/>
      <x:c r="C153" s="53"/>
      <x:c r="D153" s="53"/>
      <x:c r="E153" s="53"/>
      <x:c r="F153" s="53"/>
      <x:c r="G153" s="53"/>
      <x:c r="H153" s="53"/>
      <x:c r="I153" s="53"/>
      <x:c r="J153" s="45" t="str">
        <x:f>IF(A153="","",IF(NOT(OR(EXACT(C153,"INCLUDE DIRECT"),EXACT(C153,"INCLUDE INDIRECT"),EXACT(C153,"REFERENCE"),EXACT(C153,"MONITOR"),EXACT(C153,"EXCLUDE"),EXACT(C153,"UNRESOLVED"))),"INVALID - SET DECISION TOKEN",IF(COUNTIF($A$6:$A$205,A153)&gt;1,"INVALID - DUPLICATE ID","VALID")))</x:f>
      </x:c>
      <x:c r="K153" s="45" t="str">
        <x:f>IF(A153="","",IF(OR(B153="",C153="",D153="",E153="",F153="",G153="",H153="",I153=""),"EVIDENCE INSUFFICIENT - DECISION FIELD",IF(C153="UNRESOLVED","EVIDENCE INSUFFICIENT - UNRESOLVED SET","COMPLETE")))</x:f>
      </x:c>
      <x:c r="L153" s="45" t="str">
        <x:f>IF(A153="","",IF(J153&lt;&gt;"VALID","NOT READY",IF(K153&lt;&gt;"COMPLETE","NOT READY",IF(O153&lt;&gt;"LINKED - READY","NOT READY",IF(P153&lt;&gt;"COMPATIBLE","NOT READY","READY")))))</x:f>
      </x:c>
      <x:c r="M153" s="69" t="str">
        <x:f>IF(O153="LINKED - READY",INDEX(CANDIDATES!$B$6:$B$205,MATCH(B153,CANDIDATES!$A$6:$A$205,0)),"")</x:f>
      </x:c>
      <x:c r="N153" s="69" t="str">
        <x:f>IF(O153="LINKED - READY",INDEX(CANDIDATES!$Q$6:$Q$205,MATCH(B153,CANDIDATES!$A$6:$A$205,0)),"")</x:f>
      </x:c>
      <x:c r="O153" s="69" t="str">
        <x:f>IF(A153="","",IF(COUNTIF(CANDIDATES!$A$6:$A$205,B153)&lt;&gt;1,"INVALID - CANDIDATE ID",IF(COUNTIFS(CANDIDATES!$A$6:$A$205,B153,CANDIDATES!$R$6:$R$205,"READY")&lt;&gt;1,"CANDIDATE NOT READY","LINKED - READY")))</x:f>
      </x:c>
      <x:c r="P153" s="69" t="str">
        <x:f>IF(A153="","",IF(O153&lt;&gt;"LINKED - READY","NOT COMPATIBLE - CANDIDATE",IF(C153="UNRESOLVED","NOT COMPATIBLE - UNRESOLVED",IF(C153="INCLUDE DIRECT",IF(N153="DIRECT COMMERCIAL COMPETITOR","COMPATIBLE","ROLE CONFLICT"),IF(C153="INCLUDE INDIRECT",IF(N153="INDIRECT / SUBSTITUTE COMPETITOR","COMPATIBLE","ROLE CONFLICT"),IF(C153="REFERENCE",IF(OR(N153="DIRECT COMMERCIAL COMPETITOR",N153="INDIRECT / SUBSTITUTE COMPETITOR",N153="RETAIL / CHANNEL COMPETITOR",N153="MARKETPLACE / INTERMEDIARY",N153="MANUFACTURER / FIRST-PARTY REFERENCE",N153="PUBLISHER / INFORMATION COMPETITOR",N153="VISIBILITY-ONLY COMPETITOR"),"COMPATIBLE","ROLE CONFLICT"),IF(OR(C153="MONITOR",C153="EXCLUDE"),"COMPATIBLE","ROLE CONFLICT")))))))</x:f>
      </x:c>
    </x:row>
    <x:row r="154">
      <x:c r="A154" s="53"/>
      <x:c r="B154" s="53"/>
      <x:c r="C154" s="53"/>
      <x:c r="D154" s="53"/>
      <x:c r="E154" s="53"/>
      <x:c r="F154" s="53"/>
      <x:c r="G154" s="53"/>
      <x:c r="H154" s="53"/>
      <x:c r="I154" s="53"/>
      <x:c r="J154" s="45" t="str">
        <x:f>IF(A154="","",IF(NOT(OR(EXACT(C154,"INCLUDE DIRECT"),EXACT(C154,"INCLUDE INDIRECT"),EXACT(C154,"REFERENCE"),EXACT(C154,"MONITOR"),EXACT(C154,"EXCLUDE"),EXACT(C154,"UNRESOLVED"))),"INVALID - SET DECISION TOKEN",IF(COUNTIF($A$6:$A$205,A154)&gt;1,"INVALID - DUPLICATE ID","VALID")))</x:f>
      </x:c>
      <x:c r="K154" s="45" t="str">
        <x:f>IF(A154="","",IF(OR(B154="",C154="",D154="",E154="",F154="",G154="",H154="",I154=""),"EVIDENCE INSUFFICIENT - DECISION FIELD",IF(C154="UNRESOLVED","EVIDENCE INSUFFICIENT - UNRESOLVED SET","COMPLETE")))</x:f>
      </x:c>
      <x:c r="L154" s="45" t="str">
        <x:f>IF(A154="","",IF(J154&lt;&gt;"VALID","NOT READY",IF(K154&lt;&gt;"COMPLETE","NOT READY",IF(O154&lt;&gt;"LINKED - READY","NOT READY",IF(P154&lt;&gt;"COMPATIBLE","NOT READY","READY")))))</x:f>
      </x:c>
      <x:c r="M154" s="69" t="str">
        <x:f>IF(O154="LINKED - READY",INDEX(CANDIDATES!$B$6:$B$205,MATCH(B154,CANDIDATES!$A$6:$A$205,0)),"")</x:f>
      </x:c>
      <x:c r="N154" s="69" t="str">
        <x:f>IF(O154="LINKED - READY",INDEX(CANDIDATES!$Q$6:$Q$205,MATCH(B154,CANDIDATES!$A$6:$A$205,0)),"")</x:f>
      </x:c>
      <x:c r="O154" s="69" t="str">
        <x:f>IF(A154="","",IF(COUNTIF(CANDIDATES!$A$6:$A$205,B154)&lt;&gt;1,"INVALID - CANDIDATE ID",IF(COUNTIFS(CANDIDATES!$A$6:$A$205,B154,CANDIDATES!$R$6:$R$205,"READY")&lt;&gt;1,"CANDIDATE NOT READY","LINKED - READY")))</x:f>
      </x:c>
      <x:c r="P154" s="69" t="str">
        <x:f>IF(A154="","",IF(O154&lt;&gt;"LINKED - READY","NOT COMPATIBLE - CANDIDATE",IF(C154="UNRESOLVED","NOT COMPATIBLE - UNRESOLVED",IF(C154="INCLUDE DIRECT",IF(N154="DIRECT COMMERCIAL COMPETITOR","COMPATIBLE","ROLE CONFLICT"),IF(C154="INCLUDE INDIRECT",IF(N154="INDIRECT / SUBSTITUTE COMPETITOR","COMPATIBLE","ROLE CONFLICT"),IF(C154="REFERENCE",IF(OR(N154="DIRECT COMMERCIAL COMPETITOR",N154="INDIRECT / SUBSTITUTE COMPETITOR",N154="RETAIL / CHANNEL COMPETITOR",N154="MARKETPLACE / INTERMEDIARY",N154="MANUFACTURER / FIRST-PARTY REFERENCE",N154="PUBLISHER / INFORMATION COMPETITOR",N154="VISIBILITY-ONLY COMPETITOR"),"COMPATIBLE","ROLE CONFLICT"),IF(OR(C154="MONITOR",C154="EXCLUDE"),"COMPATIBLE","ROLE CONFLICT")))))))</x:f>
      </x:c>
    </x:row>
    <x:row r="155">
      <x:c r="A155" s="53"/>
      <x:c r="B155" s="53"/>
      <x:c r="C155" s="53"/>
      <x:c r="D155" s="53"/>
      <x:c r="E155" s="53"/>
      <x:c r="F155" s="53"/>
      <x:c r="G155" s="53"/>
      <x:c r="H155" s="53"/>
      <x:c r="I155" s="53"/>
      <x:c r="J155" s="45" t="str">
        <x:f>IF(A155="","",IF(NOT(OR(EXACT(C155,"INCLUDE DIRECT"),EXACT(C155,"INCLUDE INDIRECT"),EXACT(C155,"REFERENCE"),EXACT(C155,"MONITOR"),EXACT(C155,"EXCLUDE"),EXACT(C155,"UNRESOLVED"))),"INVALID - SET DECISION TOKEN",IF(COUNTIF($A$6:$A$205,A155)&gt;1,"INVALID - DUPLICATE ID","VALID")))</x:f>
      </x:c>
      <x:c r="K155" s="45" t="str">
        <x:f>IF(A155="","",IF(OR(B155="",C155="",D155="",E155="",F155="",G155="",H155="",I155=""),"EVIDENCE INSUFFICIENT - DECISION FIELD",IF(C155="UNRESOLVED","EVIDENCE INSUFFICIENT - UNRESOLVED SET","COMPLETE")))</x:f>
      </x:c>
      <x:c r="L155" s="45" t="str">
        <x:f>IF(A155="","",IF(J155&lt;&gt;"VALID","NOT READY",IF(K155&lt;&gt;"COMPLETE","NOT READY",IF(O155&lt;&gt;"LINKED - READY","NOT READY",IF(P155&lt;&gt;"COMPATIBLE","NOT READY","READY")))))</x:f>
      </x:c>
      <x:c r="M155" s="69" t="str">
        <x:f>IF(O155="LINKED - READY",INDEX(CANDIDATES!$B$6:$B$205,MATCH(B155,CANDIDATES!$A$6:$A$205,0)),"")</x:f>
      </x:c>
      <x:c r="N155" s="69" t="str">
        <x:f>IF(O155="LINKED - READY",INDEX(CANDIDATES!$Q$6:$Q$205,MATCH(B155,CANDIDATES!$A$6:$A$205,0)),"")</x:f>
      </x:c>
      <x:c r="O155" s="69" t="str">
        <x:f>IF(A155="","",IF(COUNTIF(CANDIDATES!$A$6:$A$205,B155)&lt;&gt;1,"INVALID - CANDIDATE ID",IF(COUNTIFS(CANDIDATES!$A$6:$A$205,B155,CANDIDATES!$R$6:$R$205,"READY")&lt;&gt;1,"CANDIDATE NOT READY","LINKED - READY")))</x:f>
      </x:c>
      <x:c r="P155" s="69" t="str">
        <x:f>IF(A155="","",IF(O155&lt;&gt;"LINKED - READY","NOT COMPATIBLE - CANDIDATE",IF(C155="UNRESOLVED","NOT COMPATIBLE - UNRESOLVED",IF(C155="INCLUDE DIRECT",IF(N155="DIRECT COMMERCIAL COMPETITOR","COMPATIBLE","ROLE CONFLICT"),IF(C155="INCLUDE INDIRECT",IF(N155="INDIRECT / SUBSTITUTE COMPETITOR","COMPATIBLE","ROLE CONFLICT"),IF(C155="REFERENCE",IF(OR(N155="DIRECT COMMERCIAL COMPETITOR",N155="INDIRECT / SUBSTITUTE COMPETITOR",N155="RETAIL / CHANNEL COMPETITOR",N155="MARKETPLACE / INTERMEDIARY",N155="MANUFACTURER / FIRST-PARTY REFERENCE",N155="PUBLISHER / INFORMATION COMPETITOR",N155="VISIBILITY-ONLY COMPETITOR"),"COMPATIBLE","ROLE CONFLICT"),IF(OR(C155="MONITOR",C155="EXCLUDE"),"COMPATIBLE","ROLE CONFLICT")))))))</x:f>
      </x:c>
    </x:row>
    <x:row r="156">
      <x:c r="A156" s="53"/>
      <x:c r="B156" s="53"/>
      <x:c r="C156" s="53"/>
      <x:c r="D156" s="53"/>
      <x:c r="E156" s="53"/>
      <x:c r="F156" s="53"/>
      <x:c r="G156" s="53"/>
      <x:c r="H156" s="53"/>
      <x:c r="I156" s="53"/>
      <x:c r="J156" s="45" t="str">
        <x:f>IF(A156="","",IF(NOT(OR(EXACT(C156,"INCLUDE DIRECT"),EXACT(C156,"INCLUDE INDIRECT"),EXACT(C156,"REFERENCE"),EXACT(C156,"MONITOR"),EXACT(C156,"EXCLUDE"),EXACT(C156,"UNRESOLVED"))),"INVALID - SET DECISION TOKEN",IF(COUNTIF($A$6:$A$205,A156)&gt;1,"INVALID - DUPLICATE ID","VALID")))</x:f>
      </x:c>
      <x:c r="K156" s="45" t="str">
        <x:f>IF(A156="","",IF(OR(B156="",C156="",D156="",E156="",F156="",G156="",H156="",I156=""),"EVIDENCE INSUFFICIENT - DECISION FIELD",IF(C156="UNRESOLVED","EVIDENCE INSUFFICIENT - UNRESOLVED SET","COMPLETE")))</x:f>
      </x:c>
      <x:c r="L156" s="45" t="str">
        <x:f>IF(A156="","",IF(J156&lt;&gt;"VALID","NOT READY",IF(K156&lt;&gt;"COMPLETE","NOT READY",IF(O156&lt;&gt;"LINKED - READY","NOT READY",IF(P156&lt;&gt;"COMPATIBLE","NOT READY","READY")))))</x:f>
      </x:c>
      <x:c r="M156" s="69" t="str">
        <x:f>IF(O156="LINKED - READY",INDEX(CANDIDATES!$B$6:$B$205,MATCH(B156,CANDIDATES!$A$6:$A$205,0)),"")</x:f>
      </x:c>
      <x:c r="N156" s="69" t="str">
        <x:f>IF(O156="LINKED - READY",INDEX(CANDIDATES!$Q$6:$Q$205,MATCH(B156,CANDIDATES!$A$6:$A$205,0)),"")</x:f>
      </x:c>
      <x:c r="O156" s="69" t="str">
        <x:f>IF(A156="","",IF(COUNTIF(CANDIDATES!$A$6:$A$205,B156)&lt;&gt;1,"INVALID - CANDIDATE ID",IF(COUNTIFS(CANDIDATES!$A$6:$A$205,B156,CANDIDATES!$R$6:$R$205,"READY")&lt;&gt;1,"CANDIDATE NOT READY","LINKED - READY")))</x:f>
      </x:c>
      <x:c r="P156" s="69" t="str">
        <x:f>IF(A156="","",IF(O156&lt;&gt;"LINKED - READY","NOT COMPATIBLE - CANDIDATE",IF(C156="UNRESOLVED","NOT COMPATIBLE - UNRESOLVED",IF(C156="INCLUDE DIRECT",IF(N156="DIRECT COMMERCIAL COMPETITOR","COMPATIBLE","ROLE CONFLICT"),IF(C156="INCLUDE INDIRECT",IF(N156="INDIRECT / SUBSTITUTE COMPETITOR","COMPATIBLE","ROLE CONFLICT"),IF(C156="REFERENCE",IF(OR(N156="DIRECT COMMERCIAL COMPETITOR",N156="INDIRECT / SUBSTITUTE COMPETITOR",N156="RETAIL / CHANNEL COMPETITOR",N156="MARKETPLACE / INTERMEDIARY",N156="MANUFACTURER / FIRST-PARTY REFERENCE",N156="PUBLISHER / INFORMATION COMPETITOR",N156="VISIBILITY-ONLY COMPETITOR"),"COMPATIBLE","ROLE CONFLICT"),IF(OR(C156="MONITOR",C156="EXCLUDE"),"COMPATIBLE","ROLE CONFLICT")))))))</x:f>
      </x:c>
    </x:row>
    <x:row r="157">
      <x:c r="A157" s="53"/>
      <x:c r="B157" s="53"/>
      <x:c r="C157" s="53"/>
      <x:c r="D157" s="53"/>
      <x:c r="E157" s="53"/>
      <x:c r="F157" s="53"/>
      <x:c r="G157" s="53"/>
      <x:c r="H157" s="53"/>
      <x:c r="I157" s="53"/>
      <x:c r="J157" s="45" t="str">
        <x:f>IF(A157="","",IF(NOT(OR(EXACT(C157,"INCLUDE DIRECT"),EXACT(C157,"INCLUDE INDIRECT"),EXACT(C157,"REFERENCE"),EXACT(C157,"MONITOR"),EXACT(C157,"EXCLUDE"),EXACT(C157,"UNRESOLVED"))),"INVALID - SET DECISION TOKEN",IF(COUNTIF($A$6:$A$205,A157)&gt;1,"INVALID - DUPLICATE ID","VALID")))</x:f>
      </x:c>
      <x:c r="K157" s="45" t="str">
        <x:f>IF(A157="","",IF(OR(B157="",C157="",D157="",E157="",F157="",G157="",H157="",I157=""),"EVIDENCE INSUFFICIENT - DECISION FIELD",IF(C157="UNRESOLVED","EVIDENCE INSUFFICIENT - UNRESOLVED SET","COMPLETE")))</x:f>
      </x:c>
      <x:c r="L157" s="45" t="str">
        <x:f>IF(A157="","",IF(J157&lt;&gt;"VALID","NOT READY",IF(K157&lt;&gt;"COMPLETE","NOT READY",IF(O157&lt;&gt;"LINKED - READY","NOT READY",IF(P157&lt;&gt;"COMPATIBLE","NOT READY","READY")))))</x:f>
      </x:c>
      <x:c r="M157" s="69" t="str">
        <x:f>IF(O157="LINKED - READY",INDEX(CANDIDATES!$B$6:$B$205,MATCH(B157,CANDIDATES!$A$6:$A$205,0)),"")</x:f>
      </x:c>
      <x:c r="N157" s="69" t="str">
        <x:f>IF(O157="LINKED - READY",INDEX(CANDIDATES!$Q$6:$Q$205,MATCH(B157,CANDIDATES!$A$6:$A$205,0)),"")</x:f>
      </x:c>
      <x:c r="O157" s="69" t="str">
        <x:f>IF(A157="","",IF(COUNTIF(CANDIDATES!$A$6:$A$205,B157)&lt;&gt;1,"INVALID - CANDIDATE ID",IF(COUNTIFS(CANDIDATES!$A$6:$A$205,B157,CANDIDATES!$R$6:$R$205,"READY")&lt;&gt;1,"CANDIDATE NOT READY","LINKED - READY")))</x:f>
      </x:c>
      <x:c r="P157" s="69" t="str">
        <x:f>IF(A157="","",IF(O157&lt;&gt;"LINKED - READY","NOT COMPATIBLE - CANDIDATE",IF(C157="UNRESOLVED","NOT COMPATIBLE - UNRESOLVED",IF(C157="INCLUDE DIRECT",IF(N157="DIRECT COMMERCIAL COMPETITOR","COMPATIBLE","ROLE CONFLICT"),IF(C157="INCLUDE INDIRECT",IF(N157="INDIRECT / SUBSTITUTE COMPETITOR","COMPATIBLE","ROLE CONFLICT"),IF(C157="REFERENCE",IF(OR(N157="DIRECT COMMERCIAL COMPETITOR",N157="INDIRECT / SUBSTITUTE COMPETITOR",N157="RETAIL / CHANNEL COMPETITOR",N157="MARKETPLACE / INTERMEDIARY",N157="MANUFACTURER / FIRST-PARTY REFERENCE",N157="PUBLISHER / INFORMATION COMPETITOR",N157="VISIBILITY-ONLY COMPETITOR"),"COMPATIBLE","ROLE CONFLICT"),IF(OR(C157="MONITOR",C157="EXCLUDE"),"COMPATIBLE","ROLE CONFLICT")))))))</x:f>
      </x:c>
    </x:row>
    <x:row r="158">
      <x:c r="A158" s="53"/>
      <x:c r="B158" s="53"/>
      <x:c r="C158" s="53"/>
      <x:c r="D158" s="53"/>
      <x:c r="E158" s="53"/>
      <x:c r="F158" s="53"/>
      <x:c r="G158" s="53"/>
      <x:c r="H158" s="53"/>
      <x:c r="I158" s="53"/>
      <x:c r="J158" s="45" t="str">
        <x:f>IF(A158="","",IF(NOT(OR(EXACT(C158,"INCLUDE DIRECT"),EXACT(C158,"INCLUDE INDIRECT"),EXACT(C158,"REFERENCE"),EXACT(C158,"MONITOR"),EXACT(C158,"EXCLUDE"),EXACT(C158,"UNRESOLVED"))),"INVALID - SET DECISION TOKEN",IF(COUNTIF($A$6:$A$205,A158)&gt;1,"INVALID - DUPLICATE ID","VALID")))</x:f>
      </x:c>
      <x:c r="K158" s="45" t="str">
        <x:f>IF(A158="","",IF(OR(B158="",C158="",D158="",E158="",F158="",G158="",H158="",I158=""),"EVIDENCE INSUFFICIENT - DECISION FIELD",IF(C158="UNRESOLVED","EVIDENCE INSUFFICIENT - UNRESOLVED SET","COMPLETE")))</x:f>
      </x:c>
      <x:c r="L158" s="45" t="str">
        <x:f>IF(A158="","",IF(J158&lt;&gt;"VALID","NOT READY",IF(K158&lt;&gt;"COMPLETE","NOT READY",IF(O158&lt;&gt;"LINKED - READY","NOT READY",IF(P158&lt;&gt;"COMPATIBLE","NOT READY","READY")))))</x:f>
      </x:c>
      <x:c r="M158" s="69" t="str">
        <x:f>IF(O158="LINKED - READY",INDEX(CANDIDATES!$B$6:$B$205,MATCH(B158,CANDIDATES!$A$6:$A$205,0)),"")</x:f>
      </x:c>
      <x:c r="N158" s="69" t="str">
        <x:f>IF(O158="LINKED - READY",INDEX(CANDIDATES!$Q$6:$Q$205,MATCH(B158,CANDIDATES!$A$6:$A$205,0)),"")</x:f>
      </x:c>
      <x:c r="O158" s="69" t="str">
        <x:f>IF(A158="","",IF(COUNTIF(CANDIDATES!$A$6:$A$205,B158)&lt;&gt;1,"INVALID - CANDIDATE ID",IF(COUNTIFS(CANDIDATES!$A$6:$A$205,B158,CANDIDATES!$R$6:$R$205,"READY")&lt;&gt;1,"CANDIDATE NOT READY","LINKED - READY")))</x:f>
      </x:c>
      <x:c r="P158" s="69" t="str">
        <x:f>IF(A158="","",IF(O158&lt;&gt;"LINKED - READY","NOT COMPATIBLE - CANDIDATE",IF(C158="UNRESOLVED","NOT COMPATIBLE - UNRESOLVED",IF(C158="INCLUDE DIRECT",IF(N158="DIRECT COMMERCIAL COMPETITOR","COMPATIBLE","ROLE CONFLICT"),IF(C158="INCLUDE INDIRECT",IF(N158="INDIRECT / SUBSTITUTE COMPETITOR","COMPATIBLE","ROLE CONFLICT"),IF(C158="REFERENCE",IF(OR(N158="DIRECT COMMERCIAL COMPETITOR",N158="INDIRECT / SUBSTITUTE COMPETITOR",N158="RETAIL / CHANNEL COMPETITOR",N158="MARKETPLACE / INTERMEDIARY",N158="MANUFACTURER / FIRST-PARTY REFERENCE",N158="PUBLISHER / INFORMATION COMPETITOR",N158="VISIBILITY-ONLY COMPETITOR"),"COMPATIBLE","ROLE CONFLICT"),IF(OR(C158="MONITOR",C158="EXCLUDE"),"COMPATIBLE","ROLE CONFLICT")))))))</x:f>
      </x:c>
    </x:row>
    <x:row r="159">
      <x:c r="A159" s="53"/>
      <x:c r="B159" s="53"/>
      <x:c r="C159" s="53"/>
      <x:c r="D159" s="53"/>
      <x:c r="E159" s="53"/>
      <x:c r="F159" s="53"/>
      <x:c r="G159" s="53"/>
      <x:c r="H159" s="53"/>
      <x:c r="I159" s="53"/>
      <x:c r="J159" s="45" t="str">
        <x:f>IF(A159="","",IF(NOT(OR(EXACT(C159,"INCLUDE DIRECT"),EXACT(C159,"INCLUDE INDIRECT"),EXACT(C159,"REFERENCE"),EXACT(C159,"MONITOR"),EXACT(C159,"EXCLUDE"),EXACT(C159,"UNRESOLVED"))),"INVALID - SET DECISION TOKEN",IF(COUNTIF($A$6:$A$205,A159)&gt;1,"INVALID - DUPLICATE ID","VALID")))</x:f>
      </x:c>
      <x:c r="K159" s="45" t="str">
        <x:f>IF(A159="","",IF(OR(B159="",C159="",D159="",E159="",F159="",G159="",H159="",I159=""),"EVIDENCE INSUFFICIENT - DECISION FIELD",IF(C159="UNRESOLVED","EVIDENCE INSUFFICIENT - UNRESOLVED SET","COMPLETE")))</x:f>
      </x:c>
      <x:c r="L159" s="45" t="str">
        <x:f>IF(A159="","",IF(J159&lt;&gt;"VALID","NOT READY",IF(K159&lt;&gt;"COMPLETE","NOT READY",IF(O159&lt;&gt;"LINKED - READY","NOT READY",IF(P159&lt;&gt;"COMPATIBLE","NOT READY","READY")))))</x:f>
      </x:c>
      <x:c r="M159" s="69" t="str">
        <x:f>IF(O159="LINKED - READY",INDEX(CANDIDATES!$B$6:$B$205,MATCH(B159,CANDIDATES!$A$6:$A$205,0)),"")</x:f>
      </x:c>
      <x:c r="N159" s="69" t="str">
        <x:f>IF(O159="LINKED - READY",INDEX(CANDIDATES!$Q$6:$Q$205,MATCH(B159,CANDIDATES!$A$6:$A$205,0)),"")</x:f>
      </x:c>
      <x:c r="O159" s="69" t="str">
        <x:f>IF(A159="","",IF(COUNTIF(CANDIDATES!$A$6:$A$205,B159)&lt;&gt;1,"INVALID - CANDIDATE ID",IF(COUNTIFS(CANDIDATES!$A$6:$A$205,B159,CANDIDATES!$R$6:$R$205,"READY")&lt;&gt;1,"CANDIDATE NOT READY","LINKED - READY")))</x:f>
      </x:c>
      <x:c r="P159" s="69" t="str">
        <x:f>IF(A159="","",IF(O159&lt;&gt;"LINKED - READY","NOT COMPATIBLE - CANDIDATE",IF(C159="UNRESOLVED","NOT COMPATIBLE - UNRESOLVED",IF(C159="INCLUDE DIRECT",IF(N159="DIRECT COMMERCIAL COMPETITOR","COMPATIBLE","ROLE CONFLICT"),IF(C159="INCLUDE INDIRECT",IF(N159="INDIRECT / SUBSTITUTE COMPETITOR","COMPATIBLE","ROLE CONFLICT"),IF(C159="REFERENCE",IF(OR(N159="DIRECT COMMERCIAL COMPETITOR",N159="INDIRECT / SUBSTITUTE COMPETITOR",N159="RETAIL / CHANNEL COMPETITOR",N159="MARKETPLACE / INTERMEDIARY",N159="MANUFACTURER / FIRST-PARTY REFERENCE",N159="PUBLISHER / INFORMATION COMPETITOR",N159="VISIBILITY-ONLY COMPETITOR"),"COMPATIBLE","ROLE CONFLICT"),IF(OR(C159="MONITOR",C159="EXCLUDE"),"COMPATIBLE","ROLE CONFLICT")))))))</x:f>
      </x:c>
    </x:row>
    <x:row r="160">
      <x:c r="A160" s="53"/>
      <x:c r="B160" s="53"/>
      <x:c r="C160" s="53"/>
      <x:c r="D160" s="53"/>
      <x:c r="E160" s="53"/>
      <x:c r="F160" s="53"/>
      <x:c r="G160" s="53"/>
      <x:c r="H160" s="53"/>
      <x:c r="I160" s="53"/>
      <x:c r="J160" s="45" t="str">
        <x:f>IF(A160="","",IF(NOT(OR(EXACT(C160,"INCLUDE DIRECT"),EXACT(C160,"INCLUDE INDIRECT"),EXACT(C160,"REFERENCE"),EXACT(C160,"MONITOR"),EXACT(C160,"EXCLUDE"),EXACT(C160,"UNRESOLVED"))),"INVALID - SET DECISION TOKEN",IF(COUNTIF($A$6:$A$205,A160)&gt;1,"INVALID - DUPLICATE ID","VALID")))</x:f>
      </x:c>
      <x:c r="K160" s="45" t="str">
        <x:f>IF(A160="","",IF(OR(B160="",C160="",D160="",E160="",F160="",G160="",H160="",I160=""),"EVIDENCE INSUFFICIENT - DECISION FIELD",IF(C160="UNRESOLVED","EVIDENCE INSUFFICIENT - UNRESOLVED SET","COMPLETE")))</x:f>
      </x:c>
      <x:c r="L160" s="45" t="str">
        <x:f>IF(A160="","",IF(J160&lt;&gt;"VALID","NOT READY",IF(K160&lt;&gt;"COMPLETE","NOT READY",IF(O160&lt;&gt;"LINKED - READY","NOT READY",IF(P160&lt;&gt;"COMPATIBLE","NOT READY","READY")))))</x:f>
      </x:c>
      <x:c r="M160" s="69" t="str">
        <x:f>IF(O160="LINKED - READY",INDEX(CANDIDATES!$B$6:$B$205,MATCH(B160,CANDIDATES!$A$6:$A$205,0)),"")</x:f>
      </x:c>
      <x:c r="N160" s="69" t="str">
        <x:f>IF(O160="LINKED - READY",INDEX(CANDIDATES!$Q$6:$Q$205,MATCH(B160,CANDIDATES!$A$6:$A$205,0)),"")</x:f>
      </x:c>
      <x:c r="O160" s="69" t="str">
        <x:f>IF(A160="","",IF(COUNTIF(CANDIDATES!$A$6:$A$205,B160)&lt;&gt;1,"INVALID - CANDIDATE ID",IF(COUNTIFS(CANDIDATES!$A$6:$A$205,B160,CANDIDATES!$R$6:$R$205,"READY")&lt;&gt;1,"CANDIDATE NOT READY","LINKED - READY")))</x:f>
      </x:c>
      <x:c r="P160" s="69" t="str">
        <x:f>IF(A160="","",IF(O160&lt;&gt;"LINKED - READY","NOT COMPATIBLE - CANDIDATE",IF(C160="UNRESOLVED","NOT COMPATIBLE - UNRESOLVED",IF(C160="INCLUDE DIRECT",IF(N160="DIRECT COMMERCIAL COMPETITOR","COMPATIBLE","ROLE CONFLICT"),IF(C160="INCLUDE INDIRECT",IF(N160="INDIRECT / SUBSTITUTE COMPETITOR","COMPATIBLE","ROLE CONFLICT"),IF(C160="REFERENCE",IF(OR(N160="DIRECT COMMERCIAL COMPETITOR",N160="INDIRECT / SUBSTITUTE COMPETITOR",N160="RETAIL / CHANNEL COMPETITOR",N160="MARKETPLACE / INTERMEDIARY",N160="MANUFACTURER / FIRST-PARTY REFERENCE",N160="PUBLISHER / INFORMATION COMPETITOR",N160="VISIBILITY-ONLY COMPETITOR"),"COMPATIBLE","ROLE CONFLICT"),IF(OR(C160="MONITOR",C160="EXCLUDE"),"COMPATIBLE","ROLE CONFLICT")))))))</x:f>
      </x:c>
    </x:row>
    <x:row r="161">
      <x:c r="A161" s="53"/>
      <x:c r="B161" s="53"/>
      <x:c r="C161" s="53"/>
      <x:c r="D161" s="53"/>
      <x:c r="E161" s="53"/>
      <x:c r="F161" s="53"/>
      <x:c r="G161" s="53"/>
      <x:c r="H161" s="53"/>
      <x:c r="I161" s="53"/>
      <x:c r="J161" s="45" t="str">
        <x:f>IF(A161="","",IF(NOT(OR(EXACT(C161,"INCLUDE DIRECT"),EXACT(C161,"INCLUDE INDIRECT"),EXACT(C161,"REFERENCE"),EXACT(C161,"MONITOR"),EXACT(C161,"EXCLUDE"),EXACT(C161,"UNRESOLVED"))),"INVALID - SET DECISION TOKEN",IF(COUNTIF($A$6:$A$205,A161)&gt;1,"INVALID - DUPLICATE ID","VALID")))</x:f>
      </x:c>
      <x:c r="K161" s="45" t="str">
        <x:f>IF(A161="","",IF(OR(B161="",C161="",D161="",E161="",F161="",G161="",H161="",I161=""),"EVIDENCE INSUFFICIENT - DECISION FIELD",IF(C161="UNRESOLVED","EVIDENCE INSUFFICIENT - UNRESOLVED SET","COMPLETE")))</x:f>
      </x:c>
      <x:c r="L161" s="45" t="str">
        <x:f>IF(A161="","",IF(J161&lt;&gt;"VALID","NOT READY",IF(K161&lt;&gt;"COMPLETE","NOT READY",IF(O161&lt;&gt;"LINKED - READY","NOT READY",IF(P161&lt;&gt;"COMPATIBLE","NOT READY","READY")))))</x:f>
      </x:c>
      <x:c r="M161" s="69" t="str">
        <x:f>IF(O161="LINKED - READY",INDEX(CANDIDATES!$B$6:$B$205,MATCH(B161,CANDIDATES!$A$6:$A$205,0)),"")</x:f>
      </x:c>
      <x:c r="N161" s="69" t="str">
        <x:f>IF(O161="LINKED - READY",INDEX(CANDIDATES!$Q$6:$Q$205,MATCH(B161,CANDIDATES!$A$6:$A$205,0)),"")</x:f>
      </x:c>
      <x:c r="O161" s="69" t="str">
        <x:f>IF(A161="","",IF(COUNTIF(CANDIDATES!$A$6:$A$205,B161)&lt;&gt;1,"INVALID - CANDIDATE ID",IF(COUNTIFS(CANDIDATES!$A$6:$A$205,B161,CANDIDATES!$R$6:$R$205,"READY")&lt;&gt;1,"CANDIDATE NOT READY","LINKED - READY")))</x:f>
      </x:c>
      <x:c r="P161" s="69" t="str">
        <x:f>IF(A161="","",IF(O161&lt;&gt;"LINKED - READY","NOT COMPATIBLE - CANDIDATE",IF(C161="UNRESOLVED","NOT COMPATIBLE - UNRESOLVED",IF(C161="INCLUDE DIRECT",IF(N161="DIRECT COMMERCIAL COMPETITOR","COMPATIBLE","ROLE CONFLICT"),IF(C161="INCLUDE INDIRECT",IF(N161="INDIRECT / SUBSTITUTE COMPETITOR","COMPATIBLE","ROLE CONFLICT"),IF(C161="REFERENCE",IF(OR(N161="DIRECT COMMERCIAL COMPETITOR",N161="INDIRECT / SUBSTITUTE COMPETITOR",N161="RETAIL / CHANNEL COMPETITOR",N161="MARKETPLACE / INTERMEDIARY",N161="MANUFACTURER / FIRST-PARTY REFERENCE",N161="PUBLISHER / INFORMATION COMPETITOR",N161="VISIBILITY-ONLY COMPETITOR"),"COMPATIBLE","ROLE CONFLICT"),IF(OR(C161="MONITOR",C161="EXCLUDE"),"COMPATIBLE","ROLE CONFLICT")))))))</x:f>
      </x:c>
    </x:row>
    <x:row r="162">
      <x:c r="A162" s="53"/>
      <x:c r="B162" s="53"/>
      <x:c r="C162" s="53"/>
      <x:c r="D162" s="53"/>
      <x:c r="E162" s="53"/>
      <x:c r="F162" s="53"/>
      <x:c r="G162" s="53"/>
      <x:c r="H162" s="53"/>
      <x:c r="I162" s="53"/>
      <x:c r="J162" s="45" t="str">
        <x:f>IF(A162="","",IF(NOT(OR(EXACT(C162,"INCLUDE DIRECT"),EXACT(C162,"INCLUDE INDIRECT"),EXACT(C162,"REFERENCE"),EXACT(C162,"MONITOR"),EXACT(C162,"EXCLUDE"),EXACT(C162,"UNRESOLVED"))),"INVALID - SET DECISION TOKEN",IF(COUNTIF($A$6:$A$205,A162)&gt;1,"INVALID - DUPLICATE ID","VALID")))</x:f>
      </x:c>
      <x:c r="K162" s="45" t="str">
        <x:f>IF(A162="","",IF(OR(B162="",C162="",D162="",E162="",F162="",G162="",H162="",I162=""),"EVIDENCE INSUFFICIENT - DECISION FIELD",IF(C162="UNRESOLVED","EVIDENCE INSUFFICIENT - UNRESOLVED SET","COMPLETE")))</x:f>
      </x:c>
      <x:c r="L162" s="45" t="str">
        <x:f>IF(A162="","",IF(J162&lt;&gt;"VALID","NOT READY",IF(K162&lt;&gt;"COMPLETE","NOT READY",IF(O162&lt;&gt;"LINKED - READY","NOT READY",IF(P162&lt;&gt;"COMPATIBLE","NOT READY","READY")))))</x:f>
      </x:c>
      <x:c r="M162" s="69" t="str">
        <x:f>IF(O162="LINKED - READY",INDEX(CANDIDATES!$B$6:$B$205,MATCH(B162,CANDIDATES!$A$6:$A$205,0)),"")</x:f>
      </x:c>
      <x:c r="N162" s="69" t="str">
        <x:f>IF(O162="LINKED - READY",INDEX(CANDIDATES!$Q$6:$Q$205,MATCH(B162,CANDIDATES!$A$6:$A$205,0)),"")</x:f>
      </x:c>
      <x:c r="O162" s="69" t="str">
        <x:f>IF(A162="","",IF(COUNTIF(CANDIDATES!$A$6:$A$205,B162)&lt;&gt;1,"INVALID - CANDIDATE ID",IF(COUNTIFS(CANDIDATES!$A$6:$A$205,B162,CANDIDATES!$R$6:$R$205,"READY")&lt;&gt;1,"CANDIDATE NOT READY","LINKED - READY")))</x:f>
      </x:c>
      <x:c r="P162" s="69" t="str">
        <x:f>IF(A162="","",IF(O162&lt;&gt;"LINKED - READY","NOT COMPATIBLE - CANDIDATE",IF(C162="UNRESOLVED","NOT COMPATIBLE - UNRESOLVED",IF(C162="INCLUDE DIRECT",IF(N162="DIRECT COMMERCIAL COMPETITOR","COMPATIBLE","ROLE CONFLICT"),IF(C162="INCLUDE INDIRECT",IF(N162="INDIRECT / SUBSTITUTE COMPETITOR","COMPATIBLE","ROLE CONFLICT"),IF(C162="REFERENCE",IF(OR(N162="DIRECT COMMERCIAL COMPETITOR",N162="INDIRECT / SUBSTITUTE COMPETITOR",N162="RETAIL / CHANNEL COMPETITOR",N162="MARKETPLACE / INTERMEDIARY",N162="MANUFACTURER / FIRST-PARTY REFERENCE",N162="PUBLISHER / INFORMATION COMPETITOR",N162="VISIBILITY-ONLY COMPETITOR"),"COMPATIBLE","ROLE CONFLICT"),IF(OR(C162="MONITOR",C162="EXCLUDE"),"COMPATIBLE","ROLE CONFLICT")))))))</x:f>
      </x:c>
    </x:row>
    <x:row r="163">
      <x:c r="A163" s="53"/>
      <x:c r="B163" s="53"/>
      <x:c r="C163" s="53"/>
      <x:c r="D163" s="53"/>
      <x:c r="E163" s="53"/>
      <x:c r="F163" s="53"/>
      <x:c r="G163" s="53"/>
      <x:c r="H163" s="53"/>
      <x:c r="I163" s="53"/>
      <x:c r="J163" s="45" t="str">
        <x:f>IF(A163="","",IF(NOT(OR(EXACT(C163,"INCLUDE DIRECT"),EXACT(C163,"INCLUDE INDIRECT"),EXACT(C163,"REFERENCE"),EXACT(C163,"MONITOR"),EXACT(C163,"EXCLUDE"),EXACT(C163,"UNRESOLVED"))),"INVALID - SET DECISION TOKEN",IF(COUNTIF($A$6:$A$205,A163)&gt;1,"INVALID - DUPLICATE ID","VALID")))</x:f>
      </x:c>
      <x:c r="K163" s="45" t="str">
        <x:f>IF(A163="","",IF(OR(B163="",C163="",D163="",E163="",F163="",G163="",H163="",I163=""),"EVIDENCE INSUFFICIENT - DECISION FIELD",IF(C163="UNRESOLVED","EVIDENCE INSUFFICIENT - UNRESOLVED SET","COMPLETE")))</x:f>
      </x:c>
      <x:c r="L163" s="45" t="str">
        <x:f>IF(A163="","",IF(J163&lt;&gt;"VALID","NOT READY",IF(K163&lt;&gt;"COMPLETE","NOT READY",IF(O163&lt;&gt;"LINKED - READY","NOT READY",IF(P163&lt;&gt;"COMPATIBLE","NOT READY","READY")))))</x:f>
      </x:c>
      <x:c r="M163" s="69" t="str">
        <x:f>IF(O163="LINKED - READY",INDEX(CANDIDATES!$B$6:$B$205,MATCH(B163,CANDIDATES!$A$6:$A$205,0)),"")</x:f>
      </x:c>
      <x:c r="N163" s="69" t="str">
        <x:f>IF(O163="LINKED - READY",INDEX(CANDIDATES!$Q$6:$Q$205,MATCH(B163,CANDIDATES!$A$6:$A$205,0)),"")</x:f>
      </x:c>
      <x:c r="O163" s="69" t="str">
        <x:f>IF(A163="","",IF(COUNTIF(CANDIDATES!$A$6:$A$205,B163)&lt;&gt;1,"INVALID - CANDIDATE ID",IF(COUNTIFS(CANDIDATES!$A$6:$A$205,B163,CANDIDATES!$R$6:$R$205,"READY")&lt;&gt;1,"CANDIDATE NOT READY","LINKED - READY")))</x:f>
      </x:c>
      <x:c r="P163" s="69" t="str">
        <x:f>IF(A163="","",IF(O163&lt;&gt;"LINKED - READY","NOT COMPATIBLE - CANDIDATE",IF(C163="UNRESOLVED","NOT COMPATIBLE - UNRESOLVED",IF(C163="INCLUDE DIRECT",IF(N163="DIRECT COMMERCIAL COMPETITOR","COMPATIBLE","ROLE CONFLICT"),IF(C163="INCLUDE INDIRECT",IF(N163="INDIRECT / SUBSTITUTE COMPETITOR","COMPATIBLE","ROLE CONFLICT"),IF(C163="REFERENCE",IF(OR(N163="DIRECT COMMERCIAL COMPETITOR",N163="INDIRECT / SUBSTITUTE COMPETITOR",N163="RETAIL / CHANNEL COMPETITOR",N163="MARKETPLACE / INTERMEDIARY",N163="MANUFACTURER / FIRST-PARTY REFERENCE",N163="PUBLISHER / INFORMATION COMPETITOR",N163="VISIBILITY-ONLY COMPETITOR"),"COMPATIBLE","ROLE CONFLICT"),IF(OR(C163="MONITOR",C163="EXCLUDE"),"COMPATIBLE","ROLE CONFLICT")))))))</x:f>
      </x:c>
    </x:row>
    <x:row r="164">
      <x:c r="A164" s="53"/>
      <x:c r="B164" s="53"/>
      <x:c r="C164" s="53"/>
      <x:c r="D164" s="53"/>
      <x:c r="E164" s="53"/>
      <x:c r="F164" s="53"/>
      <x:c r="G164" s="53"/>
      <x:c r="H164" s="53"/>
      <x:c r="I164" s="53"/>
      <x:c r="J164" s="45" t="str">
        <x:f>IF(A164="","",IF(NOT(OR(EXACT(C164,"INCLUDE DIRECT"),EXACT(C164,"INCLUDE INDIRECT"),EXACT(C164,"REFERENCE"),EXACT(C164,"MONITOR"),EXACT(C164,"EXCLUDE"),EXACT(C164,"UNRESOLVED"))),"INVALID - SET DECISION TOKEN",IF(COUNTIF($A$6:$A$205,A164)&gt;1,"INVALID - DUPLICATE ID","VALID")))</x:f>
      </x:c>
      <x:c r="K164" s="45" t="str">
        <x:f>IF(A164="","",IF(OR(B164="",C164="",D164="",E164="",F164="",G164="",H164="",I164=""),"EVIDENCE INSUFFICIENT - DECISION FIELD",IF(C164="UNRESOLVED","EVIDENCE INSUFFICIENT - UNRESOLVED SET","COMPLETE")))</x:f>
      </x:c>
      <x:c r="L164" s="45" t="str">
        <x:f>IF(A164="","",IF(J164&lt;&gt;"VALID","NOT READY",IF(K164&lt;&gt;"COMPLETE","NOT READY",IF(O164&lt;&gt;"LINKED - READY","NOT READY",IF(P164&lt;&gt;"COMPATIBLE","NOT READY","READY")))))</x:f>
      </x:c>
      <x:c r="M164" s="69" t="str">
        <x:f>IF(O164="LINKED - READY",INDEX(CANDIDATES!$B$6:$B$205,MATCH(B164,CANDIDATES!$A$6:$A$205,0)),"")</x:f>
      </x:c>
      <x:c r="N164" s="69" t="str">
        <x:f>IF(O164="LINKED - READY",INDEX(CANDIDATES!$Q$6:$Q$205,MATCH(B164,CANDIDATES!$A$6:$A$205,0)),"")</x:f>
      </x:c>
      <x:c r="O164" s="69" t="str">
        <x:f>IF(A164="","",IF(COUNTIF(CANDIDATES!$A$6:$A$205,B164)&lt;&gt;1,"INVALID - CANDIDATE ID",IF(COUNTIFS(CANDIDATES!$A$6:$A$205,B164,CANDIDATES!$R$6:$R$205,"READY")&lt;&gt;1,"CANDIDATE NOT READY","LINKED - READY")))</x:f>
      </x:c>
      <x:c r="P164" s="69" t="str">
        <x:f>IF(A164="","",IF(O164&lt;&gt;"LINKED - READY","NOT COMPATIBLE - CANDIDATE",IF(C164="UNRESOLVED","NOT COMPATIBLE - UNRESOLVED",IF(C164="INCLUDE DIRECT",IF(N164="DIRECT COMMERCIAL COMPETITOR","COMPATIBLE","ROLE CONFLICT"),IF(C164="INCLUDE INDIRECT",IF(N164="INDIRECT / SUBSTITUTE COMPETITOR","COMPATIBLE","ROLE CONFLICT"),IF(C164="REFERENCE",IF(OR(N164="DIRECT COMMERCIAL COMPETITOR",N164="INDIRECT / SUBSTITUTE COMPETITOR",N164="RETAIL / CHANNEL COMPETITOR",N164="MARKETPLACE / INTERMEDIARY",N164="MANUFACTURER / FIRST-PARTY REFERENCE",N164="PUBLISHER / INFORMATION COMPETITOR",N164="VISIBILITY-ONLY COMPETITOR"),"COMPATIBLE","ROLE CONFLICT"),IF(OR(C164="MONITOR",C164="EXCLUDE"),"COMPATIBLE","ROLE CONFLICT")))))))</x:f>
      </x:c>
    </x:row>
    <x:row r="165">
      <x:c r="A165" s="53"/>
      <x:c r="B165" s="53"/>
      <x:c r="C165" s="53"/>
      <x:c r="D165" s="53"/>
      <x:c r="E165" s="53"/>
      <x:c r="F165" s="53"/>
      <x:c r="G165" s="53"/>
      <x:c r="H165" s="53"/>
      <x:c r="I165" s="53"/>
      <x:c r="J165" s="45" t="str">
        <x:f>IF(A165="","",IF(NOT(OR(EXACT(C165,"INCLUDE DIRECT"),EXACT(C165,"INCLUDE INDIRECT"),EXACT(C165,"REFERENCE"),EXACT(C165,"MONITOR"),EXACT(C165,"EXCLUDE"),EXACT(C165,"UNRESOLVED"))),"INVALID - SET DECISION TOKEN",IF(COUNTIF($A$6:$A$205,A165)&gt;1,"INVALID - DUPLICATE ID","VALID")))</x:f>
      </x:c>
      <x:c r="K165" s="45" t="str">
        <x:f>IF(A165="","",IF(OR(B165="",C165="",D165="",E165="",F165="",G165="",H165="",I165=""),"EVIDENCE INSUFFICIENT - DECISION FIELD",IF(C165="UNRESOLVED","EVIDENCE INSUFFICIENT - UNRESOLVED SET","COMPLETE")))</x:f>
      </x:c>
      <x:c r="L165" s="45" t="str">
        <x:f>IF(A165="","",IF(J165&lt;&gt;"VALID","NOT READY",IF(K165&lt;&gt;"COMPLETE","NOT READY",IF(O165&lt;&gt;"LINKED - READY","NOT READY",IF(P165&lt;&gt;"COMPATIBLE","NOT READY","READY")))))</x:f>
      </x:c>
      <x:c r="M165" s="69" t="str">
        <x:f>IF(O165="LINKED - READY",INDEX(CANDIDATES!$B$6:$B$205,MATCH(B165,CANDIDATES!$A$6:$A$205,0)),"")</x:f>
      </x:c>
      <x:c r="N165" s="69" t="str">
        <x:f>IF(O165="LINKED - READY",INDEX(CANDIDATES!$Q$6:$Q$205,MATCH(B165,CANDIDATES!$A$6:$A$205,0)),"")</x:f>
      </x:c>
      <x:c r="O165" s="69" t="str">
        <x:f>IF(A165="","",IF(COUNTIF(CANDIDATES!$A$6:$A$205,B165)&lt;&gt;1,"INVALID - CANDIDATE ID",IF(COUNTIFS(CANDIDATES!$A$6:$A$205,B165,CANDIDATES!$R$6:$R$205,"READY")&lt;&gt;1,"CANDIDATE NOT READY","LINKED - READY")))</x:f>
      </x:c>
      <x:c r="P165" s="69" t="str">
        <x:f>IF(A165="","",IF(O165&lt;&gt;"LINKED - READY","NOT COMPATIBLE - CANDIDATE",IF(C165="UNRESOLVED","NOT COMPATIBLE - UNRESOLVED",IF(C165="INCLUDE DIRECT",IF(N165="DIRECT COMMERCIAL COMPETITOR","COMPATIBLE","ROLE CONFLICT"),IF(C165="INCLUDE INDIRECT",IF(N165="INDIRECT / SUBSTITUTE COMPETITOR","COMPATIBLE","ROLE CONFLICT"),IF(C165="REFERENCE",IF(OR(N165="DIRECT COMMERCIAL COMPETITOR",N165="INDIRECT / SUBSTITUTE COMPETITOR",N165="RETAIL / CHANNEL COMPETITOR",N165="MARKETPLACE / INTERMEDIARY",N165="MANUFACTURER / FIRST-PARTY REFERENCE",N165="PUBLISHER / INFORMATION COMPETITOR",N165="VISIBILITY-ONLY COMPETITOR"),"COMPATIBLE","ROLE CONFLICT"),IF(OR(C165="MONITOR",C165="EXCLUDE"),"COMPATIBLE","ROLE CONFLICT")))))))</x:f>
      </x:c>
    </x:row>
    <x:row r="166">
      <x:c r="A166" s="53"/>
      <x:c r="B166" s="53"/>
      <x:c r="C166" s="53"/>
      <x:c r="D166" s="53"/>
      <x:c r="E166" s="53"/>
      <x:c r="F166" s="53"/>
      <x:c r="G166" s="53"/>
      <x:c r="H166" s="53"/>
      <x:c r="I166" s="53"/>
      <x:c r="J166" s="45" t="str">
        <x:f>IF(A166="","",IF(NOT(OR(EXACT(C166,"INCLUDE DIRECT"),EXACT(C166,"INCLUDE INDIRECT"),EXACT(C166,"REFERENCE"),EXACT(C166,"MONITOR"),EXACT(C166,"EXCLUDE"),EXACT(C166,"UNRESOLVED"))),"INVALID - SET DECISION TOKEN",IF(COUNTIF($A$6:$A$205,A166)&gt;1,"INVALID - DUPLICATE ID","VALID")))</x:f>
      </x:c>
      <x:c r="K166" s="45" t="str">
        <x:f>IF(A166="","",IF(OR(B166="",C166="",D166="",E166="",F166="",G166="",H166="",I166=""),"EVIDENCE INSUFFICIENT - DECISION FIELD",IF(C166="UNRESOLVED","EVIDENCE INSUFFICIENT - UNRESOLVED SET","COMPLETE")))</x:f>
      </x:c>
      <x:c r="L166" s="45" t="str">
        <x:f>IF(A166="","",IF(J166&lt;&gt;"VALID","NOT READY",IF(K166&lt;&gt;"COMPLETE","NOT READY",IF(O166&lt;&gt;"LINKED - READY","NOT READY",IF(P166&lt;&gt;"COMPATIBLE","NOT READY","READY")))))</x:f>
      </x:c>
      <x:c r="M166" s="69" t="str">
        <x:f>IF(O166="LINKED - READY",INDEX(CANDIDATES!$B$6:$B$205,MATCH(B166,CANDIDATES!$A$6:$A$205,0)),"")</x:f>
      </x:c>
      <x:c r="N166" s="69" t="str">
        <x:f>IF(O166="LINKED - READY",INDEX(CANDIDATES!$Q$6:$Q$205,MATCH(B166,CANDIDATES!$A$6:$A$205,0)),"")</x:f>
      </x:c>
      <x:c r="O166" s="69" t="str">
        <x:f>IF(A166="","",IF(COUNTIF(CANDIDATES!$A$6:$A$205,B166)&lt;&gt;1,"INVALID - CANDIDATE ID",IF(COUNTIFS(CANDIDATES!$A$6:$A$205,B166,CANDIDATES!$R$6:$R$205,"READY")&lt;&gt;1,"CANDIDATE NOT READY","LINKED - READY")))</x:f>
      </x:c>
      <x:c r="P166" s="69" t="str">
        <x:f>IF(A166="","",IF(O166&lt;&gt;"LINKED - READY","NOT COMPATIBLE - CANDIDATE",IF(C166="UNRESOLVED","NOT COMPATIBLE - UNRESOLVED",IF(C166="INCLUDE DIRECT",IF(N166="DIRECT COMMERCIAL COMPETITOR","COMPATIBLE","ROLE CONFLICT"),IF(C166="INCLUDE INDIRECT",IF(N166="INDIRECT / SUBSTITUTE COMPETITOR","COMPATIBLE","ROLE CONFLICT"),IF(C166="REFERENCE",IF(OR(N166="DIRECT COMMERCIAL COMPETITOR",N166="INDIRECT / SUBSTITUTE COMPETITOR",N166="RETAIL / CHANNEL COMPETITOR",N166="MARKETPLACE / INTERMEDIARY",N166="MANUFACTURER / FIRST-PARTY REFERENCE",N166="PUBLISHER / INFORMATION COMPETITOR",N166="VISIBILITY-ONLY COMPETITOR"),"COMPATIBLE","ROLE CONFLICT"),IF(OR(C166="MONITOR",C166="EXCLUDE"),"COMPATIBLE","ROLE CONFLICT")))))))</x:f>
      </x:c>
    </x:row>
    <x:row r="167">
      <x:c r="A167" s="53"/>
      <x:c r="B167" s="53"/>
      <x:c r="C167" s="53"/>
      <x:c r="D167" s="53"/>
      <x:c r="E167" s="53"/>
      <x:c r="F167" s="53"/>
      <x:c r="G167" s="53"/>
      <x:c r="H167" s="53"/>
      <x:c r="I167" s="53"/>
      <x:c r="J167" s="45" t="str">
        <x:f>IF(A167="","",IF(NOT(OR(EXACT(C167,"INCLUDE DIRECT"),EXACT(C167,"INCLUDE INDIRECT"),EXACT(C167,"REFERENCE"),EXACT(C167,"MONITOR"),EXACT(C167,"EXCLUDE"),EXACT(C167,"UNRESOLVED"))),"INVALID - SET DECISION TOKEN",IF(COUNTIF($A$6:$A$205,A167)&gt;1,"INVALID - DUPLICATE ID","VALID")))</x:f>
      </x:c>
      <x:c r="K167" s="45" t="str">
        <x:f>IF(A167="","",IF(OR(B167="",C167="",D167="",E167="",F167="",G167="",H167="",I167=""),"EVIDENCE INSUFFICIENT - DECISION FIELD",IF(C167="UNRESOLVED","EVIDENCE INSUFFICIENT - UNRESOLVED SET","COMPLETE")))</x:f>
      </x:c>
      <x:c r="L167" s="45" t="str">
        <x:f>IF(A167="","",IF(J167&lt;&gt;"VALID","NOT READY",IF(K167&lt;&gt;"COMPLETE","NOT READY",IF(O167&lt;&gt;"LINKED - READY","NOT READY",IF(P167&lt;&gt;"COMPATIBLE","NOT READY","READY")))))</x:f>
      </x:c>
      <x:c r="M167" s="69" t="str">
        <x:f>IF(O167="LINKED - READY",INDEX(CANDIDATES!$B$6:$B$205,MATCH(B167,CANDIDATES!$A$6:$A$205,0)),"")</x:f>
      </x:c>
      <x:c r="N167" s="69" t="str">
        <x:f>IF(O167="LINKED - READY",INDEX(CANDIDATES!$Q$6:$Q$205,MATCH(B167,CANDIDATES!$A$6:$A$205,0)),"")</x:f>
      </x:c>
      <x:c r="O167" s="69" t="str">
        <x:f>IF(A167="","",IF(COUNTIF(CANDIDATES!$A$6:$A$205,B167)&lt;&gt;1,"INVALID - CANDIDATE ID",IF(COUNTIFS(CANDIDATES!$A$6:$A$205,B167,CANDIDATES!$R$6:$R$205,"READY")&lt;&gt;1,"CANDIDATE NOT READY","LINKED - READY")))</x:f>
      </x:c>
      <x:c r="P167" s="69" t="str">
        <x:f>IF(A167="","",IF(O167&lt;&gt;"LINKED - READY","NOT COMPATIBLE - CANDIDATE",IF(C167="UNRESOLVED","NOT COMPATIBLE - UNRESOLVED",IF(C167="INCLUDE DIRECT",IF(N167="DIRECT COMMERCIAL COMPETITOR","COMPATIBLE","ROLE CONFLICT"),IF(C167="INCLUDE INDIRECT",IF(N167="INDIRECT / SUBSTITUTE COMPETITOR","COMPATIBLE","ROLE CONFLICT"),IF(C167="REFERENCE",IF(OR(N167="DIRECT COMMERCIAL COMPETITOR",N167="INDIRECT / SUBSTITUTE COMPETITOR",N167="RETAIL / CHANNEL COMPETITOR",N167="MARKETPLACE / INTERMEDIARY",N167="MANUFACTURER / FIRST-PARTY REFERENCE",N167="PUBLISHER / INFORMATION COMPETITOR",N167="VISIBILITY-ONLY COMPETITOR"),"COMPATIBLE","ROLE CONFLICT"),IF(OR(C167="MONITOR",C167="EXCLUDE"),"COMPATIBLE","ROLE CONFLICT")))))))</x:f>
      </x:c>
    </x:row>
    <x:row r="168">
      <x:c r="A168" s="53"/>
      <x:c r="B168" s="53"/>
      <x:c r="C168" s="53"/>
      <x:c r="D168" s="53"/>
      <x:c r="E168" s="53"/>
      <x:c r="F168" s="53"/>
      <x:c r="G168" s="53"/>
      <x:c r="H168" s="53"/>
      <x:c r="I168" s="53"/>
      <x:c r="J168" s="45" t="str">
        <x:f>IF(A168="","",IF(NOT(OR(EXACT(C168,"INCLUDE DIRECT"),EXACT(C168,"INCLUDE INDIRECT"),EXACT(C168,"REFERENCE"),EXACT(C168,"MONITOR"),EXACT(C168,"EXCLUDE"),EXACT(C168,"UNRESOLVED"))),"INVALID - SET DECISION TOKEN",IF(COUNTIF($A$6:$A$205,A168)&gt;1,"INVALID - DUPLICATE ID","VALID")))</x:f>
      </x:c>
      <x:c r="K168" s="45" t="str">
        <x:f>IF(A168="","",IF(OR(B168="",C168="",D168="",E168="",F168="",G168="",H168="",I168=""),"EVIDENCE INSUFFICIENT - DECISION FIELD",IF(C168="UNRESOLVED","EVIDENCE INSUFFICIENT - UNRESOLVED SET","COMPLETE")))</x:f>
      </x:c>
      <x:c r="L168" s="45" t="str">
        <x:f>IF(A168="","",IF(J168&lt;&gt;"VALID","NOT READY",IF(K168&lt;&gt;"COMPLETE","NOT READY",IF(O168&lt;&gt;"LINKED - READY","NOT READY",IF(P168&lt;&gt;"COMPATIBLE","NOT READY","READY")))))</x:f>
      </x:c>
      <x:c r="M168" s="69" t="str">
        <x:f>IF(O168="LINKED - READY",INDEX(CANDIDATES!$B$6:$B$205,MATCH(B168,CANDIDATES!$A$6:$A$205,0)),"")</x:f>
      </x:c>
      <x:c r="N168" s="69" t="str">
        <x:f>IF(O168="LINKED - READY",INDEX(CANDIDATES!$Q$6:$Q$205,MATCH(B168,CANDIDATES!$A$6:$A$205,0)),"")</x:f>
      </x:c>
      <x:c r="O168" s="69" t="str">
        <x:f>IF(A168="","",IF(COUNTIF(CANDIDATES!$A$6:$A$205,B168)&lt;&gt;1,"INVALID - CANDIDATE ID",IF(COUNTIFS(CANDIDATES!$A$6:$A$205,B168,CANDIDATES!$R$6:$R$205,"READY")&lt;&gt;1,"CANDIDATE NOT READY","LINKED - READY")))</x:f>
      </x:c>
      <x:c r="P168" s="69" t="str">
        <x:f>IF(A168="","",IF(O168&lt;&gt;"LINKED - READY","NOT COMPATIBLE - CANDIDATE",IF(C168="UNRESOLVED","NOT COMPATIBLE - UNRESOLVED",IF(C168="INCLUDE DIRECT",IF(N168="DIRECT COMMERCIAL COMPETITOR","COMPATIBLE","ROLE CONFLICT"),IF(C168="INCLUDE INDIRECT",IF(N168="INDIRECT / SUBSTITUTE COMPETITOR","COMPATIBLE","ROLE CONFLICT"),IF(C168="REFERENCE",IF(OR(N168="DIRECT COMMERCIAL COMPETITOR",N168="INDIRECT / SUBSTITUTE COMPETITOR",N168="RETAIL / CHANNEL COMPETITOR",N168="MARKETPLACE / INTERMEDIARY",N168="MANUFACTURER / FIRST-PARTY REFERENCE",N168="PUBLISHER / INFORMATION COMPETITOR",N168="VISIBILITY-ONLY COMPETITOR"),"COMPATIBLE","ROLE CONFLICT"),IF(OR(C168="MONITOR",C168="EXCLUDE"),"COMPATIBLE","ROLE CONFLICT")))))))</x:f>
      </x:c>
    </x:row>
    <x:row r="169">
      <x:c r="A169" s="53"/>
      <x:c r="B169" s="53"/>
      <x:c r="C169" s="53"/>
      <x:c r="D169" s="53"/>
      <x:c r="E169" s="53"/>
      <x:c r="F169" s="53"/>
      <x:c r="G169" s="53"/>
      <x:c r="H169" s="53"/>
      <x:c r="I169" s="53"/>
      <x:c r="J169" s="45" t="str">
        <x:f>IF(A169="","",IF(NOT(OR(EXACT(C169,"INCLUDE DIRECT"),EXACT(C169,"INCLUDE INDIRECT"),EXACT(C169,"REFERENCE"),EXACT(C169,"MONITOR"),EXACT(C169,"EXCLUDE"),EXACT(C169,"UNRESOLVED"))),"INVALID - SET DECISION TOKEN",IF(COUNTIF($A$6:$A$205,A169)&gt;1,"INVALID - DUPLICATE ID","VALID")))</x:f>
      </x:c>
      <x:c r="K169" s="45" t="str">
        <x:f>IF(A169="","",IF(OR(B169="",C169="",D169="",E169="",F169="",G169="",H169="",I169=""),"EVIDENCE INSUFFICIENT - DECISION FIELD",IF(C169="UNRESOLVED","EVIDENCE INSUFFICIENT - UNRESOLVED SET","COMPLETE")))</x:f>
      </x:c>
      <x:c r="L169" s="45" t="str">
        <x:f>IF(A169="","",IF(J169&lt;&gt;"VALID","NOT READY",IF(K169&lt;&gt;"COMPLETE","NOT READY",IF(O169&lt;&gt;"LINKED - READY","NOT READY",IF(P169&lt;&gt;"COMPATIBLE","NOT READY","READY")))))</x:f>
      </x:c>
      <x:c r="M169" s="69" t="str">
        <x:f>IF(O169="LINKED - READY",INDEX(CANDIDATES!$B$6:$B$205,MATCH(B169,CANDIDATES!$A$6:$A$205,0)),"")</x:f>
      </x:c>
      <x:c r="N169" s="69" t="str">
        <x:f>IF(O169="LINKED - READY",INDEX(CANDIDATES!$Q$6:$Q$205,MATCH(B169,CANDIDATES!$A$6:$A$205,0)),"")</x:f>
      </x:c>
      <x:c r="O169" s="69" t="str">
        <x:f>IF(A169="","",IF(COUNTIF(CANDIDATES!$A$6:$A$205,B169)&lt;&gt;1,"INVALID - CANDIDATE ID",IF(COUNTIFS(CANDIDATES!$A$6:$A$205,B169,CANDIDATES!$R$6:$R$205,"READY")&lt;&gt;1,"CANDIDATE NOT READY","LINKED - READY")))</x:f>
      </x:c>
      <x:c r="P169" s="69" t="str">
        <x:f>IF(A169="","",IF(O169&lt;&gt;"LINKED - READY","NOT COMPATIBLE - CANDIDATE",IF(C169="UNRESOLVED","NOT COMPATIBLE - UNRESOLVED",IF(C169="INCLUDE DIRECT",IF(N169="DIRECT COMMERCIAL COMPETITOR","COMPATIBLE","ROLE CONFLICT"),IF(C169="INCLUDE INDIRECT",IF(N169="INDIRECT / SUBSTITUTE COMPETITOR","COMPATIBLE","ROLE CONFLICT"),IF(C169="REFERENCE",IF(OR(N169="DIRECT COMMERCIAL COMPETITOR",N169="INDIRECT / SUBSTITUTE COMPETITOR",N169="RETAIL / CHANNEL COMPETITOR",N169="MARKETPLACE / INTERMEDIARY",N169="MANUFACTURER / FIRST-PARTY REFERENCE",N169="PUBLISHER / INFORMATION COMPETITOR",N169="VISIBILITY-ONLY COMPETITOR"),"COMPATIBLE","ROLE CONFLICT"),IF(OR(C169="MONITOR",C169="EXCLUDE"),"COMPATIBLE","ROLE CONFLICT")))))))</x:f>
      </x:c>
    </x:row>
    <x:row r="170">
      <x:c r="A170" s="53"/>
      <x:c r="B170" s="53"/>
      <x:c r="C170" s="53"/>
      <x:c r="D170" s="53"/>
      <x:c r="E170" s="53"/>
      <x:c r="F170" s="53"/>
      <x:c r="G170" s="53"/>
      <x:c r="H170" s="53"/>
      <x:c r="I170" s="53"/>
      <x:c r="J170" s="45" t="str">
        <x:f>IF(A170="","",IF(NOT(OR(EXACT(C170,"INCLUDE DIRECT"),EXACT(C170,"INCLUDE INDIRECT"),EXACT(C170,"REFERENCE"),EXACT(C170,"MONITOR"),EXACT(C170,"EXCLUDE"),EXACT(C170,"UNRESOLVED"))),"INVALID - SET DECISION TOKEN",IF(COUNTIF($A$6:$A$205,A170)&gt;1,"INVALID - DUPLICATE ID","VALID")))</x:f>
      </x:c>
      <x:c r="K170" s="45" t="str">
        <x:f>IF(A170="","",IF(OR(B170="",C170="",D170="",E170="",F170="",G170="",H170="",I170=""),"EVIDENCE INSUFFICIENT - DECISION FIELD",IF(C170="UNRESOLVED","EVIDENCE INSUFFICIENT - UNRESOLVED SET","COMPLETE")))</x:f>
      </x:c>
      <x:c r="L170" s="45" t="str">
        <x:f>IF(A170="","",IF(J170&lt;&gt;"VALID","NOT READY",IF(K170&lt;&gt;"COMPLETE","NOT READY",IF(O170&lt;&gt;"LINKED - READY","NOT READY",IF(P170&lt;&gt;"COMPATIBLE","NOT READY","READY")))))</x:f>
      </x:c>
      <x:c r="M170" s="69" t="str">
        <x:f>IF(O170="LINKED - READY",INDEX(CANDIDATES!$B$6:$B$205,MATCH(B170,CANDIDATES!$A$6:$A$205,0)),"")</x:f>
      </x:c>
      <x:c r="N170" s="69" t="str">
        <x:f>IF(O170="LINKED - READY",INDEX(CANDIDATES!$Q$6:$Q$205,MATCH(B170,CANDIDATES!$A$6:$A$205,0)),"")</x:f>
      </x:c>
      <x:c r="O170" s="69" t="str">
        <x:f>IF(A170="","",IF(COUNTIF(CANDIDATES!$A$6:$A$205,B170)&lt;&gt;1,"INVALID - CANDIDATE ID",IF(COUNTIFS(CANDIDATES!$A$6:$A$205,B170,CANDIDATES!$R$6:$R$205,"READY")&lt;&gt;1,"CANDIDATE NOT READY","LINKED - READY")))</x:f>
      </x:c>
      <x:c r="P170" s="69" t="str">
        <x:f>IF(A170="","",IF(O170&lt;&gt;"LINKED - READY","NOT COMPATIBLE - CANDIDATE",IF(C170="UNRESOLVED","NOT COMPATIBLE - UNRESOLVED",IF(C170="INCLUDE DIRECT",IF(N170="DIRECT COMMERCIAL COMPETITOR","COMPATIBLE","ROLE CONFLICT"),IF(C170="INCLUDE INDIRECT",IF(N170="INDIRECT / SUBSTITUTE COMPETITOR","COMPATIBLE","ROLE CONFLICT"),IF(C170="REFERENCE",IF(OR(N170="DIRECT COMMERCIAL COMPETITOR",N170="INDIRECT / SUBSTITUTE COMPETITOR",N170="RETAIL / CHANNEL COMPETITOR",N170="MARKETPLACE / INTERMEDIARY",N170="MANUFACTURER / FIRST-PARTY REFERENCE",N170="PUBLISHER / INFORMATION COMPETITOR",N170="VISIBILITY-ONLY COMPETITOR"),"COMPATIBLE","ROLE CONFLICT"),IF(OR(C170="MONITOR",C170="EXCLUDE"),"COMPATIBLE","ROLE CONFLICT")))))))</x:f>
      </x:c>
    </x:row>
    <x:row r="171">
      <x:c r="A171" s="53"/>
      <x:c r="B171" s="53"/>
      <x:c r="C171" s="53"/>
      <x:c r="D171" s="53"/>
      <x:c r="E171" s="53"/>
      <x:c r="F171" s="53"/>
      <x:c r="G171" s="53"/>
      <x:c r="H171" s="53"/>
      <x:c r="I171" s="53"/>
      <x:c r="J171" s="45" t="str">
        <x:f>IF(A171="","",IF(NOT(OR(EXACT(C171,"INCLUDE DIRECT"),EXACT(C171,"INCLUDE INDIRECT"),EXACT(C171,"REFERENCE"),EXACT(C171,"MONITOR"),EXACT(C171,"EXCLUDE"),EXACT(C171,"UNRESOLVED"))),"INVALID - SET DECISION TOKEN",IF(COUNTIF($A$6:$A$205,A171)&gt;1,"INVALID - DUPLICATE ID","VALID")))</x:f>
      </x:c>
      <x:c r="K171" s="45" t="str">
        <x:f>IF(A171="","",IF(OR(B171="",C171="",D171="",E171="",F171="",G171="",H171="",I171=""),"EVIDENCE INSUFFICIENT - DECISION FIELD",IF(C171="UNRESOLVED","EVIDENCE INSUFFICIENT - UNRESOLVED SET","COMPLETE")))</x:f>
      </x:c>
      <x:c r="L171" s="45" t="str">
        <x:f>IF(A171="","",IF(J171&lt;&gt;"VALID","NOT READY",IF(K171&lt;&gt;"COMPLETE","NOT READY",IF(O171&lt;&gt;"LINKED - READY","NOT READY",IF(P171&lt;&gt;"COMPATIBLE","NOT READY","READY")))))</x:f>
      </x:c>
      <x:c r="M171" s="69" t="str">
        <x:f>IF(O171="LINKED - READY",INDEX(CANDIDATES!$B$6:$B$205,MATCH(B171,CANDIDATES!$A$6:$A$205,0)),"")</x:f>
      </x:c>
      <x:c r="N171" s="69" t="str">
        <x:f>IF(O171="LINKED - READY",INDEX(CANDIDATES!$Q$6:$Q$205,MATCH(B171,CANDIDATES!$A$6:$A$205,0)),"")</x:f>
      </x:c>
      <x:c r="O171" s="69" t="str">
        <x:f>IF(A171="","",IF(COUNTIF(CANDIDATES!$A$6:$A$205,B171)&lt;&gt;1,"INVALID - CANDIDATE ID",IF(COUNTIFS(CANDIDATES!$A$6:$A$205,B171,CANDIDATES!$R$6:$R$205,"READY")&lt;&gt;1,"CANDIDATE NOT READY","LINKED - READY")))</x:f>
      </x:c>
      <x:c r="P171" s="69" t="str">
        <x:f>IF(A171="","",IF(O171&lt;&gt;"LINKED - READY","NOT COMPATIBLE - CANDIDATE",IF(C171="UNRESOLVED","NOT COMPATIBLE - UNRESOLVED",IF(C171="INCLUDE DIRECT",IF(N171="DIRECT COMMERCIAL COMPETITOR","COMPATIBLE","ROLE CONFLICT"),IF(C171="INCLUDE INDIRECT",IF(N171="INDIRECT / SUBSTITUTE COMPETITOR","COMPATIBLE","ROLE CONFLICT"),IF(C171="REFERENCE",IF(OR(N171="DIRECT COMMERCIAL COMPETITOR",N171="INDIRECT / SUBSTITUTE COMPETITOR",N171="RETAIL / CHANNEL COMPETITOR",N171="MARKETPLACE / INTERMEDIARY",N171="MANUFACTURER / FIRST-PARTY REFERENCE",N171="PUBLISHER / INFORMATION COMPETITOR",N171="VISIBILITY-ONLY COMPETITOR"),"COMPATIBLE","ROLE CONFLICT"),IF(OR(C171="MONITOR",C171="EXCLUDE"),"COMPATIBLE","ROLE CONFLICT")))))))</x:f>
      </x:c>
    </x:row>
    <x:row r="172">
      <x:c r="A172" s="53"/>
      <x:c r="B172" s="53"/>
      <x:c r="C172" s="53"/>
      <x:c r="D172" s="53"/>
      <x:c r="E172" s="53"/>
      <x:c r="F172" s="53"/>
      <x:c r="G172" s="53"/>
      <x:c r="H172" s="53"/>
      <x:c r="I172" s="53"/>
      <x:c r="J172" s="45" t="str">
        <x:f>IF(A172="","",IF(NOT(OR(EXACT(C172,"INCLUDE DIRECT"),EXACT(C172,"INCLUDE INDIRECT"),EXACT(C172,"REFERENCE"),EXACT(C172,"MONITOR"),EXACT(C172,"EXCLUDE"),EXACT(C172,"UNRESOLVED"))),"INVALID - SET DECISION TOKEN",IF(COUNTIF($A$6:$A$205,A172)&gt;1,"INVALID - DUPLICATE ID","VALID")))</x:f>
      </x:c>
      <x:c r="K172" s="45" t="str">
        <x:f>IF(A172="","",IF(OR(B172="",C172="",D172="",E172="",F172="",G172="",H172="",I172=""),"EVIDENCE INSUFFICIENT - DECISION FIELD",IF(C172="UNRESOLVED","EVIDENCE INSUFFICIENT - UNRESOLVED SET","COMPLETE")))</x:f>
      </x:c>
      <x:c r="L172" s="45" t="str">
        <x:f>IF(A172="","",IF(J172&lt;&gt;"VALID","NOT READY",IF(K172&lt;&gt;"COMPLETE","NOT READY",IF(O172&lt;&gt;"LINKED - READY","NOT READY",IF(P172&lt;&gt;"COMPATIBLE","NOT READY","READY")))))</x:f>
      </x:c>
      <x:c r="M172" s="69" t="str">
        <x:f>IF(O172="LINKED - READY",INDEX(CANDIDATES!$B$6:$B$205,MATCH(B172,CANDIDATES!$A$6:$A$205,0)),"")</x:f>
      </x:c>
      <x:c r="N172" s="69" t="str">
        <x:f>IF(O172="LINKED - READY",INDEX(CANDIDATES!$Q$6:$Q$205,MATCH(B172,CANDIDATES!$A$6:$A$205,0)),"")</x:f>
      </x:c>
      <x:c r="O172" s="69" t="str">
        <x:f>IF(A172="","",IF(COUNTIF(CANDIDATES!$A$6:$A$205,B172)&lt;&gt;1,"INVALID - CANDIDATE ID",IF(COUNTIFS(CANDIDATES!$A$6:$A$205,B172,CANDIDATES!$R$6:$R$205,"READY")&lt;&gt;1,"CANDIDATE NOT READY","LINKED - READY")))</x:f>
      </x:c>
      <x:c r="P172" s="69" t="str">
        <x:f>IF(A172="","",IF(O172&lt;&gt;"LINKED - READY","NOT COMPATIBLE - CANDIDATE",IF(C172="UNRESOLVED","NOT COMPATIBLE - UNRESOLVED",IF(C172="INCLUDE DIRECT",IF(N172="DIRECT COMMERCIAL COMPETITOR","COMPATIBLE","ROLE CONFLICT"),IF(C172="INCLUDE INDIRECT",IF(N172="INDIRECT / SUBSTITUTE COMPETITOR","COMPATIBLE","ROLE CONFLICT"),IF(C172="REFERENCE",IF(OR(N172="DIRECT COMMERCIAL COMPETITOR",N172="INDIRECT / SUBSTITUTE COMPETITOR",N172="RETAIL / CHANNEL COMPETITOR",N172="MARKETPLACE / INTERMEDIARY",N172="MANUFACTURER / FIRST-PARTY REFERENCE",N172="PUBLISHER / INFORMATION COMPETITOR",N172="VISIBILITY-ONLY COMPETITOR"),"COMPATIBLE","ROLE CONFLICT"),IF(OR(C172="MONITOR",C172="EXCLUDE"),"COMPATIBLE","ROLE CONFLICT")))))))</x:f>
      </x:c>
    </x:row>
    <x:row r="173">
      <x:c r="A173" s="53"/>
      <x:c r="B173" s="53"/>
      <x:c r="C173" s="53"/>
      <x:c r="D173" s="53"/>
      <x:c r="E173" s="53"/>
      <x:c r="F173" s="53"/>
      <x:c r="G173" s="53"/>
      <x:c r="H173" s="53"/>
      <x:c r="I173" s="53"/>
      <x:c r="J173" s="45" t="str">
        <x:f>IF(A173="","",IF(NOT(OR(EXACT(C173,"INCLUDE DIRECT"),EXACT(C173,"INCLUDE INDIRECT"),EXACT(C173,"REFERENCE"),EXACT(C173,"MONITOR"),EXACT(C173,"EXCLUDE"),EXACT(C173,"UNRESOLVED"))),"INVALID - SET DECISION TOKEN",IF(COUNTIF($A$6:$A$205,A173)&gt;1,"INVALID - DUPLICATE ID","VALID")))</x:f>
      </x:c>
      <x:c r="K173" s="45" t="str">
        <x:f>IF(A173="","",IF(OR(B173="",C173="",D173="",E173="",F173="",G173="",H173="",I173=""),"EVIDENCE INSUFFICIENT - DECISION FIELD",IF(C173="UNRESOLVED","EVIDENCE INSUFFICIENT - UNRESOLVED SET","COMPLETE")))</x:f>
      </x:c>
      <x:c r="L173" s="45" t="str">
        <x:f>IF(A173="","",IF(J173&lt;&gt;"VALID","NOT READY",IF(K173&lt;&gt;"COMPLETE","NOT READY",IF(O173&lt;&gt;"LINKED - READY","NOT READY",IF(P173&lt;&gt;"COMPATIBLE","NOT READY","READY")))))</x:f>
      </x:c>
      <x:c r="M173" s="69" t="str">
        <x:f>IF(O173="LINKED - READY",INDEX(CANDIDATES!$B$6:$B$205,MATCH(B173,CANDIDATES!$A$6:$A$205,0)),"")</x:f>
      </x:c>
      <x:c r="N173" s="69" t="str">
        <x:f>IF(O173="LINKED - READY",INDEX(CANDIDATES!$Q$6:$Q$205,MATCH(B173,CANDIDATES!$A$6:$A$205,0)),"")</x:f>
      </x:c>
      <x:c r="O173" s="69" t="str">
        <x:f>IF(A173="","",IF(COUNTIF(CANDIDATES!$A$6:$A$205,B173)&lt;&gt;1,"INVALID - CANDIDATE ID",IF(COUNTIFS(CANDIDATES!$A$6:$A$205,B173,CANDIDATES!$R$6:$R$205,"READY")&lt;&gt;1,"CANDIDATE NOT READY","LINKED - READY")))</x:f>
      </x:c>
      <x:c r="P173" s="69" t="str">
        <x:f>IF(A173="","",IF(O173&lt;&gt;"LINKED - READY","NOT COMPATIBLE - CANDIDATE",IF(C173="UNRESOLVED","NOT COMPATIBLE - UNRESOLVED",IF(C173="INCLUDE DIRECT",IF(N173="DIRECT COMMERCIAL COMPETITOR","COMPATIBLE","ROLE CONFLICT"),IF(C173="INCLUDE INDIRECT",IF(N173="INDIRECT / SUBSTITUTE COMPETITOR","COMPATIBLE","ROLE CONFLICT"),IF(C173="REFERENCE",IF(OR(N173="DIRECT COMMERCIAL COMPETITOR",N173="INDIRECT / SUBSTITUTE COMPETITOR",N173="RETAIL / CHANNEL COMPETITOR",N173="MARKETPLACE / INTERMEDIARY",N173="MANUFACTURER / FIRST-PARTY REFERENCE",N173="PUBLISHER / INFORMATION COMPETITOR",N173="VISIBILITY-ONLY COMPETITOR"),"COMPATIBLE","ROLE CONFLICT"),IF(OR(C173="MONITOR",C173="EXCLUDE"),"COMPATIBLE","ROLE CONFLICT")))))))</x:f>
      </x:c>
    </x:row>
    <x:row r="174">
      <x:c r="A174" s="53"/>
      <x:c r="B174" s="53"/>
      <x:c r="C174" s="53"/>
      <x:c r="D174" s="53"/>
      <x:c r="E174" s="53"/>
      <x:c r="F174" s="53"/>
      <x:c r="G174" s="53"/>
      <x:c r="H174" s="53"/>
      <x:c r="I174" s="53"/>
      <x:c r="J174" s="45" t="str">
        <x:f>IF(A174="","",IF(NOT(OR(EXACT(C174,"INCLUDE DIRECT"),EXACT(C174,"INCLUDE INDIRECT"),EXACT(C174,"REFERENCE"),EXACT(C174,"MONITOR"),EXACT(C174,"EXCLUDE"),EXACT(C174,"UNRESOLVED"))),"INVALID - SET DECISION TOKEN",IF(COUNTIF($A$6:$A$205,A174)&gt;1,"INVALID - DUPLICATE ID","VALID")))</x:f>
      </x:c>
      <x:c r="K174" s="45" t="str">
        <x:f>IF(A174="","",IF(OR(B174="",C174="",D174="",E174="",F174="",G174="",H174="",I174=""),"EVIDENCE INSUFFICIENT - DECISION FIELD",IF(C174="UNRESOLVED","EVIDENCE INSUFFICIENT - UNRESOLVED SET","COMPLETE")))</x:f>
      </x:c>
      <x:c r="L174" s="45" t="str">
        <x:f>IF(A174="","",IF(J174&lt;&gt;"VALID","NOT READY",IF(K174&lt;&gt;"COMPLETE","NOT READY",IF(O174&lt;&gt;"LINKED - READY","NOT READY",IF(P174&lt;&gt;"COMPATIBLE","NOT READY","READY")))))</x:f>
      </x:c>
      <x:c r="M174" s="69" t="str">
        <x:f>IF(O174="LINKED - READY",INDEX(CANDIDATES!$B$6:$B$205,MATCH(B174,CANDIDATES!$A$6:$A$205,0)),"")</x:f>
      </x:c>
      <x:c r="N174" s="69" t="str">
        <x:f>IF(O174="LINKED - READY",INDEX(CANDIDATES!$Q$6:$Q$205,MATCH(B174,CANDIDATES!$A$6:$A$205,0)),"")</x:f>
      </x:c>
      <x:c r="O174" s="69" t="str">
        <x:f>IF(A174="","",IF(COUNTIF(CANDIDATES!$A$6:$A$205,B174)&lt;&gt;1,"INVALID - CANDIDATE ID",IF(COUNTIFS(CANDIDATES!$A$6:$A$205,B174,CANDIDATES!$R$6:$R$205,"READY")&lt;&gt;1,"CANDIDATE NOT READY","LINKED - READY")))</x:f>
      </x:c>
      <x:c r="P174" s="69" t="str">
        <x:f>IF(A174="","",IF(O174&lt;&gt;"LINKED - READY","NOT COMPATIBLE - CANDIDATE",IF(C174="UNRESOLVED","NOT COMPATIBLE - UNRESOLVED",IF(C174="INCLUDE DIRECT",IF(N174="DIRECT COMMERCIAL COMPETITOR","COMPATIBLE","ROLE CONFLICT"),IF(C174="INCLUDE INDIRECT",IF(N174="INDIRECT / SUBSTITUTE COMPETITOR","COMPATIBLE","ROLE CONFLICT"),IF(C174="REFERENCE",IF(OR(N174="DIRECT COMMERCIAL COMPETITOR",N174="INDIRECT / SUBSTITUTE COMPETITOR",N174="RETAIL / CHANNEL COMPETITOR",N174="MARKETPLACE / INTERMEDIARY",N174="MANUFACTURER / FIRST-PARTY REFERENCE",N174="PUBLISHER / INFORMATION COMPETITOR",N174="VISIBILITY-ONLY COMPETITOR"),"COMPATIBLE","ROLE CONFLICT"),IF(OR(C174="MONITOR",C174="EXCLUDE"),"COMPATIBLE","ROLE CONFLICT")))))))</x:f>
      </x:c>
    </x:row>
    <x:row r="175">
      <x:c r="A175" s="53"/>
      <x:c r="B175" s="53"/>
      <x:c r="C175" s="53"/>
      <x:c r="D175" s="53"/>
      <x:c r="E175" s="53"/>
      <x:c r="F175" s="53"/>
      <x:c r="G175" s="53"/>
      <x:c r="H175" s="53"/>
      <x:c r="I175" s="53"/>
      <x:c r="J175" s="45" t="str">
        <x:f>IF(A175="","",IF(NOT(OR(EXACT(C175,"INCLUDE DIRECT"),EXACT(C175,"INCLUDE INDIRECT"),EXACT(C175,"REFERENCE"),EXACT(C175,"MONITOR"),EXACT(C175,"EXCLUDE"),EXACT(C175,"UNRESOLVED"))),"INVALID - SET DECISION TOKEN",IF(COUNTIF($A$6:$A$205,A175)&gt;1,"INVALID - DUPLICATE ID","VALID")))</x:f>
      </x:c>
      <x:c r="K175" s="45" t="str">
        <x:f>IF(A175="","",IF(OR(B175="",C175="",D175="",E175="",F175="",G175="",H175="",I175=""),"EVIDENCE INSUFFICIENT - DECISION FIELD",IF(C175="UNRESOLVED","EVIDENCE INSUFFICIENT - UNRESOLVED SET","COMPLETE")))</x:f>
      </x:c>
      <x:c r="L175" s="45" t="str">
        <x:f>IF(A175="","",IF(J175&lt;&gt;"VALID","NOT READY",IF(K175&lt;&gt;"COMPLETE","NOT READY",IF(O175&lt;&gt;"LINKED - READY","NOT READY",IF(P175&lt;&gt;"COMPATIBLE","NOT READY","READY")))))</x:f>
      </x:c>
      <x:c r="M175" s="69" t="str">
        <x:f>IF(O175="LINKED - READY",INDEX(CANDIDATES!$B$6:$B$205,MATCH(B175,CANDIDATES!$A$6:$A$205,0)),"")</x:f>
      </x:c>
      <x:c r="N175" s="69" t="str">
        <x:f>IF(O175="LINKED - READY",INDEX(CANDIDATES!$Q$6:$Q$205,MATCH(B175,CANDIDATES!$A$6:$A$205,0)),"")</x:f>
      </x:c>
      <x:c r="O175" s="69" t="str">
        <x:f>IF(A175="","",IF(COUNTIF(CANDIDATES!$A$6:$A$205,B175)&lt;&gt;1,"INVALID - CANDIDATE ID",IF(COUNTIFS(CANDIDATES!$A$6:$A$205,B175,CANDIDATES!$R$6:$R$205,"READY")&lt;&gt;1,"CANDIDATE NOT READY","LINKED - READY")))</x:f>
      </x:c>
      <x:c r="P175" s="69" t="str">
        <x:f>IF(A175="","",IF(O175&lt;&gt;"LINKED - READY","NOT COMPATIBLE - CANDIDATE",IF(C175="UNRESOLVED","NOT COMPATIBLE - UNRESOLVED",IF(C175="INCLUDE DIRECT",IF(N175="DIRECT COMMERCIAL COMPETITOR","COMPATIBLE","ROLE CONFLICT"),IF(C175="INCLUDE INDIRECT",IF(N175="INDIRECT / SUBSTITUTE COMPETITOR","COMPATIBLE","ROLE CONFLICT"),IF(C175="REFERENCE",IF(OR(N175="DIRECT COMMERCIAL COMPETITOR",N175="INDIRECT / SUBSTITUTE COMPETITOR",N175="RETAIL / CHANNEL COMPETITOR",N175="MARKETPLACE / INTERMEDIARY",N175="MANUFACTURER / FIRST-PARTY REFERENCE",N175="PUBLISHER / INFORMATION COMPETITOR",N175="VISIBILITY-ONLY COMPETITOR"),"COMPATIBLE","ROLE CONFLICT"),IF(OR(C175="MONITOR",C175="EXCLUDE"),"COMPATIBLE","ROLE CONFLICT")))))))</x:f>
      </x:c>
    </x:row>
    <x:row r="176">
      <x:c r="A176" s="53"/>
      <x:c r="B176" s="53"/>
      <x:c r="C176" s="53"/>
      <x:c r="D176" s="53"/>
      <x:c r="E176" s="53"/>
      <x:c r="F176" s="53"/>
      <x:c r="G176" s="53"/>
      <x:c r="H176" s="53"/>
      <x:c r="I176" s="53"/>
      <x:c r="J176" s="45" t="str">
        <x:f>IF(A176="","",IF(NOT(OR(EXACT(C176,"INCLUDE DIRECT"),EXACT(C176,"INCLUDE INDIRECT"),EXACT(C176,"REFERENCE"),EXACT(C176,"MONITOR"),EXACT(C176,"EXCLUDE"),EXACT(C176,"UNRESOLVED"))),"INVALID - SET DECISION TOKEN",IF(COUNTIF($A$6:$A$205,A176)&gt;1,"INVALID - DUPLICATE ID","VALID")))</x:f>
      </x:c>
      <x:c r="K176" s="45" t="str">
        <x:f>IF(A176="","",IF(OR(B176="",C176="",D176="",E176="",F176="",G176="",H176="",I176=""),"EVIDENCE INSUFFICIENT - DECISION FIELD",IF(C176="UNRESOLVED","EVIDENCE INSUFFICIENT - UNRESOLVED SET","COMPLETE")))</x:f>
      </x:c>
      <x:c r="L176" s="45" t="str">
        <x:f>IF(A176="","",IF(J176&lt;&gt;"VALID","NOT READY",IF(K176&lt;&gt;"COMPLETE","NOT READY",IF(O176&lt;&gt;"LINKED - READY","NOT READY",IF(P176&lt;&gt;"COMPATIBLE","NOT READY","READY")))))</x:f>
      </x:c>
      <x:c r="M176" s="69" t="str">
        <x:f>IF(O176="LINKED - READY",INDEX(CANDIDATES!$B$6:$B$205,MATCH(B176,CANDIDATES!$A$6:$A$205,0)),"")</x:f>
      </x:c>
      <x:c r="N176" s="69" t="str">
        <x:f>IF(O176="LINKED - READY",INDEX(CANDIDATES!$Q$6:$Q$205,MATCH(B176,CANDIDATES!$A$6:$A$205,0)),"")</x:f>
      </x:c>
      <x:c r="O176" s="69" t="str">
        <x:f>IF(A176="","",IF(COUNTIF(CANDIDATES!$A$6:$A$205,B176)&lt;&gt;1,"INVALID - CANDIDATE ID",IF(COUNTIFS(CANDIDATES!$A$6:$A$205,B176,CANDIDATES!$R$6:$R$205,"READY")&lt;&gt;1,"CANDIDATE NOT READY","LINKED - READY")))</x:f>
      </x:c>
      <x:c r="P176" s="69" t="str">
        <x:f>IF(A176="","",IF(O176&lt;&gt;"LINKED - READY","NOT COMPATIBLE - CANDIDATE",IF(C176="UNRESOLVED","NOT COMPATIBLE - UNRESOLVED",IF(C176="INCLUDE DIRECT",IF(N176="DIRECT COMMERCIAL COMPETITOR","COMPATIBLE","ROLE CONFLICT"),IF(C176="INCLUDE INDIRECT",IF(N176="INDIRECT / SUBSTITUTE COMPETITOR","COMPATIBLE","ROLE CONFLICT"),IF(C176="REFERENCE",IF(OR(N176="DIRECT COMMERCIAL COMPETITOR",N176="INDIRECT / SUBSTITUTE COMPETITOR",N176="RETAIL / CHANNEL COMPETITOR",N176="MARKETPLACE / INTERMEDIARY",N176="MANUFACTURER / FIRST-PARTY REFERENCE",N176="PUBLISHER / INFORMATION COMPETITOR",N176="VISIBILITY-ONLY COMPETITOR"),"COMPATIBLE","ROLE CONFLICT"),IF(OR(C176="MONITOR",C176="EXCLUDE"),"COMPATIBLE","ROLE CONFLICT")))))))</x:f>
      </x:c>
    </x:row>
    <x:row r="177">
      <x:c r="A177" s="53"/>
      <x:c r="B177" s="53"/>
      <x:c r="C177" s="53"/>
      <x:c r="D177" s="53"/>
      <x:c r="E177" s="53"/>
      <x:c r="F177" s="53"/>
      <x:c r="G177" s="53"/>
      <x:c r="H177" s="53"/>
      <x:c r="I177" s="53"/>
      <x:c r="J177" s="45" t="str">
        <x:f>IF(A177="","",IF(NOT(OR(EXACT(C177,"INCLUDE DIRECT"),EXACT(C177,"INCLUDE INDIRECT"),EXACT(C177,"REFERENCE"),EXACT(C177,"MONITOR"),EXACT(C177,"EXCLUDE"),EXACT(C177,"UNRESOLVED"))),"INVALID - SET DECISION TOKEN",IF(COUNTIF($A$6:$A$205,A177)&gt;1,"INVALID - DUPLICATE ID","VALID")))</x:f>
      </x:c>
      <x:c r="K177" s="45" t="str">
        <x:f>IF(A177="","",IF(OR(B177="",C177="",D177="",E177="",F177="",G177="",H177="",I177=""),"EVIDENCE INSUFFICIENT - DECISION FIELD",IF(C177="UNRESOLVED","EVIDENCE INSUFFICIENT - UNRESOLVED SET","COMPLETE")))</x:f>
      </x:c>
      <x:c r="L177" s="45" t="str">
        <x:f>IF(A177="","",IF(J177&lt;&gt;"VALID","NOT READY",IF(K177&lt;&gt;"COMPLETE","NOT READY",IF(O177&lt;&gt;"LINKED - READY","NOT READY",IF(P177&lt;&gt;"COMPATIBLE","NOT READY","READY")))))</x:f>
      </x:c>
      <x:c r="M177" s="69" t="str">
        <x:f>IF(O177="LINKED - READY",INDEX(CANDIDATES!$B$6:$B$205,MATCH(B177,CANDIDATES!$A$6:$A$205,0)),"")</x:f>
      </x:c>
      <x:c r="N177" s="69" t="str">
        <x:f>IF(O177="LINKED - READY",INDEX(CANDIDATES!$Q$6:$Q$205,MATCH(B177,CANDIDATES!$A$6:$A$205,0)),"")</x:f>
      </x:c>
      <x:c r="O177" s="69" t="str">
        <x:f>IF(A177="","",IF(COUNTIF(CANDIDATES!$A$6:$A$205,B177)&lt;&gt;1,"INVALID - CANDIDATE ID",IF(COUNTIFS(CANDIDATES!$A$6:$A$205,B177,CANDIDATES!$R$6:$R$205,"READY")&lt;&gt;1,"CANDIDATE NOT READY","LINKED - READY")))</x:f>
      </x:c>
      <x:c r="P177" s="69" t="str">
        <x:f>IF(A177="","",IF(O177&lt;&gt;"LINKED - READY","NOT COMPATIBLE - CANDIDATE",IF(C177="UNRESOLVED","NOT COMPATIBLE - UNRESOLVED",IF(C177="INCLUDE DIRECT",IF(N177="DIRECT COMMERCIAL COMPETITOR","COMPATIBLE","ROLE CONFLICT"),IF(C177="INCLUDE INDIRECT",IF(N177="INDIRECT / SUBSTITUTE COMPETITOR","COMPATIBLE","ROLE CONFLICT"),IF(C177="REFERENCE",IF(OR(N177="DIRECT COMMERCIAL COMPETITOR",N177="INDIRECT / SUBSTITUTE COMPETITOR",N177="RETAIL / CHANNEL COMPETITOR",N177="MARKETPLACE / INTERMEDIARY",N177="MANUFACTURER / FIRST-PARTY REFERENCE",N177="PUBLISHER / INFORMATION COMPETITOR",N177="VISIBILITY-ONLY COMPETITOR"),"COMPATIBLE","ROLE CONFLICT"),IF(OR(C177="MONITOR",C177="EXCLUDE"),"COMPATIBLE","ROLE CONFLICT")))))))</x:f>
      </x:c>
    </x:row>
    <x:row r="178">
      <x:c r="A178" s="53"/>
      <x:c r="B178" s="53"/>
      <x:c r="C178" s="53"/>
      <x:c r="D178" s="53"/>
      <x:c r="E178" s="53"/>
      <x:c r="F178" s="53"/>
      <x:c r="G178" s="53"/>
      <x:c r="H178" s="53"/>
      <x:c r="I178" s="53"/>
      <x:c r="J178" s="45" t="str">
        <x:f>IF(A178="","",IF(NOT(OR(EXACT(C178,"INCLUDE DIRECT"),EXACT(C178,"INCLUDE INDIRECT"),EXACT(C178,"REFERENCE"),EXACT(C178,"MONITOR"),EXACT(C178,"EXCLUDE"),EXACT(C178,"UNRESOLVED"))),"INVALID - SET DECISION TOKEN",IF(COUNTIF($A$6:$A$205,A178)&gt;1,"INVALID - DUPLICATE ID","VALID")))</x:f>
      </x:c>
      <x:c r="K178" s="45" t="str">
        <x:f>IF(A178="","",IF(OR(B178="",C178="",D178="",E178="",F178="",G178="",H178="",I178=""),"EVIDENCE INSUFFICIENT - DECISION FIELD",IF(C178="UNRESOLVED","EVIDENCE INSUFFICIENT - UNRESOLVED SET","COMPLETE")))</x:f>
      </x:c>
      <x:c r="L178" s="45" t="str">
        <x:f>IF(A178="","",IF(J178&lt;&gt;"VALID","NOT READY",IF(K178&lt;&gt;"COMPLETE","NOT READY",IF(O178&lt;&gt;"LINKED - READY","NOT READY",IF(P178&lt;&gt;"COMPATIBLE","NOT READY","READY")))))</x:f>
      </x:c>
      <x:c r="M178" s="69" t="str">
        <x:f>IF(O178="LINKED - READY",INDEX(CANDIDATES!$B$6:$B$205,MATCH(B178,CANDIDATES!$A$6:$A$205,0)),"")</x:f>
      </x:c>
      <x:c r="N178" s="69" t="str">
        <x:f>IF(O178="LINKED - READY",INDEX(CANDIDATES!$Q$6:$Q$205,MATCH(B178,CANDIDATES!$A$6:$A$205,0)),"")</x:f>
      </x:c>
      <x:c r="O178" s="69" t="str">
        <x:f>IF(A178="","",IF(COUNTIF(CANDIDATES!$A$6:$A$205,B178)&lt;&gt;1,"INVALID - CANDIDATE ID",IF(COUNTIFS(CANDIDATES!$A$6:$A$205,B178,CANDIDATES!$R$6:$R$205,"READY")&lt;&gt;1,"CANDIDATE NOT READY","LINKED - READY")))</x:f>
      </x:c>
      <x:c r="P178" s="69" t="str">
        <x:f>IF(A178="","",IF(O178&lt;&gt;"LINKED - READY","NOT COMPATIBLE - CANDIDATE",IF(C178="UNRESOLVED","NOT COMPATIBLE - UNRESOLVED",IF(C178="INCLUDE DIRECT",IF(N178="DIRECT COMMERCIAL COMPETITOR","COMPATIBLE","ROLE CONFLICT"),IF(C178="INCLUDE INDIRECT",IF(N178="INDIRECT / SUBSTITUTE COMPETITOR","COMPATIBLE","ROLE CONFLICT"),IF(C178="REFERENCE",IF(OR(N178="DIRECT COMMERCIAL COMPETITOR",N178="INDIRECT / SUBSTITUTE COMPETITOR",N178="RETAIL / CHANNEL COMPETITOR",N178="MARKETPLACE / INTERMEDIARY",N178="MANUFACTURER / FIRST-PARTY REFERENCE",N178="PUBLISHER / INFORMATION COMPETITOR",N178="VISIBILITY-ONLY COMPETITOR"),"COMPATIBLE","ROLE CONFLICT"),IF(OR(C178="MONITOR",C178="EXCLUDE"),"COMPATIBLE","ROLE CONFLICT")))))))</x:f>
      </x:c>
    </x:row>
    <x:row r="179">
      <x:c r="A179" s="53"/>
      <x:c r="B179" s="53"/>
      <x:c r="C179" s="53"/>
      <x:c r="D179" s="53"/>
      <x:c r="E179" s="53"/>
      <x:c r="F179" s="53"/>
      <x:c r="G179" s="53"/>
      <x:c r="H179" s="53"/>
      <x:c r="I179" s="53"/>
      <x:c r="J179" s="45" t="str">
        <x:f>IF(A179="","",IF(NOT(OR(EXACT(C179,"INCLUDE DIRECT"),EXACT(C179,"INCLUDE INDIRECT"),EXACT(C179,"REFERENCE"),EXACT(C179,"MONITOR"),EXACT(C179,"EXCLUDE"),EXACT(C179,"UNRESOLVED"))),"INVALID - SET DECISION TOKEN",IF(COUNTIF($A$6:$A$205,A179)&gt;1,"INVALID - DUPLICATE ID","VALID")))</x:f>
      </x:c>
      <x:c r="K179" s="45" t="str">
        <x:f>IF(A179="","",IF(OR(B179="",C179="",D179="",E179="",F179="",G179="",H179="",I179=""),"EVIDENCE INSUFFICIENT - DECISION FIELD",IF(C179="UNRESOLVED","EVIDENCE INSUFFICIENT - UNRESOLVED SET","COMPLETE")))</x:f>
      </x:c>
      <x:c r="L179" s="45" t="str">
        <x:f>IF(A179="","",IF(J179&lt;&gt;"VALID","NOT READY",IF(K179&lt;&gt;"COMPLETE","NOT READY",IF(O179&lt;&gt;"LINKED - READY","NOT READY",IF(P179&lt;&gt;"COMPATIBLE","NOT READY","READY")))))</x:f>
      </x:c>
      <x:c r="M179" s="69" t="str">
        <x:f>IF(O179="LINKED - READY",INDEX(CANDIDATES!$B$6:$B$205,MATCH(B179,CANDIDATES!$A$6:$A$205,0)),"")</x:f>
      </x:c>
      <x:c r="N179" s="69" t="str">
        <x:f>IF(O179="LINKED - READY",INDEX(CANDIDATES!$Q$6:$Q$205,MATCH(B179,CANDIDATES!$A$6:$A$205,0)),"")</x:f>
      </x:c>
      <x:c r="O179" s="69" t="str">
        <x:f>IF(A179="","",IF(COUNTIF(CANDIDATES!$A$6:$A$205,B179)&lt;&gt;1,"INVALID - CANDIDATE ID",IF(COUNTIFS(CANDIDATES!$A$6:$A$205,B179,CANDIDATES!$R$6:$R$205,"READY")&lt;&gt;1,"CANDIDATE NOT READY","LINKED - READY")))</x:f>
      </x:c>
      <x:c r="P179" s="69" t="str">
        <x:f>IF(A179="","",IF(O179&lt;&gt;"LINKED - READY","NOT COMPATIBLE - CANDIDATE",IF(C179="UNRESOLVED","NOT COMPATIBLE - UNRESOLVED",IF(C179="INCLUDE DIRECT",IF(N179="DIRECT COMMERCIAL COMPETITOR","COMPATIBLE","ROLE CONFLICT"),IF(C179="INCLUDE INDIRECT",IF(N179="INDIRECT / SUBSTITUTE COMPETITOR","COMPATIBLE","ROLE CONFLICT"),IF(C179="REFERENCE",IF(OR(N179="DIRECT COMMERCIAL COMPETITOR",N179="INDIRECT / SUBSTITUTE COMPETITOR",N179="RETAIL / CHANNEL COMPETITOR",N179="MARKETPLACE / INTERMEDIARY",N179="MANUFACTURER / FIRST-PARTY REFERENCE",N179="PUBLISHER / INFORMATION COMPETITOR",N179="VISIBILITY-ONLY COMPETITOR"),"COMPATIBLE","ROLE CONFLICT"),IF(OR(C179="MONITOR",C179="EXCLUDE"),"COMPATIBLE","ROLE CONFLICT")))))))</x:f>
      </x:c>
    </x:row>
    <x:row r="180">
      <x:c r="A180" s="53"/>
      <x:c r="B180" s="53"/>
      <x:c r="C180" s="53"/>
      <x:c r="D180" s="53"/>
      <x:c r="E180" s="53"/>
      <x:c r="F180" s="53"/>
      <x:c r="G180" s="53"/>
      <x:c r="H180" s="53"/>
      <x:c r="I180" s="53"/>
      <x:c r="J180" s="45" t="str">
        <x:f>IF(A180="","",IF(NOT(OR(EXACT(C180,"INCLUDE DIRECT"),EXACT(C180,"INCLUDE INDIRECT"),EXACT(C180,"REFERENCE"),EXACT(C180,"MONITOR"),EXACT(C180,"EXCLUDE"),EXACT(C180,"UNRESOLVED"))),"INVALID - SET DECISION TOKEN",IF(COUNTIF($A$6:$A$205,A180)&gt;1,"INVALID - DUPLICATE ID","VALID")))</x:f>
      </x:c>
      <x:c r="K180" s="45" t="str">
        <x:f>IF(A180="","",IF(OR(B180="",C180="",D180="",E180="",F180="",G180="",H180="",I180=""),"EVIDENCE INSUFFICIENT - DECISION FIELD",IF(C180="UNRESOLVED","EVIDENCE INSUFFICIENT - UNRESOLVED SET","COMPLETE")))</x:f>
      </x:c>
      <x:c r="L180" s="45" t="str">
        <x:f>IF(A180="","",IF(J180&lt;&gt;"VALID","NOT READY",IF(K180&lt;&gt;"COMPLETE","NOT READY",IF(O180&lt;&gt;"LINKED - READY","NOT READY",IF(P180&lt;&gt;"COMPATIBLE","NOT READY","READY")))))</x:f>
      </x:c>
      <x:c r="M180" s="69" t="str">
        <x:f>IF(O180="LINKED - READY",INDEX(CANDIDATES!$B$6:$B$205,MATCH(B180,CANDIDATES!$A$6:$A$205,0)),"")</x:f>
      </x:c>
      <x:c r="N180" s="69" t="str">
        <x:f>IF(O180="LINKED - READY",INDEX(CANDIDATES!$Q$6:$Q$205,MATCH(B180,CANDIDATES!$A$6:$A$205,0)),"")</x:f>
      </x:c>
      <x:c r="O180" s="69" t="str">
        <x:f>IF(A180="","",IF(COUNTIF(CANDIDATES!$A$6:$A$205,B180)&lt;&gt;1,"INVALID - CANDIDATE ID",IF(COUNTIFS(CANDIDATES!$A$6:$A$205,B180,CANDIDATES!$R$6:$R$205,"READY")&lt;&gt;1,"CANDIDATE NOT READY","LINKED - READY")))</x:f>
      </x:c>
      <x:c r="P180" s="69" t="str">
        <x:f>IF(A180="","",IF(O180&lt;&gt;"LINKED - READY","NOT COMPATIBLE - CANDIDATE",IF(C180="UNRESOLVED","NOT COMPATIBLE - UNRESOLVED",IF(C180="INCLUDE DIRECT",IF(N180="DIRECT COMMERCIAL COMPETITOR","COMPATIBLE","ROLE CONFLICT"),IF(C180="INCLUDE INDIRECT",IF(N180="INDIRECT / SUBSTITUTE COMPETITOR","COMPATIBLE","ROLE CONFLICT"),IF(C180="REFERENCE",IF(OR(N180="DIRECT COMMERCIAL COMPETITOR",N180="INDIRECT / SUBSTITUTE COMPETITOR",N180="RETAIL / CHANNEL COMPETITOR",N180="MARKETPLACE / INTERMEDIARY",N180="MANUFACTURER / FIRST-PARTY REFERENCE",N180="PUBLISHER / INFORMATION COMPETITOR",N180="VISIBILITY-ONLY COMPETITOR"),"COMPATIBLE","ROLE CONFLICT"),IF(OR(C180="MONITOR",C180="EXCLUDE"),"COMPATIBLE","ROLE CONFLICT")))))))</x:f>
      </x:c>
    </x:row>
    <x:row r="181">
      <x:c r="A181" s="53"/>
      <x:c r="B181" s="53"/>
      <x:c r="C181" s="53"/>
      <x:c r="D181" s="53"/>
      <x:c r="E181" s="53"/>
      <x:c r="F181" s="53"/>
      <x:c r="G181" s="53"/>
      <x:c r="H181" s="53"/>
      <x:c r="I181" s="53"/>
      <x:c r="J181" s="45" t="str">
        <x:f>IF(A181="","",IF(NOT(OR(EXACT(C181,"INCLUDE DIRECT"),EXACT(C181,"INCLUDE INDIRECT"),EXACT(C181,"REFERENCE"),EXACT(C181,"MONITOR"),EXACT(C181,"EXCLUDE"),EXACT(C181,"UNRESOLVED"))),"INVALID - SET DECISION TOKEN",IF(COUNTIF($A$6:$A$205,A181)&gt;1,"INVALID - DUPLICATE ID","VALID")))</x:f>
      </x:c>
      <x:c r="K181" s="45" t="str">
        <x:f>IF(A181="","",IF(OR(B181="",C181="",D181="",E181="",F181="",G181="",H181="",I181=""),"EVIDENCE INSUFFICIENT - DECISION FIELD",IF(C181="UNRESOLVED","EVIDENCE INSUFFICIENT - UNRESOLVED SET","COMPLETE")))</x:f>
      </x:c>
      <x:c r="L181" s="45" t="str">
        <x:f>IF(A181="","",IF(J181&lt;&gt;"VALID","NOT READY",IF(K181&lt;&gt;"COMPLETE","NOT READY",IF(O181&lt;&gt;"LINKED - READY","NOT READY",IF(P181&lt;&gt;"COMPATIBLE","NOT READY","READY")))))</x:f>
      </x:c>
      <x:c r="M181" s="69" t="str">
        <x:f>IF(O181="LINKED - READY",INDEX(CANDIDATES!$B$6:$B$205,MATCH(B181,CANDIDATES!$A$6:$A$205,0)),"")</x:f>
      </x:c>
      <x:c r="N181" s="69" t="str">
        <x:f>IF(O181="LINKED - READY",INDEX(CANDIDATES!$Q$6:$Q$205,MATCH(B181,CANDIDATES!$A$6:$A$205,0)),"")</x:f>
      </x:c>
      <x:c r="O181" s="69" t="str">
        <x:f>IF(A181="","",IF(COUNTIF(CANDIDATES!$A$6:$A$205,B181)&lt;&gt;1,"INVALID - CANDIDATE ID",IF(COUNTIFS(CANDIDATES!$A$6:$A$205,B181,CANDIDATES!$R$6:$R$205,"READY")&lt;&gt;1,"CANDIDATE NOT READY","LINKED - READY")))</x:f>
      </x:c>
      <x:c r="P181" s="69" t="str">
        <x:f>IF(A181="","",IF(O181&lt;&gt;"LINKED - READY","NOT COMPATIBLE - CANDIDATE",IF(C181="UNRESOLVED","NOT COMPATIBLE - UNRESOLVED",IF(C181="INCLUDE DIRECT",IF(N181="DIRECT COMMERCIAL COMPETITOR","COMPATIBLE","ROLE CONFLICT"),IF(C181="INCLUDE INDIRECT",IF(N181="INDIRECT / SUBSTITUTE COMPETITOR","COMPATIBLE","ROLE CONFLICT"),IF(C181="REFERENCE",IF(OR(N181="DIRECT COMMERCIAL COMPETITOR",N181="INDIRECT / SUBSTITUTE COMPETITOR",N181="RETAIL / CHANNEL COMPETITOR",N181="MARKETPLACE / INTERMEDIARY",N181="MANUFACTURER / FIRST-PARTY REFERENCE",N181="PUBLISHER / INFORMATION COMPETITOR",N181="VISIBILITY-ONLY COMPETITOR"),"COMPATIBLE","ROLE CONFLICT"),IF(OR(C181="MONITOR",C181="EXCLUDE"),"COMPATIBLE","ROLE CONFLICT")))))))</x:f>
      </x:c>
    </x:row>
    <x:row r="182">
      <x:c r="A182" s="53"/>
      <x:c r="B182" s="53"/>
      <x:c r="C182" s="53"/>
      <x:c r="D182" s="53"/>
      <x:c r="E182" s="53"/>
      <x:c r="F182" s="53"/>
      <x:c r="G182" s="53"/>
      <x:c r="H182" s="53"/>
      <x:c r="I182" s="53"/>
      <x:c r="J182" s="45" t="str">
        <x:f>IF(A182="","",IF(NOT(OR(EXACT(C182,"INCLUDE DIRECT"),EXACT(C182,"INCLUDE INDIRECT"),EXACT(C182,"REFERENCE"),EXACT(C182,"MONITOR"),EXACT(C182,"EXCLUDE"),EXACT(C182,"UNRESOLVED"))),"INVALID - SET DECISION TOKEN",IF(COUNTIF($A$6:$A$205,A182)&gt;1,"INVALID - DUPLICATE ID","VALID")))</x:f>
      </x:c>
      <x:c r="K182" s="45" t="str">
        <x:f>IF(A182="","",IF(OR(B182="",C182="",D182="",E182="",F182="",G182="",H182="",I182=""),"EVIDENCE INSUFFICIENT - DECISION FIELD",IF(C182="UNRESOLVED","EVIDENCE INSUFFICIENT - UNRESOLVED SET","COMPLETE")))</x:f>
      </x:c>
      <x:c r="L182" s="45" t="str">
        <x:f>IF(A182="","",IF(J182&lt;&gt;"VALID","NOT READY",IF(K182&lt;&gt;"COMPLETE","NOT READY",IF(O182&lt;&gt;"LINKED - READY","NOT READY",IF(P182&lt;&gt;"COMPATIBLE","NOT READY","READY")))))</x:f>
      </x:c>
      <x:c r="M182" s="69" t="str">
        <x:f>IF(O182="LINKED - READY",INDEX(CANDIDATES!$B$6:$B$205,MATCH(B182,CANDIDATES!$A$6:$A$205,0)),"")</x:f>
      </x:c>
      <x:c r="N182" s="69" t="str">
        <x:f>IF(O182="LINKED - READY",INDEX(CANDIDATES!$Q$6:$Q$205,MATCH(B182,CANDIDATES!$A$6:$A$205,0)),"")</x:f>
      </x:c>
      <x:c r="O182" s="69" t="str">
        <x:f>IF(A182="","",IF(COUNTIF(CANDIDATES!$A$6:$A$205,B182)&lt;&gt;1,"INVALID - CANDIDATE ID",IF(COUNTIFS(CANDIDATES!$A$6:$A$205,B182,CANDIDATES!$R$6:$R$205,"READY")&lt;&gt;1,"CANDIDATE NOT READY","LINKED - READY")))</x:f>
      </x:c>
      <x:c r="P182" s="69" t="str">
        <x:f>IF(A182="","",IF(O182&lt;&gt;"LINKED - READY","NOT COMPATIBLE - CANDIDATE",IF(C182="UNRESOLVED","NOT COMPATIBLE - UNRESOLVED",IF(C182="INCLUDE DIRECT",IF(N182="DIRECT COMMERCIAL COMPETITOR","COMPATIBLE","ROLE CONFLICT"),IF(C182="INCLUDE INDIRECT",IF(N182="INDIRECT / SUBSTITUTE COMPETITOR","COMPATIBLE","ROLE CONFLICT"),IF(C182="REFERENCE",IF(OR(N182="DIRECT COMMERCIAL COMPETITOR",N182="INDIRECT / SUBSTITUTE COMPETITOR",N182="RETAIL / CHANNEL COMPETITOR",N182="MARKETPLACE / INTERMEDIARY",N182="MANUFACTURER / FIRST-PARTY REFERENCE",N182="PUBLISHER / INFORMATION COMPETITOR",N182="VISIBILITY-ONLY COMPETITOR"),"COMPATIBLE","ROLE CONFLICT"),IF(OR(C182="MONITOR",C182="EXCLUDE"),"COMPATIBLE","ROLE CONFLICT")))))))</x:f>
      </x:c>
    </x:row>
    <x:row r="183">
      <x:c r="A183" s="53"/>
      <x:c r="B183" s="53"/>
      <x:c r="C183" s="53"/>
      <x:c r="D183" s="53"/>
      <x:c r="E183" s="53"/>
      <x:c r="F183" s="53"/>
      <x:c r="G183" s="53"/>
      <x:c r="H183" s="53"/>
      <x:c r="I183" s="53"/>
      <x:c r="J183" s="45" t="str">
        <x:f>IF(A183="","",IF(NOT(OR(EXACT(C183,"INCLUDE DIRECT"),EXACT(C183,"INCLUDE INDIRECT"),EXACT(C183,"REFERENCE"),EXACT(C183,"MONITOR"),EXACT(C183,"EXCLUDE"),EXACT(C183,"UNRESOLVED"))),"INVALID - SET DECISION TOKEN",IF(COUNTIF($A$6:$A$205,A183)&gt;1,"INVALID - DUPLICATE ID","VALID")))</x:f>
      </x:c>
      <x:c r="K183" s="45" t="str">
        <x:f>IF(A183="","",IF(OR(B183="",C183="",D183="",E183="",F183="",G183="",H183="",I183=""),"EVIDENCE INSUFFICIENT - DECISION FIELD",IF(C183="UNRESOLVED","EVIDENCE INSUFFICIENT - UNRESOLVED SET","COMPLETE")))</x:f>
      </x:c>
      <x:c r="L183" s="45" t="str">
        <x:f>IF(A183="","",IF(J183&lt;&gt;"VALID","NOT READY",IF(K183&lt;&gt;"COMPLETE","NOT READY",IF(O183&lt;&gt;"LINKED - READY","NOT READY",IF(P183&lt;&gt;"COMPATIBLE","NOT READY","READY")))))</x:f>
      </x:c>
      <x:c r="M183" s="69" t="str">
        <x:f>IF(O183="LINKED - READY",INDEX(CANDIDATES!$B$6:$B$205,MATCH(B183,CANDIDATES!$A$6:$A$205,0)),"")</x:f>
      </x:c>
      <x:c r="N183" s="69" t="str">
        <x:f>IF(O183="LINKED - READY",INDEX(CANDIDATES!$Q$6:$Q$205,MATCH(B183,CANDIDATES!$A$6:$A$205,0)),"")</x:f>
      </x:c>
      <x:c r="O183" s="69" t="str">
        <x:f>IF(A183="","",IF(COUNTIF(CANDIDATES!$A$6:$A$205,B183)&lt;&gt;1,"INVALID - CANDIDATE ID",IF(COUNTIFS(CANDIDATES!$A$6:$A$205,B183,CANDIDATES!$R$6:$R$205,"READY")&lt;&gt;1,"CANDIDATE NOT READY","LINKED - READY")))</x:f>
      </x:c>
      <x:c r="P183" s="69" t="str">
        <x:f>IF(A183="","",IF(O183&lt;&gt;"LINKED - READY","NOT COMPATIBLE - CANDIDATE",IF(C183="UNRESOLVED","NOT COMPATIBLE - UNRESOLVED",IF(C183="INCLUDE DIRECT",IF(N183="DIRECT COMMERCIAL COMPETITOR","COMPATIBLE","ROLE CONFLICT"),IF(C183="INCLUDE INDIRECT",IF(N183="INDIRECT / SUBSTITUTE COMPETITOR","COMPATIBLE","ROLE CONFLICT"),IF(C183="REFERENCE",IF(OR(N183="DIRECT COMMERCIAL COMPETITOR",N183="INDIRECT / SUBSTITUTE COMPETITOR",N183="RETAIL / CHANNEL COMPETITOR",N183="MARKETPLACE / INTERMEDIARY",N183="MANUFACTURER / FIRST-PARTY REFERENCE",N183="PUBLISHER / INFORMATION COMPETITOR",N183="VISIBILITY-ONLY COMPETITOR"),"COMPATIBLE","ROLE CONFLICT"),IF(OR(C183="MONITOR",C183="EXCLUDE"),"COMPATIBLE","ROLE CONFLICT")))))))</x:f>
      </x:c>
    </x:row>
    <x:row r="184">
      <x:c r="A184" s="53"/>
      <x:c r="B184" s="53"/>
      <x:c r="C184" s="53"/>
      <x:c r="D184" s="53"/>
      <x:c r="E184" s="53"/>
      <x:c r="F184" s="53"/>
      <x:c r="G184" s="53"/>
      <x:c r="H184" s="53"/>
      <x:c r="I184" s="53"/>
      <x:c r="J184" s="45" t="str">
        <x:f>IF(A184="","",IF(NOT(OR(EXACT(C184,"INCLUDE DIRECT"),EXACT(C184,"INCLUDE INDIRECT"),EXACT(C184,"REFERENCE"),EXACT(C184,"MONITOR"),EXACT(C184,"EXCLUDE"),EXACT(C184,"UNRESOLVED"))),"INVALID - SET DECISION TOKEN",IF(COUNTIF($A$6:$A$205,A184)&gt;1,"INVALID - DUPLICATE ID","VALID")))</x:f>
      </x:c>
      <x:c r="K184" s="45" t="str">
        <x:f>IF(A184="","",IF(OR(B184="",C184="",D184="",E184="",F184="",G184="",H184="",I184=""),"EVIDENCE INSUFFICIENT - DECISION FIELD",IF(C184="UNRESOLVED","EVIDENCE INSUFFICIENT - UNRESOLVED SET","COMPLETE")))</x:f>
      </x:c>
      <x:c r="L184" s="45" t="str">
        <x:f>IF(A184="","",IF(J184&lt;&gt;"VALID","NOT READY",IF(K184&lt;&gt;"COMPLETE","NOT READY",IF(O184&lt;&gt;"LINKED - READY","NOT READY",IF(P184&lt;&gt;"COMPATIBLE","NOT READY","READY")))))</x:f>
      </x:c>
      <x:c r="M184" s="69" t="str">
        <x:f>IF(O184="LINKED - READY",INDEX(CANDIDATES!$B$6:$B$205,MATCH(B184,CANDIDATES!$A$6:$A$205,0)),"")</x:f>
      </x:c>
      <x:c r="N184" s="69" t="str">
        <x:f>IF(O184="LINKED - READY",INDEX(CANDIDATES!$Q$6:$Q$205,MATCH(B184,CANDIDATES!$A$6:$A$205,0)),"")</x:f>
      </x:c>
      <x:c r="O184" s="69" t="str">
        <x:f>IF(A184="","",IF(COUNTIF(CANDIDATES!$A$6:$A$205,B184)&lt;&gt;1,"INVALID - CANDIDATE ID",IF(COUNTIFS(CANDIDATES!$A$6:$A$205,B184,CANDIDATES!$R$6:$R$205,"READY")&lt;&gt;1,"CANDIDATE NOT READY","LINKED - READY")))</x:f>
      </x:c>
      <x:c r="P184" s="69" t="str">
        <x:f>IF(A184="","",IF(O184&lt;&gt;"LINKED - READY","NOT COMPATIBLE - CANDIDATE",IF(C184="UNRESOLVED","NOT COMPATIBLE - UNRESOLVED",IF(C184="INCLUDE DIRECT",IF(N184="DIRECT COMMERCIAL COMPETITOR","COMPATIBLE","ROLE CONFLICT"),IF(C184="INCLUDE INDIRECT",IF(N184="INDIRECT / SUBSTITUTE COMPETITOR","COMPATIBLE","ROLE CONFLICT"),IF(C184="REFERENCE",IF(OR(N184="DIRECT COMMERCIAL COMPETITOR",N184="INDIRECT / SUBSTITUTE COMPETITOR",N184="RETAIL / CHANNEL COMPETITOR",N184="MARKETPLACE / INTERMEDIARY",N184="MANUFACTURER / FIRST-PARTY REFERENCE",N184="PUBLISHER / INFORMATION COMPETITOR",N184="VISIBILITY-ONLY COMPETITOR"),"COMPATIBLE","ROLE CONFLICT"),IF(OR(C184="MONITOR",C184="EXCLUDE"),"COMPATIBLE","ROLE CONFLICT")))))))</x:f>
      </x:c>
    </x:row>
    <x:row r="185">
      <x:c r="A185" s="53"/>
      <x:c r="B185" s="53"/>
      <x:c r="C185" s="53"/>
      <x:c r="D185" s="53"/>
      <x:c r="E185" s="53"/>
      <x:c r="F185" s="53"/>
      <x:c r="G185" s="53"/>
      <x:c r="H185" s="53"/>
      <x:c r="I185" s="53"/>
      <x:c r="J185" s="45" t="str">
        <x:f>IF(A185="","",IF(NOT(OR(EXACT(C185,"INCLUDE DIRECT"),EXACT(C185,"INCLUDE INDIRECT"),EXACT(C185,"REFERENCE"),EXACT(C185,"MONITOR"),EXACT(C185,"EXCLUDE"),EXACT(C185,"UNRESOLVED"))),"INVALID - SET DECISION TOKEN",IF(COUNTIF($A$6:$A$205,A185)&gt;1,"INVALID - DUPLICATE ID","VALID")))</x:f>
      </x:c>
      <x:c r="K185" s="45" t="str">
        <x:f>IF(A185="","",IF(OR(B185="",C185="",D185="",E185="",F185="",G185="",H185="",I185=""),"EVIDENCE INSUFFICIENT - DECISION FIELD",IF(C185="UNRESOLVED","EVIDENCE INSUFFICIENT - UNRESOLVED SET","COMPLETE")))</x:f>
      </x:c>
      <x:c r="L185" s="45" t="str">
        <x:f>IF(A185="","",IF(J185&lt;&gt;"VALID","NOT READY",IF(K185&lt;&gt;"COMPLETE","NOT READY",IF(O185&lt;&gt;"LINKED - READY","NOT READY",IF(P185&lt;&gt;"COMPATIBLE","NOT READY","READY")))))</x:f>
      </x:c>
      <x:c r="M185" s="69" t="str">
        <x:f>IF(O185="LINKED - READY",INDEX(CANDIDATES!$B$6:$B$205,MATCH(B185,CANDIDATES!$A$6:$A$205,0)),"")</x:f>
      </x:c>
      <x:c r="N185" s="69" t="str">
        <x:f>IF(O185="LINKED - READY",INDEX(CANDIDATES!$Q$6:$Q$205,MATCH(B185,CANDIDATES!$A$6:$A$205,0)),"")</x:f>
      </x:c>
      <x:c r="O185" s="69" t="str">
        <x:f>IF(A185="","",IF(COUNTIF(CANDIDATES!$A$6:$A$205,B185)&lt;&gt;1,"INVALID - CANDIDATE ID",IF(COUNTIFS(CANDIDATES!$A$6:$A$205,B185,CANDIDATES!$R$6:$R$205,"READY")&lt;&gt;1,"CANDIDATE NOT READY","LINKED - READY")))</x:f>
      </x:c>
      <x:c r="P185" s="69" t="str">
        <x:f>IF(A185="","",IF(O185&lt;&gt;"LINKED - READY","NOT COMPATIBLE - CANDIDATE",IF(C185="UNRESOLVED","NOT COMPATIBLE - UNRESOLVED",IF(C185="INCLUDE DIRECT",IF(N185="DIRECT COMMERCIAL COMPETITOR","COMPATIBLE","ROLE CONFLICT"),IF(C185="INCLUDE INDIRECT",IF(N185="INDIRECT / SUBSTITUTE COMPETITOR","COMPATIBLE","ROLE CONFLICT"),IF(C185="REFERENCE",IF(OR(N185="DIRECT COMMERCIAL COMPETITOR",N185="INDIRECT / SUBSTITUTE COMPETITOR",N185="RETAIL / CHANNEL COMPETITOR",N185="MARKETPLACE / INTERMEDIARY",N185="MANUFACTURER / FIRST-PARTY REFERENCE",N185="PUBLISHER / INFORMATION COMPETITOR",N185="VISIBILITY-ONLY COMPETITOR"),"COMPATIBLE","ROLE CONFLICT"),IF(OR(C185="MONITOR",C185="EXCLUDE"),"COMPATIBLE","ROLE CONFLICT")))))))</x:f>
      </x:c>
    </x:row>
    <x:row r="186">
      <x:c r="A186" s="53"/>
      <x:c r="B186" s="53"/>
      <x:c r="C186" s="53"/>
      <x:c r="D186" s="53"/>
      <x:c r="E186" s="53"/>
      <x:c r="F186" s="53"/>
      <x:c r="G186" s="53"/>
      <x:c r="H186" s="53"/>
      <x:c r="I186" s="53"/>
      <x:c r="J186" s="45" t="str">
        <x:f>IF(A186="","",IF(NOT(OR(EXACT(C186,"INCLUDE DIRECT"),EXACT(C186,"INCLUDE INDIRECT"),EXACT(C186,"REFERENCE"),EXACT(C186,"MONITOR"),EXACT(C186,"EXCLUDE"),EXACT(C186,"UNRESOLVED"))),"INVALID - SET DECISION TOKEN",IF(COUNTIF($A$6:$A$205,A186)&gt;1,"INVALID - DUPLICATE ID","VALID")))</x:f>
      </x:c>
      <x:c r="K186" s="45" t="str">
        <x:f>IF(A186="","",IF(OR(B186="",C186="",D186="",E186="",F186="",G186="",H186="",I186=""),"EVIDENCE INSUFFICIENT - DECISION FIELD",IF(C186="UNRESOLVED","EVIDENCE INSUFFICIENT - UNRESOLVED SET","COMPLETE")))</x:f>
      </x:c>
      <x:c r="L186" s="45" t="str">
        <x:f>IF(A186="","",IF(J186&lt;&gt;"VALID","NOT READY",IF(K186&lt;&gt;"COMPLETE","NOT READY",IF(O186&lt;&gt;"LINKED - READY","NOT READY",IF(P186&lt;&gt;"COMPATIBLE","NOT READY","READY")))))</x:f>
      </x:c>
      <x:c r="M186" s="69" t="str">
        <x:f>IF(O186="LINKED - READY",INDEX(CANDIDATES!$B$6:$B$205,MATCH(B186,CANDIDATES!$A$6:$A$205,0)),"")</x:f>
      </x:c>
      <x:c r="N186" s="69" t="str">
        <x:f>IF(O186="LINKED - READY",INDEX(CANDIDATES!$Q$6:$Q$205,MATCH(B186,CANDIDATES!$A$6:$A$205,0)),"")</x:f>
      </x:c>
      <x:c r="O186" s="69" t="str">
        <x:f>IF(A186="","",IF(COUNTIF(CANDIDATES!$A$6:$A$205,B186)&lt;&gt;1,"INVALID - CANDIDATE ID",IF(COUNTIFS(CANDIDATES!$A$6:$A$205,B186,CANDIDATES!$R$6:$R$205,"READY")&lt;&gt;1,"CANDIDATE NOT READY","LINKED - READY")))</x:f>
      </x:c>
      <x:c r="P186" s="69" t="str">
        <x:f>IF(A186="","",IF(O186&lt;&gt;"LINKED - READY","NOT COMPATIBLE - CANDIDATE",IF(C186="UNRESOLVED","NOT COMPATIBLE - UNRESOLVED",IF(C186="INCLUDE DIRECT",IF(N186="DIRECT COMMERCIAL COMPETITOR","COMPATIBLE","ROLE CONFLICT"),IF(C186="INCLUDE INDIRECT",IF(N186="INDIRECT / SUBSTITUTE COMPETITOR","COMPATIBLE","ROLE CONFLICT"),IF(C186="REFERENCE",IF(OR(N186="DIRECT COMMERCIAL COMPETITOR",N186="INDIRECT / SUBSTITUTE COMPETITOR",N186="RETAIL / CHANNEL COMPETITOR",N186="MARKETPLACE / INTERMEDIARY",N186="MANUFACTURER / FIRST-PARTY REFERENCE",N186="PUBLISHER / INFORMATION COMPETITOR",N186="VISIBILITY-ONLY COMPETITOR"),"COMPATIBLE","ROLE CONFLICT"),IF(OR(C186="MONITOR",C186="EXCLUDE"),"COMPATIBLE","ROLE CONFLICT")))))))</x:f>
      </x:c>
    </x:row>
    <x:row r="187">
      <x:c r="A187" s="53"/>
      <x:c r="B187" s="53"/>
      <x:c r="C187" s="53"/>
      <x:c r="D187" s="53"/>
      <x:c r="E187" s="53"/>
      <x:c r="F187" s="53"/>
      <x:c r="G187" s="53"/>
      <x:c r="H187" s="53"/>
      <x:c r="I187" s="53"/>
      <x:c r="J187" s="45" t="str">
        <x:f>IF(A187="","",IF(NOT(OR(EXACT(C187,"INCLUDE DIRECT"),EXACT(C187,"INCLUDE INDIRECT"),EXACT(C187,"REFERENCE"),EXACT(C187,"MONITOR"),EXACT(C187,"EXCLUDE"),EXACT(C187,"UNRESOLVED"))),"INVALID - SET DECISION TOKEN",IF(COUNTIF($A$6:$A$205,A187)&gt;1,"INVALID - DUPLICATE ID","VALID")))</x:f>
      </x:c>
      <x:c r="K187" s="45" t="str">
        <x:f>IF(A187="","",IF(OR(B187="",C187="",D187="",E187="",F187="",G187="",H187="",I187=""),"EVIDENCE INSUFFICIENT - DECISION FIELD",IF(C187="UNRESOLVED","EVIDENCE INSUFFICIENT - UNRESOLVED SET","COMPLETE")))</x:f>
      </x:c>
      <x:c r="L187" s="45" t="str">
        <x:f>IF(A187="","",IF(J187&lt;&gt;"VALID","NOT READY",IF(K187&lt;&gt;"COMPLETE","NOT READY",IF(O187&lt;&gt;"LINKED - READY","NOT READY",IF(P187&lt;&gt;"COMPATIBLE","NOT READY","READY")))))</x:f>
      </x:c>
      <x:c r="M187" s="69" t="str">
        <x:f>IF(O187="LINKED - READY",INDEX(CANDIDATES!$B$6:$B$205,MATCH(B187,CANDIDATES!$A$6:$A$205,0)),"")</x:f>
      </x:c>
      <x:c r="N187" s="69" t="str">
        <x:f>IF(O187="LINKED - READY",INDEX(CANDIDATES!$Q$6:$Q$205,MATCH(B187,CANDIDATES!$A$6:$A$205,0)),"")</x:f>
      </x:c>
      <x:c r="O187" s="69" t="str">
        <x:f>IF(A187="","",IF(COUNTIF(CANDIDATES!$A$6:$A$205,B187)&lt;&gt;1,"INVALID - CANDIDATE ID",IF(COUNTIFS(CANDIDATES!$A$6:$A$205,B187,CANDIDATES!$R$6:$R$205,"READY")&lt;&gt;1,"CANDIDATE NOT READY","LINKED - READY")))</x:f>
      </x:c>
      <x:c r="P187" s="69" t="str">
        <x:f>IF(A187="","",IF(O187&lt;&gt;"LINKED - READY","NOT COMPATIBLE - CANDIDATE",IF(C187="UNRESOLVED","NOT COMPATIBLE - UNRESOLVED",IF(C187="INCLUDE DIRECT",IF(N187="DIRECT COMMERCIAL COMPETITOR","COMPATIBLE","ROLE CONFLICT"),IF(C187="INCLUDE INDIRECT",IF(N187="INDIRECT / SUBSTITUTE COMPETITOR","COMPATIBLE","ROLE CONFLICT"),IF(C187="REFERENCE",IF(OR(N187="DIRECT COMMERCIAL COMPETITOR",N187="INDIRECT / SUBSTITUTE COMPETITOR",N187="RETAIL / CHANNEL COMPETITOR",N187="MARKETPLACE / INTERMEDIARY",N187="MANUFACTURER / FIRST-PARTY REFERENCE",N187="PUBLISHER / INFORMATION COMPETITOR",N187="VISIBILITY-ONLY COMPETITOR"),"COMPATIBLE","ROLE CONFLICT"),IF(OR(C187="MONITOR",C187="EXCLUDE"),"COMPATIBLE","ROLE CONFLICT")))))))</x:f>
      </x:c>
    </x:row>
    <x:row r="188">
      <x:c r="A188" s="53"/>
      <x:c r="B188" s="53"/>
      <x:c r="C188" s="53"/>
      <x:c r="D188" s="53"/>
      <x:c r="E188" s="53"/>
      <x:c r="F188" s="53"/>
      <x:c r="G188" s="53"/>
      <x:c r="H188" s="53"/>
      <x:c r="I188" s="53"/>
      <x:c r="J188" s="45" t="str">
        <x:f>IF(A188="","",IF(NOT(OR(EXACT(C188,"INCLUDE DIRECT"),EXACT(C188,"INCLUDE INDIRECT"),EXACT(C188,"REFERENCE"),EXACT(C188,"MONITOR"),EXACT(C188,"EXCLUDE"),EXACT(C188,"UNRESOLVED"))),"INVALID - SET DECISION TOKEN",IF(COUNTIF($A$6:$A$205,A188)&gt;1,"INVALID - DUPLICATE ID","VALID")))</x:f>
      </x:c>
      <x:c r="K188" s="45" t="str">
        <x:f>IF(A188="","",IF(OR(B188="",C188="",D188="",E188="",F188="",G188="",H188="",I188=""),"EVIDENCE INSUFFICIENT - DECISION FIELD",IF(C188="UNRESOLVED","EVIDENCE INSUFFICIENT - UNRESOLVED SET","COMPLETE")))</x:f>
      </x:c>
      <x:c r="L188" s="45" t="str">
        <x:f>IF(A188="","",IF(J188&lt;&gt;"VALID","NOT READY",IF(K188&lt;&gt;"COMPLETE","NOT READY",IF(O188&lt;&gt;"LINKED - READY","NOT READY",IF(P188&lt;&gt;"COMPATIBLE","NOT READY","READY")))))</x:f>
      </x:c>
      <x:c r="M188" s="69" t="str">
        <x:f>IF(O188="LINKED - READY",INDEX(CANDIDATES!$B$6:$B$205,MATCH(B188,CANDIDATES!$A$6:$A$205,0)),"")</x:f>
      </x:c>
      <x:c r="N188" s="69" t="str">
        <x:f>IF(O188="LINKED - READY",INDEX(CANDIDATES!$Q$6:$Q$205,MATCH(B188,CANDIDATES!$A$6:$A$205,0)),"")</x:f>
      </x:c>
      <x:c r="O188" s="69" t="str">
        <x:f>IF(A188="","",IF(COUNTIF(CANDIDATES!$A$6:$A$205,B188)&lt;&gt;1,"INVALID - CANDIDATE ID",IF(COUNTIFS(CANDIDATES!$A$6:$A$205,B188,CANDIDATES!$R$6:$R$205,"READY")&lt;&gt;1,"CANDIDATE NOT READY","LINKED - READY")))</x:f>
      </x:c>
      <x:c r="P188" s="69" t="str">
        <x:f>IF(A188="","",IF(O188&lt;&gt;"LINKED - READY","NOT COMPATIBLE - CANDIDATE",IF(C188="UNRESOLVED","NOT COMPATIBLE - UNRESOLVED",IF(C188="INCLUDE DIRECT",IF(N188="DIRECT COMMERCIAL COMPETITOR","COMPATIBLE","ROLE CONFLICT"),IF(C188="INCLUDE INDIRECT",IF(N188="INDIRECT / SUBSTITUTE COMPETITOR","COMPATIBLE","ROLE CONFLICT"),IF(C188="REFERENCE",IF(OR(N188="DIRECT COMMERCIAL COMPETITOR",N188="INDIRECT / SUBSTITUTE COMPETITOR",N188="RETAIL / CHANNEL COMPETITOR",N188="MARKETPLACE / INTERMEDIARY",N188="MANUFACTURER / FIRST-PARTY REFERENCE",N188="PUBLISHER / INFORMATION COMPETITOR",N188="VISIBILITY-ONLY COMPETITOR"),"COMPATIBLE","ROLE CONFLICT"),IF(OR(C188="MONITOR",C188="EXCLUDE"),"COMPATIBLE","ROLE CONFLICT")))))))</x:f>
      </x:c>
    </x:row>
    <x:row r="189">
      <x:c r="A189" s="53"/>
      <x:c r="B189" s="53"/>
      <x:c r="C189" s="53"/>
      <x:c r="D189" s="53"/>
      <x:c r="E189" s="53"/>
      <x:c r="F189" s="53"/>
      <x:c r="G189" s="53"/>
      <x:c r="H189" s="53"/>
      <x:c r="I189" s="53"/>
      <x:c r="J189" s="45" t="str">
        <x:f>IF(A189="","",IF(NOT(OR(EXACT(C189,"INCLUDE DIRECT"),EXACT(C189,"INCLUDE INDIRECT"),EXACT(C189,"REFERENCE"),EXACT(C189,"MONITOR"),EXACT(C189,"EXCLUDE"),EXACT(C189,"UNRESOLVED"))),"INVALID - SET DECISION TOKEN",IF(COUNTIF($A$6:$A$205,A189)&gt;1,"INVALID - DUPLICATE ID","VALID")))</x:f>
      </x:c>
      <x:c r="K189" s="45" t="str">
        <x:f>IF(A189="","",IF(OR(B189="",C189="",D189="",E189="",F189="",G189="",H189="",I189=""),"EVIDENCE INSUFFICIENT - DECISION FIELD",IF(C189="UNRESOLVED","EVIDENCE INSUFFICIENT - UNRESOLVED SET","COMPLETE")))</x:f>
      </x:c>
      <x:c r="L189" s="45" t="str">
        <x:f>IF(A189="","",IF(J189&lt;&gt;"VALID","NOT READY",IF(K189&lt;&gt;"COMPLETE","NOT READY",IF(O189&lt;&gt;"LINKED - READY","NOT READY",IF(P189&lt;&gt;"COMPATIBLE","NOT READY","READY")))))</x:f>
      </x:c>
      <x:c r="M189" s="69" t="str">
        <x:f>IF(O189="LINKED - READY",INDEX(CANDIDATES!$B$6:$B$205,MATCH(B189,CANDIDATES!$A$6:$A$205,0)),"")</x:f>
      </x:c>
      <x:c r="N189" s="69" t="str">
        <x:f>IF(O189="LINKED - READY",INDEX(CANDIDATES!$Q$6:$Q$205,MATCH(B189,CANDIDATES!$A$6:$A$205,0)),"")</x:f>
      </x:c>
      <x:c r="O189" s="69" t="str">
        <x:f>IF(A189="","",IF(COUNTIF(CANDIDATES!$A$6:$A$205,B189)&lt;&gt;1,"INVALID - CANDIDATE ID",IF(COUNTIFS(CANDIDATES!$A$6:$A$205,B189,CANDIDATES!$R$6:$R$205,"READY")&lt;&gt;1,"CANDIDATE NOT READY","LINKED - READY")))</x:f>
      </x:c>
      <x:c r="P189" s="69" t="str">
        <x:f>IF(A189="","",IF(O189&lt;&gt;"LINKED - READY","NOT COMPATIBLE - CANDIDATE",IF(C189="UNRESOLVED","NOT COMPATIBLE - UNRESOLVED",IF(C189="INCLUDE DIRECT",IF(N189="DIRECT COMMERCIAL COMPETITOR","COMPATIBLE","ROLE CONFLICT"),IF(C189="INCLUDE INDIRECT",IF(N189="INDIRECT / SUBSTITUTE COMPETITOR","COMPATIBLE","ROLE CONFLICT"),IF(C189="REFERENCE",IF(OR(N189="DIRECT COMMERCIAL COMPETITOR",N189="INDIRECT / SUBSTITUTE COMPETITOR",N189="RETAIL / CHANNEL COMPETITOR",N189="MARKETPLACE / INTERMEDIARY",N189="MANUFACTURER / FIRST-PARTY REFERENCE",N189="PUBLISHER / INFORMATION COMPETITOR",N189="VISIBILITY-ONLY COMPETITOR"),"COMPATIBLE","ROLE CONFLICT"),IF(OR(C189="MONITOR",C189="EXCLUDE"),"COMPATIBLE","ROLE CONFLICT")))))))</x:f>
      </x:c>
    </x:row>
    <x:row r="190">
      <x:c r="A190" s="53"/>
      <x:c r="B190" s="53"/>
      <x:c r="C190" s="53"/>
      <x:c r="D190" s="53"/>
      <x:c r="E190" s="53"/>
      <x:c r="F190" s="53"/>
      <x:c r="G190" s="53"/>
      <x:c r="H190" s="53"/>
      <x:c r="I190" s="53"/>
      <x:c r="J190" s="45" t="str">
        <x:f>IF(A190="","",IF(NOT(OR(EXACT(C190,"INCLUDE DIRECT"),EXACT(C190,"INCLUDE INDIRECT"),EXACT(C190,"REFERENCE"),EXACT(C190,"MONITOR"),EXACT(C190,"EXCLUDE"),EXACT(C190,"UNRESOLVED"))),"INVALID - SET DECISION TOKEN",IF(COUNTIF($A$6:$A$205,A190)&gt;1,"INVALID - DUPLICATE ID","VALID")))</x:f>
      </x:c>
      <x:c r="K190" s="45" t="str">
        <x:f>IF(A190="","",IF(OR(B190="",C190="",D190="",E190="",F190="",G190="",H190="",I190=""),"EVIDENCE INSUFFICIENT - DECISION FIELD",IF(C190="UNRESOLVED","EVIDENCE INSUFFICIENT - UNRESOLVED SET","COMPLETE")))</x:f>
      </x:c>
      <x:c r="L190" s="45" t="str">
        <x:f>IF(A190="","",IF(J190&lt;&gt;"VALID","NOT READY",IF(K190&lt;&gt;"COMPLETE","NOT READY",IF(O190&lt;&gt;"LINKED - READY","NOT READY",IF(P190&lt;&gt;"COMPATIBLE","NOT READY","READY")))))</x:f>
      </x:c>
      <x:c r="M190" s="69" t="str">
        <x:f>IF(O190="LINKED - READY",INDEX(CANDIDATES!$B$6:$B$205,MATCH(B190,CANDIDATES!$A$6:$A$205,0)),"")</x:f>
      </x:c>
      <x:c r="N190" s="69" t="str">
        <x:f>IF(O190="LINKED - READY",INDEX(CANDIDATES!$Q$6:$Q$205,MATCH(B190,CANDIDATES!$A$6:$A$205,0)),"")</x:f>
      </x:c>
      <x:c r="O190" s="69" t="str">
        <x:f>IF(A190="","",IF(COUNTIF(CANDIDATES!$A$6:$A$205,B190)&lt;&gt;1,"INVALID - CANDIDATE ID",IF(COUNTIFS(CANDIDATES!$A$6:$A$205,B190,CANDIDATES!$R$6:$R$205,"READY")&lt;&gt;1,"CANDIDATE NOT READY","LINKED - READY")))</x:f>
      </x:c>
      <x:c r="P190" s="69" t="str">
        <x:f>IF(A190="","",IF(O190&lt;&gt;"LINKED - READY","NOT COMPATIBLE - CANDIDATE",IF(C190="UNRESOLVED","NOT COMPATIBLE - UNRESOLVED",IF(C190="INCLUDE DIRECT",IF(N190="DIRECT COMMERCIAL COMPETITOR","COMPATIBLE","ROLE CONFLICT"),IF(C190="INCLUDE INDIRECT",IF(N190="INDIRECT / SUBSTITUTE COMPETITOR","COMPATIBLE","ROLE CONFLICT"),IF(C190="REFERENCE",IF(OR(N190="DIRECT COMMERCIAL COMPETITOR",N190="INDIRECT / SUBSTITUTE COMPETITOR",N190="RETAIL / CHANNEL COMPETITOR",N190="MARKETPLACE / INTERMEDIARY",N190="MANUFACTURER / FIRST-PARTY REFERENCE",N190="PUBLISHER / INFORMATION COMPETITOR",N190="VISIBILITY-ONLY COMPETITOR"),"COMPATIBLE","ROLE CONFLICT"),IF(OR(C190="MONITOR",C190="EXCLUDE"),"COMPATIBLE","ROLE CONFLICT")))))))</x:f>
      </x:c>
    </x:row>
    <x:row r="191">
      <x:c r="A191" s="53"/>
      <x:c r="B191" s="53"/>
      <x:c r="C191" s="53"/>
      <x:c r="D191" s="53"/>
      <x:c r="E191" s="53"/>
      <x:c r="F191" s="53"/>
      <x:c r="G191" s="53"/>
      <x:c r="H191" s="53"/>
      <x:c r="I191" s="53"/>
      <x:c r="J191" s="45" t="str">
        <x:f>IF(A191="","",IF(NOT(OR(EXACT(C191,"INCLUDE DIRECT"),EXACT(C191,"INCLUDE INDIRECT"),EXACT(C191,"REFERENCE"),EXACT(C191,"MONITOR"),EXACT(C191,"EXCLUDE"),EXACT(C191,"UNRESOLVED"))),"INVALID - SET DECISION TOKEN",IF(COUNTIF($A$6:$A$205,A191)&gt;1,"INVALID - DUPLICATE ID","VALID")))</x:f>
      </x:c>
      <x:c r="K191" s="45" t="str">
        <x:f>IF(A191="","",IF(OR(B191="",C191="",D191="",E191="",F191="",G191="",H191="",I191=""),"EVIDENCE INSUFFICIENT - DECISION FIELD",IF(C191="UNRESOLVED","EVIDENCE INSUFFICIENT - UNRESOLVED SET","COMPLETE")))</x:f>
      </x:c>
      <x:c r="L191" s="45" t="str">
        <x:f>IF(A191="","",IF(J191&lt;&gt;"VALID","NOT READY",IF(K191&lt;&gt;"COMPLETE","NOT READY",IF(O191&lt;&gt;"LINKED - READY","NOT READY",IF(P191&lt;&gt;"COMPATIBLE","NOT READY","READY")))))</x:f>
      </x:c>
      <x:c r="M191" s="69" t="str">
        <x:f>IF(O191="LINKED - READY",INDEX(CANDIDATES!$B$6:$B$205,MATCH(B191,CANDIDATES!$A$6:$A$205,0)),"")</x:f>
      </x:c>
      <x:c r="N191" s="69" t="str">
        <x:f>IF(O191="LINKED - READY",INDEX(CANDIDATES!$Q$6:$Q$205,MATCH(B191,CANDIDATES!$A$6:$A$205,0)),"")</x:f>
      </x:c>
      <x:c r="O191" s="69" t="str">
        <x:f>IF(A191="","",IF(COUNTIF(CANDIDATES!$A$6:$A$205,B191)&lt;&gt;1,"INVALID - CANDIDATE ID",IF(COUNTIFS(CANDIDATES!$A$6:$A$205,B191,CANDIDATES!$R$6:$R$205,"READY")&lt;&gt;1,"CANDIDATE NOT READY","LINKED - READY")))</x:f>
      </x:c>
      <x:c r="P191" s="69" t="str">
        <x:f>IF(A191="","",IF(O191&lt;&gt;"LINKED - READY","NOT COMPATIBLE - CANDIDATE",IF(C191="UNRESOLVED","NOT COMPATIBLE - UNRESOLVED",IF(C191="INCLUDE DIRECT",IF(N191="DIRECT COMMERCIAL COMPETITOR","COMPATIBLE","ROLE CONFLICT"),IF(C191="INCLUDE INDIRECT",IF(N191="INDIRECT / SUBSTITUTE COMPETITOR","COMPATIBLE","ROLE CONFLICT"),IF(C191="REFERENCE",IF(OR(N191="DIRECT COMMERCIAL COMPETITOR",N191="INDIRECT / SUBSTITUTE COMPETITOR",N191="RETAIL / CHANNEL COMPETITOR",N191="MARKETPLACE / INTERMEDIARY",N191="MANUFACTURER / FIRST-PARTY REFERENCE",N191="PUBLISHER / INFORMATION COMPETITOR",N191="VISIBILITY-ONLY COMPETITOR"),"COMPATIBLE","ROLE CONFLICT"),IF(OR(C191="MONITOR",C191="EXCLUDE"),"COMPATIBLE","ROLE CONFLICT")))))))</x:f>
      </x:c>
    </x:row>
    <x:row r="192">
      <x:c r="A192" s="53"/>
      <x:c r="B192" s="53"/>
      <x:c r="C192" s="53"/>
      <x:c r="D192" s="53"/>
      <x:c r="E192" s="53"/>
      <x:c r="F192" s="53"/>
      <x:c r="G192" s="53"/>
      <x:c r="H192" s="53"/>
      <x:c r="I192" s="53"/>
      <x:c r="J192" s="45" t="str">
        <x:f>IF(A192="","",IF(NOT(OR(EXACT(C192,"INCLUDE DIRECT"),EXACT(C192,"INCLUDE INDIRECT"),EXACT(C192,"REFERENCE"),EXACT(C192,"MONITOR"),EXACT(C192,"EXCLUDE"),EXACT(C192,"UNRESOLVED"))),"INVALID - SET DECISION TOKEN",IF(COUNTIF($A$6:$A$205,A192)&gt;1,"INVALID - DUPLICATE ID","VALID")))</x:f>
      </x:c>
      <x:c r="K192" s="45" t="str">
        <x:f>IF(A192="","",IF(OR(B192="",C192="",D192="",E192="",F192="",G192="",H192="",I192=""),"EVIDENCE INSUFFICIENT - DECISION FIELD",IF(C192="UNRESOLVED","EVIDENCE INSUFFICIENT - UNRESOLVED SET","COMPLETE")))</x:f>
      </x:c>
      <x:c r="L192" s="45" t="str">
        <x:f>IF(A192="","",IF(J192&lt;&gt;"VALID","NOT READY",IF(K192&lt;&gt;"COMPLETE","NOT READY",IF(O192&lt;&gt;"LINKED - READY","NOT READY",IF(P192&lt;&gt;"COMPATIBLE","NOT READY","READY")))))</x:f>
      </x:c>
      <x:c r="M192" s="69" t="str">
        <x:f>IF(O192="LINKED - READY",INDEX(CANDIDATES!$B$6:$B$205,MATCH(B192,CANDIDATES!$A$6:$A$205,0)),"")</x:f>
      </x:c>
      <x:c r="N192" s="69" t="str">
        <x:f>IF(O192="LINKED - READY",INDEX(CANDIDATES!$Q$6:$Q$205,MATCH(B192,CANDIDATES!$A$6:$A$205,0)),"")</x:f>
      </x:c>
      <x:c r="O192" s="69" t="str">
        <x:f>IF(A192="","",IF(COUNTIF(CANDIDATES!$A$6:$A$205,B192)&lt;&gt;1,"INVALID - CANDIDATE ID",IF(COUNTIFS(CANDIDATES!$A$6:$A$205,B192,CANDIDATES!$R$6:$R$205,"READY")&lt;&gt;1,"CANDIDATE NOT READY","LINKED - READY")))</x:f>
      </x:c>
      <x:c r="P192" s="69" t="str">
        <x:f>IF(A192="","",IF(O192&lt;&gt;"LINKED - READY","NOT COMPATIBLE - CANDIDATE",IF(C192="UNRESOLVED","NOT COMPATIBLE - UNRESOLVED",IF(C192="INCLUDE DIRECT",IF(N192="DIRECT COMMERCIAL COMPETITOR","COMPATIBLE","ROLE CONFLICT"),IF(C192="INCLUDE INDIRECT",IF(N192="INDIRECT / SUBSTITUTE COMPETITOR","COMPATIBLE","ROLE CONFLICT"),IF(C192="REFERENCE",IF(OR(N192="DIRECT COMMERCIAL COMPETITOR",N192="INDIRECT / SUBSTITUTE COMPETITOR",N192="RETAIL / CHANNEL COMPETITOR",N192="MARKETPLACE / INTERMEDIARY",N192="MANUFACTURER / FIRST-PARTY REFERENCE",N192="PUBLISHER / INFORMATION COMPETITOR",N192="VISIBILITY-ONLY COMPETITOR"),"COMPATIBLE","ROLE CONFLICT"),IF(OR(C192="MONITOR",C192="EXCLUDE"),"COMPATIBLE","ROLE CONFLICT")))))))</x:f>
      </x:c>
    </x:row>
    <x:row r="193">
      <x:c r="A193" s="53"/>
      <x:c r="B193" s="53"/>
      <x:c r="C193" s="53"/>
      <x:c r="D193" s="53"/>
      <x:c r="E193" s="53"/>
      <x:c r="F193" s="53"/>
      <x:c r="G193" s="53"/>
      <x:c r="H193" s="53"/>
      <x:c r="I193" s="53"/>
      <x:c r="J193" s="45" t="str">
        <x:f>IF(A193="","",IF(NOT(OR(EXACT(C193,"INCLUDE DIRECT"),EXACT(C193,"INCLUDE INDIRECT"),EXACT(C193,"REFERENCE"),EXACT(C193,"MONITOR"),EXACT(C193,"EXCLUDE"),EXACT(C193,"UNRESOLVED"))),"INVALID - SET DECISION TOKEN",IF(COUNTIF($A$6:$A$205,A193)&gt;1,"INVALID - DUPLICATE ID","VALID")))</x:f>
      </x:c>
      <x:c r="K193" s="45" t="str">
        <x:f>IF(A193="","",IF(OR(B193="",C193="",D193="",E193="",F193="",G193="",H193="",I193=""),"EVIDENCE INSUFFICIENT - DECISION FIELD",IF(C193="UNRESOLVED","EVIDENCE INSUFFICIENT - UNRESOLVED SET","COMPLETE")))</x:f>
      </x:c>
      <x:c r="L193" s="45" t="str">
        <x:f>IF(A193="","",IF(J193&lt;&gt;"VALID","NOT READY",IF(K193&lt;&gt;"COMPLETE","NOT READY",IF(O193&lt;&gt;"LINKED - READY","NOT READY",IF(P193&lt;&gt;"COMPATIBLE","NOT READY","READY")))))</x:f>
      </x:c>
      <x:c r="M193" s="69" t="str">
        <x:f>IF(O193="LINKED - READY",INDEX(CANDIDATES!$B$6:$B$205,MATCH(B193,CANDIDATES!$A$6:$A$205,0)),"")</x:f>
      </x:c>
      <x:c r="N193" s="69" t="str">
        <x:f>IF(O193="LINKED - READY",INDEX(CANDIDATES!$Q$6:$Q$205,MATCH(B193,CANDIDATES!$A$6:$A$205,0)),"")</x:f>
      </x:c>
      <x:c r="O193" s="69" t="str">
        <x:f>IF(A193="","",IF(COUNTIF(CANDIDATES!$A$6:$A$205,B193)&lt;&gt;1,"INVALID - CANDIDATE ID",IF(COUNTIFS(CANDIDATES!$A$6:$A$205,B193,CANDIDATES!$R$6:$R$205,"READY")&lt;&gt;1,"CANDIDATE NOT READY","LINKED - READY")))</x:f>
      </x:c>
      <x:c r="P193" s="69" t="str">
        <x:f>IF(A193="","",IF(O193&lt;&gt;"LINKED - READY","NOT COMPATIBLE - CANDIDATE",IF(C193="UNRESOLVED","NOT COMPATIBLE - UNRESOLVED",IF(C193="INCLUDE DIRECT",IF(N193="DIRECT COMMERCIAL COMPETITOR","COMPATIBLE","ROLE CONFLICT"),IF(C193="INCLUDE INDIRECT",IF(N193="INDIRECT / SUBSTITUTE COMPETITOR","COMPATIBLE","ROLE CONFLICT"),IF(C193="REFERENCE",IF(OR(N193="DIRECT COMMERCIAL COMPETITOR",N193="INDIRECT / SUBSTITUTE COMPETITOR",N193="RETAIL / CHANNEL COMPETITOR",N193="MARKETPLACE / INTERMEDIARY",N193="MANUFACTURER / FIRST-PARTY REFERENCE",N193="PUBLISHER / INFORMATION COMPETITOR",N193="VISIBILITY-ONLY COMPETITOR"),"COMPATIBLE","ROLE CONFLICT"),IF(OR(C193="MONITOR",C193="EXCLUDE"),"COMPATIBLE","ROLE CONFLICT")))))))</x:f>
      </x:c>
    </x:row>
    <x:row r="194">
      <x:c r="A194" s="53"/>
      <x:c r="B194" s="53"/>
      <x:c r="C194" s="53"/>
      <x:c r="D194" s="53"/>
      <x:c r="E194" s="53"/>
      <x:c r="F194" s="53"/>
      <x:c r="G194" s="53"/>
      <x:c r="H194" s="53"/>
      <x:c r="I194" s="53"/>
      <x:c r="J194" s="45" t="str">
        <x:f>IF(A194="","",IF(NOT(OR(EXACT(C194,"INCLUDE DIRECT"),EXACT(C194,"INCLUDE INDIRECT"),EXACT(C194,"REFERENCE"),EXACT(C194,"MONITOR"),EXACT(C194,"EXCLUDE"),EXACT(C194,"UNRESOLVED"))),"INVALID - SET DECISION TOKEN",IF(COUNTIF($A$6:$A$205,A194)&gt;1,"INVALID - DUPLICATE ID","VALID")))</x:f>
      </x:c>
      <x:c r="K194" s="45" t="str">
        <x:f>IF(A194="","",IF(OR(B194="",C194="",D194="",E194="",F194="",G194="",H194="",I194=""),"EVIDENCE INSUFFICIENT - DECISION FIELD",IF(C194="UNRESOLVED","EVIDENCE INSUFFICIENT - UNRESOLVED SET","COMPLETE")))</x:f>
      </x:c>
      <x:c r="L194" s="45" t="str">
        <x:f>IF(A194="","",IF(J194&lt;&gt;"VALID","NOT READY",IF(K194&lt;&gt;"COMPLETE","NOT READY",IF(O194&lt;&gt;"LINKED - READY","NOT READY",IF(P194&lt;&gt;"COMPATIBLE","NOT READY","READY")))))</x:f>
      </x:c>
      <x:c r="M194" s="69" t="str">
        <x:f>IF(O194="LINKED - READY",INDEX(CANDIDATES!$B$6:$B$205,MATCH(B194,CANDIDATES!$A$6:$A$205,0)),"")</x:f>
      </x:c>
      <x:c r="N194" s="69" t="str">
        <x:f>IF(O194="LINKED - READY",INDEX(CANDIDATES!$Q$6:$Q$205,MATCH(B194,CANDIDATES!$A$6:$A$205,0)),"")</x:f>
      </x:c>
      <x:c r="O194" s="69" t="str">
        <x:f>IF(A194="","",IF(COUNTIF(CANDIDATES!$A$6:$A$205,B194)&lt;&gt;1,"INVALID - CANDIDATE ID",IF(COUNTIFS(CANDIDATES!$A$6:$A$205,B194,CANDIDATES!$R$6:$R$205,"READY")&lt;&gt;1,"CANDIDATE NOT READY","LINKED - READY")))</x:f>
      </x:c>
      <x:c r="P194" s="69" t="str">
        <x:f>IF(A194="","",IF(O194&lt;&gt;"LINKED - READY","NOT COMPATIBLE - CANDIDATE",IF(C194="UNRESOLVED","NOT COMPATIBLE - UNRESOLVED",IF(C194="INCLUDE DIRECT",IF(N194="DIRECT COMMERCIAL COMPETITOR","COMPATIBLE","ROLE CONFLICT"),IF(C194="INCLUDE INDIRECT",IF(N194="INDIRECT / SUBSTITUTE COMPETITOR","COMPATIBLE","ROLE CONFLICT"),IF(C194="REFERENCE",IF(OR(N194="DIRECT COMMERCIAL COMPETITOR",N194="INDIRECT / SUBSTITUTE COMPETITOR",N194="RETAIL / CHANNEL COMPETITOR",N194="MARKETPLACE / INTERMEDIARY",N194="MANUFACTURER / FIRST-PARTY REFERENCE",N194="PUBLISHER / INFORMATION COMPETITOR",N194="VISIBILITY-ONLY COMPETITOR"),"COMPATIBLE","ROLE CONFLICT"),IF(OR(C194="MONITOR",C194="EXCLUDE"),"COMPATIBLE","ROLE CONFLICT")))))))</x:f>
      </x:c>
    </x:row>
    <x:row r="195">
      <x:c r="A195" s="53"/>
      <x:c r="B195" s="53"/>
      <x:c r="C195" s="53"/>
      <x:c r="D195" s="53"/>
      <x:c r="E195" s="53"/>
      <x:c r="F195" s="53"/>
      <x:c r="G195" s="53"/>
      <x:c r="H195" s="53"/>
      <x:c r="I195" s="53"/>
      <x:c r="J195" s="45" t="str">
        <x:f>IF(A195="","",IF(NOT(OR(EXACT(C195,"INCLUDE DIRECT"),EXACT(C195,"INCLUDE INDIRECT"),EXACT(C195,"REFERENCE"),EXACT(C195,"MONITOR"),EXACT(C195,"EXCLUDE"),EXACT(C195,"UNRESOLVED"))),"INVALID - SET DECISION TOKEN",IF(COUNTIF($A$6:$A$205,A195)&gt;1,"INVALID - DUPLICATE ID","VALID")))</x:f>
      </x:c>
      <x:c r="K195" s="45" t="str">
        <x:f>IF(A195="","",IF(OR(B195="",C195="",D195="",E195="",F195="",G195="",H195="",I195=""),"EVIDENCE INSUFFICIENT - DECISION FIELD",IF(C195="UNRESOLVED","EVIDENCE INSUFFICIENT - UNRESOLVED SET","COMPLETE")))</x:f>
      </x:c>
      <x:c r="L195" s="45" t="str">
        <x:f>IF(A195="","",IF(J195&lt;&gt;"VALID","NOT READY",IF(K195&lt;&gt;"COMPLETE","NOT READY",IF(O195&lt;&gt;"LINKED - READY","NOT READY",IF(P195&lt;&gt;"COMPATIBLE","NOT READY","READY")))))</x:f>
      </x:c>
      <x:c r="M195" s="69" t="str">
        <x:f>IF(O195="LINKED - READY",INDEX(CANDIDATES!$B$6:$B$205,MATCH(B195,CANDIDATES!$A$6:$A$205,0)),"")</x:f>
      </x:c>
      <x:c r="N195" s="69" t="str">
        <x:f>IF(O195="LINKED - READY",INDEX(CANDIDATES!$Q$6:$Q$205,MATCH(B195,CANDIDATES!$A$6:$A$205,0)),"")</x:f>
      </x:c>
      <x:c r="O195" s="69" t="str">
        <x:f>IF(A195="","",IF(COUNTIF(CANDIDATES!$A$6:$A$205,B195)&lt;&gt;1,"INVALID - CANDIDATE ID",IF(COUNTIFS(CANDIDATES!$A$6:$A$205,B195,CANDIDATES!$R$6:$R$205,"READY")&lt;&gt;1,"CANDIDATE NOT READY","LINKED - READY")))</x:f>
      </x:c>
      <x:c r="P195" s="69" t="str">
        <x:f>IF(A195="","",IF(O195&lt;&gt;"LINKED - READY","NOT COMPATIBLE - CANDIDATE",IF(C195="UNRESOLVED","NOT COMPATIBLE - UNRESOLVED",IF(C195="INCLUDE DIRECT",IF(N195="DIRECT COMMERCIAL COMPETITOR","COMPATIBLE","ROLE CONFLICT"),IF(C195="INCLUDE INDIRECT",IF(N195="INDIRECT / SUBSTITUTE COMPETITOR","COMPATIBLE","ROLE CONFLICT"),IF(C195="REFERENCE",IF(OR(N195="DIRECT COMMERCIAL COMPETITOR",N195="INDIRECT / SUBSTITUTE COMPETITOR",N195="RETAIL / CHANNEL COMPETITOR",N195="MARKETPLACE / INTERMEDIARY",N195="MANUFACTURER / FIRST-PARTY REFERENCE",N195="PUBLISHER / INFORMATION COMPETITOR",N195="VISIBILITY-ONLY COMPETITOR"),"COMPATIBLE","ROLE CONFLICT"),IF(OR(C195="MONITOR",C195="EXCLUDE"),"COMPATIBLE","ROLE CONFLICT")))))))</x:f>
      </x:c>
    </x:row>
    <x:row r="196">
      <x:c r="A196" s="53"/>
      <x:c r="B196" s="53"/>
      <x:c r="C196" s="53"/>
      <x:c r="D196" s="53"/>
      <x:c r="E196" s="53"/>
      <x:c r="F196" s="53"/>
      <x:c r="G196" s="53"/>
      <x:c r="H196" s="53"/>
      <x:c r="I196" s="53"/>
      <x:c r="J196" s="45" t="str">
        <x:f>IF(A196="","",IF(NOT(OR(EXACT(C196,"INCLUDE DIRECT"),EXACT(C196,"INCLUDE INDIRECT"),EXACT(C196,"REFERENCE"),EXACT(C196,"MONITOR"),EXACT(C196,"EXCLUDE"),EXACT(C196,"UNRESOLVED"))),"INVALID - SET DECISION TOKEN",IF(COUNTIF($A$6:$A$205,A196)&gt;1,"INVALID - DUPLICATE ID","VALID")))</x:f>
      </x:c>
      <x:c r="K196" s="45" t="str">
        <x:f>IF(A196="","",IF(OR(B196="",C196="",D196="",E196="",F196="",G196="",H196="",I196=""),"EVIDENCE INSUFFICIENT - DECISION FIELD",IF(C196="UNRESOLVED","EVIDENCE INSUFFICIENT - UNRESOLVED SET","COMPLETE")))</x:f>
      </x:c>
      <x:c r="L196" s="45" t="str">
        <x:f>IF(A196="","",IF(J196&lt;&gt;"VALID","NOT READY",IF(K196&lt;&gt;"COMPLETE","NOT READY",IF(O196&lt;&gt;"LINKED - READY","NOT READY",IF(P196&lt;&gt;"COMPATIBLE","NOT READY","READY")))))</x:f>
      </x:c>
      <x:c r="M196" s="69" t="str">
        <x:f>IF(O196="LINKED - READY",INDEX(CANDIDATES!$B$6:$B$205,MATCH(B196,CANDIDATES!$A$6:$A$205,0)),"")</x:f>
      </x:c>
      <x:c r="N196" s="69" t="str">
        <x:f>IF(O196="LINKED - READY",INDEX(CANDIDATES!$Q$6:$Q$205,MATCH(B196,CANDIDATES!$A$6:$A$205,0)),"")</x:f>
      </x:c>
      <x:c r="O196" s="69" t="str">
        <x:f>IF(A196="","",IF(COUNTIF(CANDIDATES!$A$6:$A$205,B196)&lt;&gt;1,"INVALID - CANDIDATE ID",IF(COUNTIFS(CANDIDATES!$A$6:$A$205,B196,CANDIDATES!$R$6:$R$205,"READY")&lt;&gt;1,"CANDIDATE NOT READY","LINKED - READY")))</x:f>
      </x:c>
      <x:c r="P196" s="69" t="str">
        <x:f>IF(A196="","",IF(O196&lt;&gt;"LINKED - READY","NOT COMPATIBLE - CANDIDATE",IF(C196="UNRESOLVED","NOT COMPATIBLE - UNRESOLVED",IF(C196="INCLUDE DIRECT",IF(N196="DIRECT COMMERCIAL COMPETITOR","COMPATIBLE","ROLE CONFLICT"),IF(C196="INCLUDE INDIRECT",IF(N196="INDIRECT / SUBSTITUTE COMPETITOR","COMPATIBLE","ROLE CONFLICT"),IF(C196="REFERENCE",IF(OR(N196="DIRECT COMMERCIAL COMPETITOR",N196="INDIRECT / SUBSTITUTE COMPETITOR",N196="RETAIL / CHANNEL COMPETITOR",N196="MARKETPLACE / INTERMEDIARY",N196="MANUFACTURER / FIRST-PARTY REFERENCE",N196="PUBLISHER / INFORMATION COMPETITOR",N196="VISIBILITY-ONLY COMPETITOR"),"COMPATIBLE","ROLE CONFLICT"),IF(OR(C196="MONITOR",C196="EXCLUDE"),"COMPATIBLE","ROLE CONFLICT")))))))</x:f>
      </x:c>
    </x:row>
    <x:row r="197">
      <x:c r="A197" s="53"/>
      <x:c r="B197" s="53"/>
      <x:c r="C197" s="53"/>
      <x:c r="D197" s="53"/>
      <x:c r="E197" s="53"/>
      <x:c r="F197" s="53"/>
      <x:c r="G197" s="53"/>
      <x:c r="H197" s="53"/>
      <x:c r="I197" s="53"/>
      <x:c r="J197" s="45" t="str">
        <x:f>IF(A197="","",IF(NOT(OR(EXACT(C197,"INCLUDE DIRECT"),EXACT(C197,"INCLUDE INDIRECT"),EXACT(C197,"REFERENCE"),EXACT(C197,"MONITOR"),EXACT(C197,"EXCLUDE"),EXACT(C197,"UNRESOLVED"))),"INVALID - SET DECISION TOKEN",IF(COUNTIF($A$6:$A$205,A197)&gt;1,"INVALID - DUPLICATE ID","VALID")))</x:f>
      </x:c>
      <x:c r="K197" s="45" t="str">
        <x:f>IF(A197="","",IF(OR(B197="",C197="",D197="",E197="",F197="",G197="",H197="",I197=""),"EVIDENCE INSUFFICIENT - DECISION FIELD",IF(C197="UNRESOLVED","EVIDENCE INSUFFICIENT - UNRESOLVED SET","COMPLETE")))</x:f>
      </x:c>
      <x:c r="L197" s="45" t="str">
        <x:f>IF(A197="","",IF(J197&lt;&gt;"VALID","NOT READY",IF(K197&lt;&gt;"COMPLETE","NOT READY",IF(O197&lt;&gt;"LINKED - READY","NOT READY",IF(P197&lt;&gt;"COMPATIBLE","NOT READY","READY")))))</x:f>
      </x:c>
      <x:c r="M197" s="69" t="str">
        <x:f>IF(O197="LINKED - READY",INDEX(CANDIDATES!$B$6:$B$205,MATCH(B197,CANDIDATES!$A$6:$A$205,0)),"")</x:f>
      </x:c>
      <x:c r="N197" s="69" t="str">
        <x:f>IF(O197="LINKED - READY",INDEX(CANDIDATES!$Q$6:$Q$205,MATCH(B197,CANDIDATES!$A$6:$A$205,0)),"")</x:f>
      </x:c>
      <x:c r="O197" s="69" t="str">
        <x:f>IF(A197="","",IF(COUNTIF(CANDIDATES!$A$6:$A$205,B197)&lt;&gt;1,"INVALID - CANDIDATE ID",IF(COUNTIFS(CANDIDATES!$A$6:$A$205,B197,CANDIDATES!$R$6:$R$205,"READY")&lt;&gt;1,"CANDIDATE NOT READY","LINKED - READY")))</x:f>
      </x:c>
      <x:c r="P197" s="69" t="str">
        <x:f>IF(A197="","",IF(O197&lt;&gt;"LINKED - READY","NOT COMPATIBLE - CANDIDATE",IF(C197="UNRESOLVED","NOT COMPATIBLE - UNRESOLVED",IF(C197="INCLUDE DIRECT",IF(N197="DIRECT COMMERCIAL COMPETITOR","COMPATIBLE","ROLE CONFLICT"),IF(C197="INCLUDE INDIRECT",IF(N197="INDIRECT / SUBSTITUTE COMPETITOR","COMPATIBLE","ROLE CONFLICT"),IF(C197="REFERENCE",IF(OR(N197="DIRECT COMMERCIAL COMPETITOR",N197="INDIRECT / SUBSTITUTE COMPETITOR",N197="RETAIL / CHANNEL COMPETITOR",N197="MARKETPLACE / INTERMEDIARY",N197="MANUFACTURER / FIRST-PARTY REFERENCE",N197="PUBLISHER / INFORMATION COMPETITOR",N197="VISIBILITY-ONLY COMPETITOR"),"COMPATIBLE","ROLE CONFLICT"),IF(OR(C197="MONITOR",C197="EXCLUDE"),"COMPATIBLE","ROLE CONFLICT")))))))</x:f>
      </x:c>
    </x:row>
    <x:row r="198">
      <x:c r="A198" s="53"/>
      <x:c r="B198" s="53"/>
      <x:c r="C198" s="53"/>
      <x:c r="D198" s="53"/>
      <x:c r="E198" s="53"/>
      <x:c r="F198" s="53"/>
      <x:c r="G198" s="53"/>
      <x:c r="H198" s="53"/>
      <x:c r="I198" s="53"/>
      <x:c r="J198" s="45" t="str">
        <x:f>IF(A198="","",IF(NOT(OR(EXACT(C198,"INCLUDE DIRECT"),EXACT(C198,"INCLUDE INDIRECT"),EXACT(C198,"REFERENCE"),EXACT(C198,"MONITOR"),EXACT(C198,"EXCLUDE"),EXACT(C198,"UNRESOLVED"))),"INVALID - SET DECISION TOKEN",IF(COUNTIF($A$6:$A$205,A198)&gt;1,"INVALID - DUPLICATE ID","VALID")))</x:f>
      </x:c>
      <x:c r="K198" s="45" t="str">
        <x:f>IF(A198="","",IF(OR(B198="",C198="",D198="",E198="",F198="",G198="",H198="",I198=""),"EVIDENCE INSUFFICIENT - DECISION FIELD",IF(C198="UNRESOLVED","EVIDENCE INSUFFICIENT - UNRESOLVED SET","COMPLETE")))</x:f>
      </x:c>
      <x:c r="L198" s="45" t="str">
        <x:f>IF(A198="","",IF(J198&lt;&gt;"VALID","NOT READY",IF(K198&lt;&gt;"COMPLETE","NOT READY",IF(O198&lt;&gt;"LINKED - READY","NOT READY",IF(P198&lt;&gt;"COMPATIBLE","NOT READY","READY")))))</x:f>
      </x:c>
      <x:c r="M198" s="69" t="str">
        <x:f>IF(O198="LINKED - READY",INDEX(CANDIDATES!$B$6:$B$205,MATCH(B198,CANDIDATES!$A$6:$A$205,0)),"")</x:f>
      </x:c>
      <x:c r="N198" s="69" t="str">
        <x:f>IF(O198="LINKED - READY",INDEX(CANDIDATES!$Q$6:$Q$205,MATCH(B198,CANDIDATES!$A$6:$A$205,0)),"")</x:f>
      </x:c>
      <x:c r="O198" s="69" t="str">
        <x:f>IF(A198="","",IF(COUNTIF(CANDIDATES!$A$6:$A$205,B198)&lt;&gt;1,"INVALID - CANDIDATE ID",IF(COUNTIFS(CANDIDATES!$A$6:$A$205,B198,CANDIDATES!$R$6:$R$205,"READY")&lt;&gt;1,"CANDIDATE NOT READY","LINKED - READY")))</x:f>
      </x:c>
      <x:c r="P198" s="69" t="str">
        <x:f>IF(A198="","",IF(O198&lt;&gt;"LINKED - READY","NOT COMPATIBLE - CANDIDATE",IF(C198="UNRESOLVED","NOT COMPATIBLE - UNRESOLVED",IF(C198="INCLUDE DIRECT",IF(N198="DIRECT COMMERCIAL COMPETITOR","COMPATIBLE","ROLE CONFLICT"),IF(C198="INCLUDE INDIRECT",IF(N198="INDIRECT / SUBSTITUTE COMPETITOR","COMPATIBLE","ROLE CONFLICT"),IF(C198="REFERENCE",IF(OR(N198="DIRECT COMMERCIAL COMPETITOR",N198="INDIRECT / SUBSTITUTE COMPETITOR",N198="RETAIL / CHANNEL COMPETITOR",N198="MARKETPLACE / INTERMEDIARY",N198="MANUFACTURER / FIRST-PARTY REFERENCE",N198="PUBLISHER / INFORMATION COMPETITOR",N198="VISIBILITY-ONLY COMPETITOR"),"COMPATIBLE","ROLE CONFLICT"),IF(OR(C198="MONITOR",C198="EXCLUDE"),"COMPATIBLE","ROLE CONFLICT")))))))</x:f>
      </x:c>
    </x:row>
    <x:row r="199">
      <x:c r="A199" s="53"/>
      <x:c r="B199" s="53"/>
      <x:c r="C199" s="53"/>
      <x:c r="D199" s="53"/>
      <x:c r="E199" s="53"/>
      <x:c r="F199" s="53"/>
      <x:c r="G199" s="53"/>
      <x:c r="H199" s="53"/>
      <x:c r="I199" s="53"/>
      <x:c r="J199" s="45" t="str">
        <x:f>IF(A199="","",IF(NOT(OR(EXACT(C199,"INCLUDE DIRECT"),EXACT(C199,"INCLUDE INDIRECT"),EXACT(C199,"REFERENCE"),EXACT(C199,"MONITOR"),EXACT(C199,"EXCLUDE"),EXACT(C199,"UNRESOLVED"))),"INVALID - SET DECISION TOKEN",IF(COUNTIF($A$6:$A$205,A199)&gt;1,"INVALID - DUPLICATE ID","VALID")))</x:f>
      </x:c>
      <x:c r="K199" s="45" t="str">
        <x:f>IF(A199="","",IF(OR(B199="",C199="",D199="",E199="",F199="",G199="",H199="",I199=""),"EVIDENCE INSUFFICIENT - DECISION FIELD",IF(C199="UNRESOLVED","EVIDENCE INSUFFICIENT - UNRESOLVED SET","COMPLETE")))</x:f>
      </x:c>
      <x:c r="L199" s="45" t="str">
        <x:f>IF(A199="","",IF(J199&lt;&gt;"VALID","NOT READY",IF(K199&lt;&gt;"COMPLETE","NOT READY",IF(O199&lt;&gt;"LINKED - READY","NOT READY",IF(P199&lt;&gt;"COMPATIBLE","NOT READY","READY")))))</x:f>
      </x:c>
      <x:c r="M199" s="69" t="str">
        <x:f>IF(O199="LINKED - READY",INDEX(CANDIDATES!$B$6:$B$205,MATCH(B199,CANDIDATES!$A$6:$A$205,0)),"")</x:f>
      </x:c>
      <x:c r="N199" s="69" t="str">
        <x:f>IF(O199="LINKED - READY",INDEX(CANDIDATES!$Q$6:$Q$205,MATCH(B199,CANDIDATES!$A$6:$A$205,0)),"")</x:f>
      </x:c>
      <x:c r="O199" s="69" t="str">
        <x:f>IF(A199="","",IF(COUNTIF(CANDIDATES!$A$6:$A$205,B199)&lt;&gt;1,"INVALID - CANDIDATE ID",IF(COUNTIFS(CANDIDATES!$A$6:$A$205,B199,CANDIDATES!$R$6:$R$205,"READY")&lt;&gt;1,"CANDIDATE NOT READY","LINKED - READY")))</x:f>
      </x:c>
      <x:c r="P199" s="69" t="str">
        <x:f>IF(A199="","",IF(O199&lt;&gt;"LINKED - READY","NOT COMPATIBLE - CANDIDATE",IF(C199="UNRESOLVED","NOT COMPATIBLE - UNRESOLVED",IF(C199="INCLUDE DIRECT",IF(N199="DIRECT COMMERCIAL COMPETITOR","COMPATIBLE","ROLE CONFLICT"),IF(C199="INCLUDE INDIRECT",IF(N199="INDIRECT / SUBSTITUTE COMPETITOR","COMPATIBLE","ROLE CONFLICT"),IF(C199="REFERENCE",IF(OR(N199="DIRECT COMMERCIAL COMPETITOR",N199="INDIRECT / SUBSTITUTE COMPETITOR",N199="RETAIL / CHANNEL COMPETITOR",N199="MARKETPLACE / INTERMEDIARY",N199="MANUFACTURER / FIRST-PARTY REFERENCE",N199="PUBLISHER / INFORMATION COMPETITOR",N199="VISIBILITY-ONLY COMPETITOR"),"COMPATIBLE","ROLE CONFLICT"),IF(OR(C199="MONITOR",C199="EXCLUDE"),"COMPATIBLE","ROLE CONFLICT")))))))</x:f>
      </x:c>
    </x:row>
    <x:row r="200">
      <x:c r="A200" s="53"/>
      <x:c r="B200" s="53"/>
      <x:c r="C200" s="53"/>
      <x:c r="D200" s="53"/>
      <x:c r="E200" s="53"/>
      <x:c r="F200" s="53"/>
      <x:c r="G200" s="53"/>
      <x:c r="H200" s="53"/>
      <x:c r="I200" s="53"/>
      <x:c r="J200" s="45" t="str">
        <x:f>IF(A200="","",IF(NOT(OR(EXACT(C200,"INCLUDE DIRECT"),EXACT(C200,"INCLUDE INDIRECT"),EXACT(C200,"REFERENCE"),EXACT(C200,"MONITOR"),EXACT(C200,"EXCLUDE"),EXACT(C200,"UNRESOLVED"))),"INVALID - SET DECISION TOKEN",IF(COUNTIF($A$6:$A$205,A200)&gt;1,"INVALID - DUPLICATE ID","VALID")))</x:f>
      </x:c>
      <x:c r="K200" s="45" t="str">
        <x:f>IF(A200="","",IF(OR(B200="",C200="",D200="",E200="",F200="",G200="",H200="",I200=""),"EVIDENCE INSUFFICIENT - DECISION FIELD",IF(C200="UNRESOLVED","EVIDENCE INSUFFICIENT - UNRESOLVED SET","COMPLETE")))</x:f>
      </x:c>
      <x:c r="L200" s="45" t="str">
        <x:f>IF(A200="","",IF(J200&lt;&gt;"VALID","NOT READY",IF(K200&lt;&gt;"COMPLETE","NOT READY",IF(O200&lt;&gt;"LINKED - READY","NOT READY",IF(P200&lt;&gt;"COMPATIBLE","NOT READY","READY")))))</x:f>
      </x:c>
      <x:c r="M200" s="69" t="str">
        <x:f>IF(O200="LINKED - READY",INDEX(CANDIDATES!$B$6:$B$205,MATCH(B200,CANDIDATES!$A$6:$A$205,0)),"")</x:f>
      </x:c>
      <x:c r="N200" s="69" t="str">
        <x:f>IF(O200="LINKED - READY",INDEX(CANDIDATES!$Q$6:$Q$205,MATCH(B200,CANDIDATES!$A$6:$A$205,0)),"")</x:f>
      </x:c>
      <x:c r="O200" s="69" t="str">
        <x:f>IF(A200="","",IF(COUNTIF(CANDIDATES!$A$6:$A$205,B200)&lt;&gt;1,"INVALID - CANDIDATE ID",IF(COUNTIFS(CANDIDATES!$A$6:$A$205,B200,CANDIDATES!$R$6:$R$205,"READY")&lt;&gt;1,"CANDIDATE NOT READY","LINKED - READY")))</x:f>
      </x:c>
      <x:c r="P200" s="69" t="str">
        <x:f>IF(A200="","",IF(O200&lt;&gt;"LINKED - READY","NOT COMPATIBLE - CANDIDATE",IF(C200="UNRESOLVED","NOT COMPATIBLE - UNRESOLVED",IF(C200="INCLUDE DIRECT",IF(N200="DIRECT COMMERCIAL COMPETITOR","COMPATIBLE","ROLE CONFLICT"),IF(C200="INCLUDE INDIRECT",IF(N200="INDIRECT / SUBSTITUTE COMPETITOR","COMPATIBLE","ROLE CONFLICT"),IF(C200="REFERENCE",IF(OR(N200="DIRECT COMMERCIAL COMPETITOR",N200="INDIRECT / SUBSTITUTE COMPETITOR",N200="RETAIL / CHANNEL COMPETITOR",N200="MARKETPLACE / INTERMEDIARY",N200="MANUFACTURER / FIRST-PARTY REFERENCE",N200="PUBLISHER / INFORMATION COMPETITOR",N200="VISIBILITY-ONLY COMPETITOR"),"COMPATIBLE","ROLE CONFLICT"),IF(OR(C200="MONITOR",C200="EXCLUDE"),"COMPATIBLE","ROLE CONFLICT")))))))</x:f>
      </x:c>
    </x:row>
    <x:row r="201">
      <x:c r="A201" s="53"/>
      <x:c r="B201" s="53"/>
      <x:c r="C201" s="53"/>
      <x:c r="D201" s="53"/>
      <x:c r="E201" s="53"/>
      <x:c r="F201" s="53"/>
      <x:c r="G201" s="53"/>
      <x:c r="H201" s="53"/>
      <x:c r="I201" s="53"/>
      <x:c r="J201" s="45" t="str">
        <x:f>IF(A201="","",IF(NOT(OR(EXACT(C201,"INCLUDE DIRECT"),EXACT(C201,"INCLUDE INDIRECT"),EXACT(C201,"REFERENCE"),EXACT(C201,"MONITOR"),EXACT(C201,"EXCLUDE"),EXACT(C201,"UNRESOLVED"))),"INVALID - SET DECISION TOKEN",IF(COUNTIF($A$6:$A$205,A201)&gt;1,"INVALID - DUPLICATE ID","VALID")))</x:f>
      </x:c>
      <x:c r="K201" s="45" t="str">
        <x:f>IF(A201="","",IF(OR(B201="",C201="",D201="",E201="",F201="",G201="",H201="",I201=""),"EVIDENCE INSUFFICIENT - DECISION FIELD",IF(C201="UNRESOLVED","EVIDENCE INSUFFICIENT - UNRESOLVED SET","COMPLETE")))</x:f>
      </x:c>
      <x:c r="L201" s="45" t="str">
        <x:f>IF(A201="","",IF(J201&lt;&gt;"VALID","NOT READY",IF(K201&lt;&gt;"COMPLETE","NOT READY",IF(O201&lt;&gt;"LINKED - READY","NOT READY",IF(P201&lt;&gt;"COMPATIBLE","NOT READY","READY")))))</x:f>
      </x:c>
      <x:c r="M201" s="69" t="str">
        <x:f>IF(O201="LINKED - READY",INDEX(CANDIDATES!$B$6:$B$205,MATCH(B201,CANDIDATES!$A$6:$A$205,0)),"")</x:f>
      </x:c>
      <x:c r="N201" s="69" t="str">
        <x:f>IF(O201="LINKED - READY",INDEX(CANDIDATES!$Q$6:$Q$205,MATCH(B201,CANDIDATES!$A$6:$A$205,0)),"")</x:f>
      </x:c>
      <x:c r="O201" s="69" t="str">
        <x:f>IF(A201="","",IF(COUNTIF(CANDIDATES!$A$6:$A$205,B201)&lt;&gt;1,"INVALID - CANDIDATE ID",IF(COUNTIFS(CANDIDATES!$A$6:$A$205,B201,CANDIDATES!$R$6:$R$205,"READY")&lt;&gt;1,"CANDIDATE NOT READY","LINKED - READY")))</x:f>
      </x:c>
      <x:c r="P201" s="69" t="str">
        <x:f>IF(A201="","",IF(O201&lt;&gt;"LINKED - READY","NOT COMPATIBLE - CANDIDATE",IF(C201="UNRESOLVED","NOT COMPATIBLE - UNRESOLVED",IF(C201="INCLUDE DIRECT",IF(N201="DIRECT COMMERCIAL COMPETITOR","COMPATIBLE","ROLE CONFLICT"),IF(C201="INCLUDE INDIRECT",IF(N201="INDIRECT / SUBSTITUTE COMPETITOR","COMPATIBLE","ROLE CONFLICT"),IF(C201="REFERENCE",IF(OR(N201="DIRECT COMMERCIAL COMPETITOR",N201="INDIRECT / SUBSTITUTE COMPETITOR",N201="RETAIL / CHANNEL COMPETITOR",N201="MARKETPLACE / INTERMEDIARY",N201="MANUFACTURER / FIRST-PARTY REFERENCE",N201="PUBLISHER / INFORMATION COMPETITOR",N201="VISIBILITY-ONLY COMPETITOR"),"COMPATIBLE","ROLE CONFLICT"),IF(OR(C201="MONITOR",C201="EXCLUDE"),"COMPATIBLE","ROLE CONFLICT")))))))</x:f>
      </x:c>
    </x:row>
    <x:row r="202">
      <x:c r="A202" s="53"/>
      <x:c r="B202" s="53"/>
      <x:c r="C202" s="53"/>
      <x:c r="D202" s="53"/>
      <x:c r="E202" s="53"/>
      <x:c r="F202" s="53"/>
      <x:c r="G202" s="53"/>
      <x:c r="H202" s="53"/>
      <x:c r="I202" s="53"/>
      <x:c r="J202" s="45" t="str">
        <x:f>IF(A202="","",IF(NOT(OR(EXACT(C202,"INCLUDE DIRECT"),EXACT(C202,"INCLUDE INDIRECT"),EXACT(C202,"REFERENCE"),EXACT(C202,"MONITOR"),EXACT(C202,"EXCLUDE"),EXACT(C202,"UNRESOLVED"))),"INVALID - SET DECISION TOKEN",IF(COUNTIF($A$6:$A$205,A202)&gt;1,"INVALID - DUPLICATE ID","VALID")))</x:f>
      </x:c>
      <x:c r="K202" s="45" t="str">
        <x:f>IF(A202="","",IF(OR(B202="",C202="",D202="",E202="",F202="",G202="",H202="",I202=""),"EVIDENCE INSUFFICIENT - DECISION FIELD",IF(C202="UNRESOLVED","EVIDENCE INSUFFICIENT - UNRESOLVED SET","COMPLETE")))</x:f>
      </x:c>
      <x:c r="L202" s="45" t="str">
        <x:f>IF(A202="","",IF(J202&lt;&gt;"VALID","NOT READY",IF(K202&lt;&gt;"COMPLETE","NOT READY",IF(O202&lt;&gt;"LINKED - READY","NOT READY",IF(P202&lt;&gt;"COMPATIBLE","NOT READY","READY")))))</x:f>
      </x:c>
      <x:c r="M202" s="69" t="str">
        <x:f>IF(O202="LINKED - READY",INDEX(CANDIDATES!$B$6:$B$205,MATCH(B202,CANDIDATES!$A$6:$A$205,0)),"")</x:f>
      </x:c>
      <x:c r="N202" s="69" t="str">
        <x:f>IF(O202="LINKED - READY",INDEX(CANDIDATES!$Q$6:$Q$205,MATCH(B202,CANDIDATES!$A$6:$A$205,0)),"")</x:f>
      </x:c>
      <x:c r="O202" s="69" t="str">
        <x:f>IF(A202="","",IF(COUNTIF(CANDIDATES!$A$6:$A$205,B202)&lt;&gt;1,"INVALID - CANDIDATE ID",IF(COUNTIFS(CANDIDATES!$A$6:$A$205,B202,CANDIDATES!$R$6:$R$205,"READY")&lt;&gt;1,"CANDIDATE NOT READY","LINKED - READY")))</x:f>
      </x:c>
      <x:c r="P202" s="69" t="str">
        <x:f>IF(A202="","",IF(O202&lt;&gt;"LINKED - READY","NOT COMPATIBLE - CANDIDATE",IF(C202="UNRESOLVED","NOT COMPATIBLE - UNRESOLVED",IF(C202="INCLUDE DIRECT",IF(N202="DIRECT COMMERCIAL COMPETITOR","COMPATIBLE","ROLE CONFLICT"),IF(C202="INCLUDE INDIRECT",IF(N202="INDIRECT / SUBSTITUTE COMPETITOR","COMPATIBLE","ROLE CONFLICT"),IF(C202="REFERENCE",IF(OR(N202="DIRECT COMMERCIAL COMPETITOR",N202="INDIRECT / SUBSTITUTE COMPETITOR",N202="RETAIL / CHANNEL COMPETITOR",N202="MARKETPLACE / INTERMEDIARY",N202="MANUFACTURER / FIRST-PARTY REFERENCE",N202="PUBLISHER / INFORMATION COMPETITOR",N202="VISIBILITY-ONLY COMPETITOR"),"COMPATIBLE","ROLE CONFLICT"),IF(OR(C202="MONITOR",C202="EXCLUDE"),"COMPATIBLE","ROLE CONFLICT")))))))</x:f>
      </x:c>
    </x:row>
    <x:row r="203">
      <x:c r="A203" s="53"/>
      <x:c r="B203" s="53"/>
      <x:c r="C203" s="53"/>
      <x:c r="D203" s="53"/>
      <x:c r="E203" s="53"/>
      <x:c r="F203" s="53"/>
      <x:c r="G203" s="53"/>
      <x:c r="H203" s="53"/>
      <x:c r="I203" s="53"/>
      <x:c r="J203" s="45" t="str">
        <x:f>IF(A203="","",IF(NOT(OR(EXACT(C203,"INCLUDE DIRECT"),EXACT(C203,"INCLUDE INDIRECT"),EXACT(C203,"REFERENCE"),EXACT(C203,"MONITOR"),EXACT(C203,"EXCLUDE"),EXACT(C203,"UNRESOLVED"))),"INVALID - SET DECISION TOKEN",IF(COUNTIF($A$6:$A$205,A203)&gt;1,"INVALID - DUPLICATE ID","VALID")))</x:f>
      </x:c>
      <x:c r="K203" s="45" t="str">
        <x:f>IF(A203="","",IF(OR(B203="",C203="",D203="",E203="",F203="",G203="",H203="",I203=""),"EVIDENCE INSUFFICIENT - DECISION FIELD",IF(C203="UNRESOLVED","EVIDENCE INSUFFICIENT - UNRESOLVED SET","COMPLETE")))</x:f>
      </x:c>
      <x:c r="L203" s="45" t="str">
        <x:f>IF(A203="","",IF(J203&lt;&gt;"VALID","NOT READY",IF(K203&lt;&gt;"COMPLETE","NOT READY",IF(O203&lt;&gt;"LINKED - READY","NOT READY",IF(P203&lt;&gt;"COMPATIBLE","NOT READY","READY")))))</x:f>
      </x:c>
      <x:c r="M203" s="69" t="str">
        <x:f>IF(O203="LINKED - READY",INDEX(CANDIDATES!$B$6:$B$205,MATCH(B203,CANDIDATES!$A$6:$A$205,0)),"")</x:f>
      </x:c>
      <x:c r="N203" s="69" t="str">
        <x:f>IF(O203="LINKED - READY",INDEX(CANDIDATES!$Q$6:$Q$205,MATCH(B203,CANDIDATES!$A$6:$A$205,0)),"")</x:f>
      </x:c>
      <x:c r="O203" s="69" t="str">
        <x:f>IF(A203="","",IF(COUNTIF(CANDIDATES!$A$6:$A$205,B203)&lt;&gt;1,"INVALID - CANDIDATE ID",IF(COUNTIFS(CANDIDATES!$A$6:$A$205,B203,CANDIDATES!$R$6:$R$205,"READY")&lt;&gt;1,"CANDIDATE NOT READY","LINKED - READY")))</x:f>
      </x:c>
      <x:c r="P203" s="69" t="str">
        <x:f>IF(A203="","",IF(O203&lt;&gt;"LINKED - READY","NOT COMPATIBLE - CANDIDATE",IF(C203="UNRESOLVED","NOT COMPATIBLE - UNRESOLVED",IF(C203="INCLUDE DIRECT",IF(N203="DIRECT COMMERCIAL COMPETITOR","COMPATIBLE","ROLE CONFLICT"),IF(C203="INCLUDE INDIRECT",IF(N203="INDIRECT / SUBSTITUTE COMPETITOR","COMPATIBLE","ROLE CONFLICT"),IF(C203="REFERENCE",IF(OR(N203="DIRECT COMMERCIAL COMPETITOR",N203="INDIRECT / SUBSTITUTE COMPETITOR",N203="RETAIL / CHANNEL COMPETITOR",N203="MARKETPLACE / INTERMEDIARY",N203="MANUFACTURER / FIRST-PARTY REFERENCE",N203="PUBLISHER / INFORMATION COMPETITOR",N203="VISIBILITY-ONLY COMPETITOR"),"COMPATIBLE","ROLE CONFLICT"),IF(OR(C203="MONITOR",C203="EXCLUDE"),"COMPATIBLE","ROLE CONFLICT")))))))</x:f>
      </x:c>
    </x:row>
    <x:row r="204">
      <x:c r="A204" s="53"/>
      <x:c r="B204" s="53"/>
      <x:c r="C204" s="53"/>
      <x:c r="D204" s="53"/>
      <x:c r="E204" s="53"/>
      <x:c r="F204" s="53"/>
      <x:c r="G204" s="53"/>
      <x:c r="H204" s="53"/>
      <x:c r="I204" s="53"/>
      <x:c r="J204" s="45" t="str">
        <x:f>IF(A204="","",IF(NOT(OR(EXACT(C204,"INCLUDE DIRECT"),EXACT(C204,"INCLUDE INDIRECT"),EXACT(C204,"REFERENCE"),EXACT(C204,"MONITOR"),EXACT(C204,"EXCLUDE"),EXACT(C204,"UNRESOLVED"))),"INVALID - SET DECISION TOKEN",IF(COUNTIF($A$6:$A$205,A204)&gt;1,"INVALID - DUPLICATE ID","VALID")))</x:f>
      </x:c>
      <x:c r="K204" s="45" t="str">
        <x:f>IF(A204="","",IF(OR(B204="",C204="",D204="",E204="",F204="",G204="",H204="",I204=""),"EVIDENCE INSUFFICIENT - DECISION FIELD",IF(C204="UNRESOLVED","EVIDENCE INSUFFICIENT - UNRESOLVED SET","COMPLETE")))</x:f>
      </x:c>
      <x:c r="L204" s="45" t="str">
        <x:f>IF(A204="","",IF(J204&lt;&gt;"VALID","NOT READY",IF(K204&lt;&gt;"COMPLETE","NOT READY",IF(O204&lt;&gt;"LINKED - READY","NOT READY",IF(P204&lt;&gt;"COMPATIBLE","NOT READY","READY")))))</x:f>
      </x:c>
      <x:c r="M204" s="69" t="str">
        <x:f>IF(O204="LINKED - READY",INDEX(CANDIDATES!$B$6:$B$205,MATCH(B204,CANDIDATES!$A$6:$A$205,0)),"")</x:f>
      </x:c>
      <x:c r="N204" s="69" t="str">
        <x:f>IF(O204="LINKED - READY",INDEX(CANDIDATES!$Q$6:$Q$205,MATCH(B204,CANDIDATES!$A$6:$A$205,0)),"")</x:f>
      </x:c>
      <x:c r="O204" s="69" t="str">
        <x:f>IF(A204="","",IF(COUNTIF(CANDIDATES!$A$6:$A$205,B204)&lt;&gt;1,"INVALID - CANDIDATE ID",IF(COUNTIFS(CANDIDATES!$A$6:$A$205,B204,CANDIDATES!$R$6:$R$205,"READY")&lt;&gt;1,"CANDIDATE NOT READY","LINKED - READY")))</x:f>
      </x:c>
      <x:c r="P204" s="69" t="str">
        <x:f>IF(A204="","",IF(O204&lt;&gt;"LINKED - READY","NOT COMPATIBLE - CANDIDATE",IF(C204="UNRESOLVED","NOT COMPATIBLE - UNRESOLVED",IF(C204="INCLUDE DIRECT",IF(N204="DIRECT COMMERCIAL COMPETITOR","COMPATIBLE","ROLE CONFLICT"),IF(C204="INCLUDE INDIRECT",IF(N204="INDIRECT / SUBSTITUTE COMPETITOR","COMPATIBLE","ROLE CONFLICT"),IF(C204="REFERENCE",IF(OR(N204="DIRECT COMMERCIAL COMPETITOR",N204="INDIRECT / SUBSTITUTE COMPETITOR",N204="RETAIL / CHANNEL COMPETITOR",N204="MARKETPLACE / INTERMEDIARY",N204="MANUFACTURER / FIRST-PARTY REFERENCE",N204="PUBLISHER / INFORMATION COMPETITOR",N204="VISIBILITY-ONLY COMPETITOR"),"COMPATIBLE","ROLE CONFLICT"),IF(OR(C204="MONITOR",C204="EXCLUDE"),"COMPATIBLE","ROLE CONFLICT")))))))</x:f>
      </x:c>
    </x:row>
    <x:row r="205">
      <x:c r="A205" s="53"/>
      <x:c r="B205" s="53"/>
      <x:c r="C205" s="53"/>
      <x:c r="D205" s="53"/>
      <x:c r="E205" s="53"/>
      <x:c r="F205" s="53"/>
      <x:c r="G205" s="53"/>
      <x:c r="H205" s="53"/>
      <x:c r="I205" s="53"/>
      <x:c r="J205" s="45" t="str">
        <x:f>IF(A205="","",IF(NOT(OR(EXACT(C205,"INCLUDE DIRECT"),EXACT(C205,"INCLUDE INDIRECT"),EXACT(C205,"REFERENCE"),EXACT(C205,"MONITOR"),EXACT(C205,"EXCLUDE"),EXACT(C205,"UNRESOLVED"))),"INVALID - SET DECISION TOKEN",IF(COUNTIF($A$6:$A$205,A205)&gt;1,"INVALID - DUPLICATE ID","VALID")))</x:f>
      </x:c>
      <x:c r="K205" s="45" t="str">
        <x:f>IF(A205="","",IF(OR(B205="",C205="",D205="",E205="",F205="",G205="",H205="",I205=""),"EVIDENCE INSUFFICIENT - DECISION FIELD",IF(C205="UNRESOLVED","EVIDENCE INSUFFICIENT - UNRESOLVED SET","COMPLETE")))</x:f>
      </x:c>
      <x:c r="L205" s="45" t="str">
        <x:f>IF(A205="","",IF(J205&lt;&gt;"VALID","NOT READY",IF(K205&lt;&gt;"COMPLETE","NOT READY",IF(O205&lt;&gt;"LINKED - READY","NOT READY",IF(P205&lt;&gt;"COMPATIBLE","NOT READY","READY")))))</x:f>
      </x:c>
      <x:c r="M205" s="69" t="str">
        <x:f>IF(O205="LINKED - READY",INDEX(CANDIDATES!$B$6:$B$205,MATCH(B205,CANDIDATES!$A$6:$A$205,0)),"")</x:f>
      </x:c>
      <x:c r="N205" s="69" t="str">
        <x:f>IF(O205="LINKED - READY",INDEX(CANDIDATES!$Q$6:$Q$205,MATCH(B205,CANDIDATES!$A$6:$A$205,0)),"")</x:f>
      </x:c>
      <x:c r="O205" s="69" t="str">
        <x:f>IF(A205="","",IF(COUNTIF(CANDIDATES!$A$6:$A$205,B205)&lt;&gt;1,"INVALID - CANDIDATE ID",IF(COUNTIFS(CANDIDATES!$A$6:$A$205,B205,CANDIDATES!$R$6:$R$205,"READY")&lt;&gt;1,"CANDIDATE NOT READY","LINKED - READY")))</x:f>
      </x:c>
      <x:c r="P205" s="69" t="str">
        <x:f>IF(A205="","",IF(O205&lt;&gt;"LINKED - READY","NOT COMPATIBLE - CANDIDATE",IF(C205="UNRESOLVED","NOT COMPATIBLE - UNRESOLVED",IF(C205="INCLUDE DIRECT",IF(N205="DIRECT COMMERCIAL COMPETITOR","COMPATIBLE","ROLE CONFLICT"),IF(C205="INCLUDE INDIRECT",IF(N205="INDIRECT / SUBSTITUTE COMPETITOR","COMPATIBLE","ROLE CONFLICT"),IF(C205="REFERENCE",IF(OR(N205="DIRECT COMMERCIAL COMPETITOR",N205="INDIRECT / SUBSTITUTE COMPETITOR",N205="RETAIL / CHANNEL COMPETITOR",N205="MARKETPLACE / INTERMEDIARY",N205="MANUFACTURER / FIRST-PARTY REFERENCE",N205="PUBLISHER / INFORMATION COMPETITOR",N205="VISIBILITY-ONLY COMPETITOR"),"COMPATIBLE","ROLE CONFLICT"),IF(OR(C205="MONITOR",C205="EXCLUDE"),"COMPATIBLE","ROLE CONFLICT")))))))</x:f>
      </x:c>
    </x:row>
  </x:sheetData>
  <x:mergeCells>
    <x:mergeCell ref="A1:L1"/>
    <x:mergeCell ref="A2:L2"/>
  </x:mergeCells>
  <x:conditionalFormatting sqref="L6:L205">
    <x:cfRule type="expression" dxfId="6" priority="1">
      <x:formula>L6="READY"</x:formula>
    </x:cfRule>
    <x:cfRule type="expression" dxfId="7" priority="2">
      <x:formula>L6="NOT READY"</x:formula>
    </x:cfRule>
  </x:conditionalFormatting>
  <x:dataValidations count="1">
    <x:dataValidation type="list" sqref="C6:C205">
      <x:formula1>"INCLUDE DIRECT,INCLUDE INDIRECT,REFERENCE,MONITOR,EXCLUDE,UNRESOLVED"</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14" hidden="0" customWidth="1"/>
    <x:col min="3" max="3" width="18" hidden="0" customWidth="1"/>
    <x:col min="4" max="4" width="28" hidden="0" customWidth="1"/>
    <x:col min="5" max="5" width="26" hidden="0" customWidth="1"/>
    <x:col min="6" max="6" width="26" hidden="0" customWidth="1"/>
    <x:col min="7" max="7" width="42" hidden="0" customWidth="1"/>
    <x:col min="8" max="8" width="20" hidden="0" customWidth="1"/>
  </x:cols>
  <x:sheetData>
    <x:row r="1">
      <x:c r="A1" s="17" t="str">
        <x:v>CHANGE_LOG - preserve why the competitor set changed</x:v>
      </x:c>
      <x:c r="B1" s="17"/>
      <x:c r="C1" s="17"/>
      <x:c r="D1" s="17"/>
      <x:c r="E1" s="17"/>
      <x:c r="F1" s="17"/>
      <x:c r="G1" s="17"/>
      <x:c r="H1" s="17"/>
    </x:row>
    <x:row r="3">
      <x:c r="A3" s="6" t="str">
        <x:v>Change ID</x:v>
      </x:c>
      <x:c r="B3" s="6" t="str">
        <x:v>Date</x:v>
      </x:c>
      <x:c r="C3" s="6" t="str">
        <x:v>Change type</x:v>
      </x:c>
      <x:c r="D3" s="6" t="str">
        <x:v>Candidate / scope item</x:v>
      </x:c>
      <x:c r="E3" s="6" t="str">
        <x:v>Previous state</x:v>
      </x:c>
      <x:c r="F3" s="6" t="str">
        <x:v>New state</x:v>
      </x:c>
      <x:c r="G3" s="6" t="str">
        <x:v>Evidence / reason</x:v>
      </x:c>
      <x:c r="H3" s="6" t="str">
        <x:v>Reviewer</x:v>
      </x:c>
    </x:row>
    <x:row r="4">
      <x:c r="A4" s="53"/>
      <x:c r="B4" s="58"/>
      <x:c r="C4" s="53"/>
      <x:c r="D4" s="53"/>
      <x:c r="E4" s="53"/>
      <x:c r="F4" s="53"/>
      <x:c r="G4" s="53"/>
      <x:c r="H4" s="53"/>
    </x:row>
    <x:row r="5">
      <x:c r="A5" s="53"/>
      <x:c r="B5" s="58"/>
      <x:c r="C5" s="53"/>
      <x:c r="D5" s="53"/>
      <x:c r="E5" s="53"/>
      <x:c r="F5" s="53"/>
      <x:c r="G5" s="53"/>
      <x:c r="H5" s="53"/>
    </x:row>
    <x:row r="6">
      <x:c r="A6" s="53"/>
      <x:c r="B6" s="58"/>
      <x:c r="C6" s="53"/>
      <x:c r="D6" s="53"/>
      <x:c r="E6" s="53"/>
      <x:c r="F6" s="53"/>
      <x:c r="G6" s="53"/>
      <x:c r="H6" s="53"/>
    </x:row>
    <x:row r="7">
      <x:c r="A7" s="53"/>
      <x:c r="B7" s="58"/>
      <x:c r="C7" s="53"/>
      <x:c r="D7" s="53"/>
      <x:c r="E7" s="53"/>
      <x:c r="F7" s="53"/>
      <x:c r="G7" s="53"/>
      <x:c r="H7" s="53"/>
    </x:row>
    <x:row r="8">
      <x:c r="A8" s="53"/>
      <x:c r="B8" s="58"/>
      <x:c r="C8" s="53"/>
      <x:c r="D8" s="53"/>
      <x:c r="E8" s="53"/>
      <x:c r="F8" s="53"/>
      <x:c r="G8" s="53"/>
      <x:c r="H8" s="53"/>
    </x:row>
    <x:row r="9">
      <x:c r="A9" s="53"/>
      <x:c r="B9" s="58"/>
      <x:c r="C9" s="53"/>
      <x:c r="D9" s="53"/>
      <x:c r="E9" s="53"/>
      <x:c r="F9" s="53"/>
      <x:c r="G9" s="53"/>
      <x:c r="H9" s="53"/>
    </x:row>
    <x:row r="10">
      <x:c r="A10" s="53"/>
      <x:c r="B10" s="58"/>
      <x:c r="C10" s="53"/>
      <x:c r="D10" s="53"/>
      <x:c r="E10" s="53"/>
      <x:c r="F10" s="53"/>
      <x:c r="G10" s="53"/>
      <x:c r="H10" s="53"/>
    </x:row>
    <x:row r="11">
      <x:c r="A11" s="53"/>
      <x:c r="B11" s="58"/>
      <x:c r="C11" s="53"/>
      <x:c r="D11" s="53"/>
      <x:c r="E11" s="53"/>
      <x:c r="F11" s="53"/>
      <x:c r="G11" s="53"/>
      <x:c r="H11" s="53"/>
    </x:row>
    <x:row r="12">
      <x:c r="A12" s="53"/>
      <x:c r="B12" s="58"/>
      <x:c r="C12" s="53"/>
      <x:c r="D12" s="53"/>
      <x:c r="E12" s="53"/>
      <x:c r="F12" s="53"/>
      <x:c r="G12" s="53"/>
      <x:c r="H12" s="53"/>
    </x:row>
    <x:row r="13">
      <x:c r="A13" s="53"/>
      <x:c r="B13" s="58"/>
      <x:c r="C13" s="53"/>
      <x:c r="D13" s="53"/>
      <x:c r="E13" s="53"/>
      <x:c r="F13" s="53"/>
      <x:c r="G13" s="53"/>
      <x:c r="H13" s="53"/>
    </x:row>
    <x:row r="14">
      <x:c r="A14" s="53"/>
      <x:c r="B14" s="58"/>
      <x:c r="C14" s="53"/>
      <x:c r="D14" s="53"/>
      <x:c r="E14" s="53"/>
      <x:c r="F14" s="53"/>
      <x:c r="G14" s="53"/>
      <x:c r="H14" s="53"/>
    </x:row>
    <x:row r="15">
      <x:c r="A15" s="53"/>
      <x:c r="B15" s="58"/>
      <x:c r="C15" s="53"/>
      <x:c r="D15" s="53"/>
      <x:c r="E15" s="53"/>
      <x:c r="F15" s="53"/>
      <x:c r="G15" s="53"/>
      <x:c r="H15" s="53"/>
    </x:row>
    <x:row r="16">
      <x:c r="A16" s="53"/>
      <x:c r="B16" s="58"/>
      <x:c r="C16" s="53"/>
      <x:c r="D16" s="53"/>
      <x:c r="E16" s="53"/>
      <x:c r="F16" s="53"/>
      <x:c r="G16" s="53"/>
      <x:c r="H16" s="53"/>
    </x:row>
    <x:row r="17">
      <x:c r="A17" s="53"/>
      <x:c r="B17" s="58"/>
      <x:c r="C17" s="53"/>
      <x:c r="D17" s="53"/>
      <x:c r="E17" s="53"/>
      <x:c r="F17" s="53"/>
      <x:c r="G17" s="53"/>
      <x:c r="H17" s="53"/>
    </x:row>
    <x:row r="18">
      <x:c r="A18" s="53"/>
      <x:c r="B18" s="58"/>
      <x:c r="C18" s="53"/>
      <x:c r="D18" s="53"/>
      <x:c r="E18" s="53"/>
      <x:c r="F18" s="53"/>
      <x:c r="G18" s="53"/>
      <x:c r="H18" s="53"/>
    </x:row>
    <x:row r="19">
      <x:c r="A19" s="53"/>
      <x:c r="B19" s="58"/>
      <x:c r="C19" s="53"/>
      <x:c r="D19" s="53"/>
      <x:c r="E19" s="53"/>
      <x:c r="F19" s="53"/>
      <x:c r="G19" s="53"/>
      <x:c r="H19" s="53"/>
    </x:row>
    <x:row r="20">
      <x:c r="A20" s="53"/>
      <x:c r="B20" s="58"/>
      <x:c r="C20" s="53"/>
      <x:c r="D20" s="53"/>
      <x:c r="E20" s="53"/>
      <x:c r="F20" s="53"/>
      <x:c r="G20" s="53"/>
      <x:c r="H20" s="53"/>
    </x:row>
    <x:row r="21">
      <x:c r="A21" s="53"/>
      <x:c r="B21" s="58"/>
      <x:c r="C21" s="53"/>
      <x:c r="D21" s="53"/>
      <x:c r="E21" s="53"/>
      <x:c r="F21" s="53"/>
      <x:c r="G21" s="53"/>
      <x:c r="H21" s="53"/>
    </x:row>
    <x:row r="22">
      <x:c r="A22" s="53"/>
      <x:c r="B22" s="58"/>
      <x:c r="C22" s="53"/>
      <x:c r="D22" s="53"/>
      <x:c r="E22" s="53"/>
      <x:c r="F22" s="53"/>
      <x:c r="G22" s="53"/>
      <x:c r="H22" s="53"/>
    </x:row>
    <x:row r="23">
      <x:c r="A23" s="53"/>
      <x:c r="B23" s="58"/>
      <x:c r="C23" s="53"/>
      <x:c r="D23" s="53"/>
      <x:c r="E23" s="53"/>
      <x:c r="F23" s="53"/>
      <x:c r="G23" s="53"/>
      <x:c r="H23" s="53"/>
    </x:row>
    <x:row r="24">
      <x:c r="A24" s="53"/>
      <x:c r="B24" s="58"/>
      <x:c r="C24" s="53"/>
      <x:c r="D24" s="53"/>
      <x:c r="E24" s="53"/>
      <x:c r="F24" s="53"/>
      <x:c r="G24" s="53"/>
      <x:c r="H24" s="53"/>
    </x:row>
    <x:row r="25">
      <x:c r="A25" s="53"/>
      <x:c r="B25" s="58"/>
      <x:c r="C25" s="53"/>
      <x:c r="D25" s="53"/>
      <x:c r="E25" s="53"/>
      <x:c r="F25" s="53"/>
      <x:c r="G25" s="53"/>
      <x:c r="H25" s="53"/>
    </x:row>
    <x:row r="26">
      <x:c r="A26" s="53"/>
      <x:c r="B26" s="58"/>
      <x:c r="C26" s="53"/>
      <x:c r="D26" s="53"/>
      <x:c r="E26" s="53"/>
      <x:c r="F26" s="53"/>
      <x:c r="G26" s="53"/>
      <x:c r="H26" s="53"/>
    </x:row>
    <x:row r="27">
      <x:c r="A27" s="53"/>
      <x:c r="B27" s="58"/>
      <x:c r="C27" s="53"/>
      <x:c r="D27" s="53"/>
      <x:c r="E27" s="53"/>
      <x:c r="F27" s="53"/>
      <x:c r="G27" s="53"/>
      <x:c r="H27" s="53"/>
    </x:row>
    <x:row r="28">
      <x:c r="A28" s="53"/>
      <x:c r="B28" s="58"/>
      <x:c r="C28" s="53"/>
      <x:c r="D28" s="53"/>
      <x:c r="E28" s="53"/>
      <x:c r="F28" s="53"/>
      <x:c r="G28" s="53"/>
      <x:c r="H28" s="53"/>
    </x:row>
    <x:row r="29">
      <x:c r="A29" s="53"/>
      <x:c r="B29" s="58"/>
      <x:c r="C29" s="53"/>
      <x:c r="D29" s="53"/>
      <x:c r="E29" s="53"/>
      <x:c r="F29" s="53"/>
      <x:c r="G29" s="53"/>
      <x:c r="H29" s="53"/>
    </x:row>
    <x:row r="30">
      <x:c r="A30" s="53"/>
      <x:c r="B30" s="58"/>
      <x:c r="C30" s="53"/>
      <x:c r="D30" s="53"/>
      <x:c r="E30" s="53"/>
      <x:c r="F30" s="53"/>
      <x:c r="G30" s="53"/>
      <x:c r="H30" s="53"/>
    </x:row>
    <x:row r="31">
      <x:c r="A31" s="53"/>
      <x:c r="B31" s="58"/>
      <x:c r="C31" s="53"/>
      <x:c r="D31" s="53"/>
      <x:c r="E31" s="53"/>
      <x:c r="F31" s="53"/>
      <x:c r="G31" s="53"/>
      <x:c r="H31" s="53"/>
    </x:row>
    <x:row r="32">
      <x:c r="A32" s="53"/>
      <x:c r="B32" s="58"/>
      <x:c r="C32" s="53"/>
      <x:c r="D32" s="53"/>
      <x:c r="E32" s="53"/>
      <x:c r="F32" s="53"/>
      <x:c r="G32" s="53"/>
      <x:c r="H32" s="53"/>
    </x:row>
    <x:row r="33">
      <x:c r="A33" s="53"/>
      <x:c r="B33" s="58"/>
      <x:c r="C33" s="53"/>
      <x:c r="D33" s="53"/>
      <x:c r="E33" s="53"/>
      <x:c r="F33" s="53"/>
      <x:c r="G33" s="53"/>
      <x:c r="H33" s="53"/>
    </x:row>
    <x:row r="34">
      <x:c r="A34" s="53"/>
      <x:c r="B34" s="58"/>
      <x:c r="C34" s="53"/>
      <x:c r="D34" s="53"/>
      <x:c r="E34" s="53"/>
      <x:c r="F34" s="53"/>
      <x:c r="G34" s="53"/>
      <x:c r="H34" s="53"/>
    </x:row>
    <x:row r="35">
      <x:c r="A35" s="53"/>
      <x:c r="B35" s="58"/>
      <x:c r="C35" s="53"/>
      <x:c r="D35" s="53"/>
      <x:c r="E35" s="53"/>
      <x:c r="F35" s="53"/>
      <x:c r="G35" s="53"/>
      <x:c r="H35" s="53"/>
    </x:row>
    <x:row r="36">
      <x:c r="A36" s="53"/>
      <x:c r="B36" s="58"/>
      <x:c r="C36" s="53"/>
      <x:c r="D36" s="53"/>
      <x:c r="E36" s="53"/>
      <x:c r="F36" s="53"/>
      <x:c r="G36" s="53"/>
      <x:c r="H36" s="53"/>
    </x:row>
    <x:row r="37">
      <x:c r="A37" s="53"/>
      <x:c r="B37" s="58"/>
      <x:c r="C37" s="53"/>
      <x:c r="D37" s="53"/>
      <x:c r="E37" s="53"/>
      <x:c r="F37" s="53"/>
      <x:c r="G37" s="53"/>
      <x:c r="H37" s="53"/>
    </x:row>
    <x:row r="38">
      <x:c r="A38" s="53"/>
      <x:c r="B38" s="58"/>
      <x:c r="C38" s="53"/>
      <x:c r="D38" s="53"/>
      <x:c r="E38" s="53"/>
      <x:c r="F38" s="53"/>
      <x:c r="G38" s="53"/>
      <x:c r="H38" s="53"/>
    </x:row>
    <x:row r="39">
      <x:c r="A39" s="53"/>
      <x:c r="B39" s="58"/>
      <x:c r="C39" s="53"/>
      <x:c r="D39" s="53"/>
      <x:c r="E39" s="53"/>
      <x:c r="F39" s="53"/>
      <x:c r="G39" s="53"/>
      <x:c r="H39" s="53"/>
    </x:row>
    <x:row r="40">
      <x:c r="A40" s="53"/>
      <x:c r="B40" s="58"/>
      <x:c r="C40" s="53"/>
      <x:c r="D40" s="53"/>
      <x:c r="E40" s="53"/>
      <x:c r="F40" s="53"/>
      <x:c r="G40" s="53"/>
      <x:c r="H40" s="53"/>
    </x:row>
    <x:row r="41">
      <x:c r="A41" s="53"/>
      <x:c r="B41" s="58"/>
      <x:c r="C41" s="53"/>
      <x:c r="D41" s="53"/>
      <x:c r="E41" s="53"/>
      <x:c r="F41" s="53"/>
      <x:c r="G41" s="53"/>
      <x:c r="H41" s="53"/>
    </x:row>
    <x:row r="42">
      <x:c r="A42" s="53"/>
      <x:c r="B42" s="58"/>
      <x:c r="C42" s="53"/>
      <x:c r="D42" s="53"/>
      <x:c r="E42" s="53"/>
      <x:c r="F42" s="53"/>
      <x:c r="G42" s="53"/>
      <x:c r="H42" s="53"/>
    </x:row>
    <x:row r="43">
      <x:c r="A43" s="53"/>
      <x:c r="B43" s="58"/>
      <x:c r="C43" s="53"/>
      <x:c r="D43" s="53"/>
      <x:c r="E43" s="53"/>
      <x:c r="F43" s="53"/>
      <x:c r="G43" s="53"/>
      <x:c r="H43" s="53"/>
    </x:row>
    <x:row r="44">
      <x:c r="A44" s="53"/>
      <x:c r="B44" s="58"/>
      <x:c r="C44" s="53"/>
      <x:c r="D44" s="53"/>
      <x:c r="E44" s="53"/>
      <x:c r="F44" s="53"/>
      <x:c r="G44" s="53"/>
      <x:c r="H44" s="53"/>
    </x:row>
    <x:row r="45">
      <x:c r="A45" s="53"/>
      <x:c r="B45" s="58"/>
      <x:c r="C45" s="53"/>
      <x:c r="D45" s="53"/>
      <x:c r="E45" s="53"/>
      <x:c r="F45" s="53"/>
      <x:c r="G45" s="53"/>
      <x:c r="H45" s="53"/>
    </x:row>
    <x:row r="46">
      <x:c r="A46" s="53"/>
      <x:c r="B46" s="58"/>
      <x:c r="C46" s="53"/>
      <x:c r="D46" s="53"/>
      <x:c r="E46" s="53"/>
      <x:c r="F46" s="53"/>
      <x:c r="G46" s="53"/>
      <x:c r="H46" s="53"/>
    </x:row>
    <x:row r="47">
      <x:c r="A47" s="53"/>
      <x:c r="B47" s="58"/>
      <x:c r="C47" s="53"/>
      <x:c r="D47" s="53"/>
      <x:c r="E47" s="53"/>
      <x:c r="F47" s="53"/>
      <x:c r="G47" s="53"/>
      <x:c r="H47" s="53"/>
    </x:row>
    <x:row r="48">
      <x:c r="A48" s="53"/>
      <x:c r="B48" s="58"/>
      <x:c r="C48" s="53"/>
      <x:c r="D48" s="53"/>
      <x:c r="E48" s="53"/>
      <x:c r="F48" s="53"/>
      <x:c r="G48" s="53"/>
      <x:c r="H48" s="53"/>
    </x:row>
    <x:row r="49">
      <x:c r="A49" s="53"/>
      <x:c r="B49" s="58"/>
      <x:c r="C49" s="53"/>
      <x:c r="D49" s="53"/>
      <x:c r="E49" s="53"/>
      <x:c r="F49" s="53"/>
      <x:c r="G49" s="53"/>
      <x:c r="H49" s="53"/>
    </x:row>
    <x:row r="50">
      <x:c r="A50" s="53"/>
      <x:c r="B50" s="58"/>
      <x:c r="C50" s="53"/>
      <x:c r="D50" s="53"/>
      <x:c r="E50" s="53"/>
      <x:c r="F50" s="53"/>
      <x:c r="G50" s="53"/>
      <x:c r="H50" s="53"/>
    </x:row>
    <x:row r="51">
      <x:c r="A51" s="53"/>
      <x:c r="B51" s="58"/>
      <x:c r="C51" s="53"/>
      <x:c r="D51" s="53"/>
      <x:c r="E51" s="53"/>
      <x:c r="F51" s="53"/>
      <x:c r="G51" s="53"/>
      <x:c r="H51" s="53"/>
    </x:row>
    <x:row r="52">
      <x:c r="A52" s="53"/>
      <x:c r="B52" s="58"/>
      <x:c r="C52" s="53"/>
      <x:c r="D52" s="53"/>
      <x:c r="E52" s="53"/>
      <x:c r="F52" s="53"/>
      <x:c r="G52" s="53"/>
      <x:c r="H52" s="53"/>
    </x:row>
    <x:row r="53">
      <x:c r="A53" s="53"/>
      <x:c r="B53" s="58"/>
      <x:c r="C53" s="53"/>
      <x:c r="D53" s="53"/>
      <x:c r="E53" s="53"/>
      <x:c r="F53" s="53"/>
      <x:c r="G53" s="53"/>
      <x:c r="H53" s="53"/>
    </x:row>
    <x:row r="54">
      <x:c r="A54" s="53"/>
      <x:c r="B54" s="58"/>
      <x:c r="C54" s="53"/>
      <x:c r="D54" s="53"/>
      <x:c r="E54" s="53"/>
      <x:c r="F54" s="53"/>
      <x:c r="G54" s="53"/>
      <x:c r="H54" s="53"/>
    </x:row>
    <x:row r="55">
      <x:c r="A55" s="53"/>
      <x:c r="B55" s="58"/>
      <x:c r="C55" s="53"/>
      <x:c r="D55" s="53"/>
      <x:c r="E55" s="53"/>
      <x:c r="F55" s="53"/>
      <x:c r="G55" s="53"/>
      <x:c r="H55" s="53"/>
    </x:row>
    <x:row r="56">
      <x:c r="A56" s="53"/>
      <x:c r="B56" s="58"/>
      <x:c r="C56" s="53"/>
      <x:c r="D56" s="53"/>
      <x:c r="E56" s="53"/>
      <x:c r="F56" s="53"/>
      <x:c r="G56" s="53"/>
      <x:c r="H56" s="53"/>
    </x:row>
    <x:row r="57">
      <x:c r="A57" s="53"/>
      <x:c r="B57" s="58"/>
      <x:c r="C57" s="53"/>
      <x:c r="D57" s="53"/>
      <x:c r="E57" s="53"/>
      <x:c r="F57" s="53"/>
      <x:c r="G57" s="53"/>
      <x:c r="H57" s="53"/>
    </x:row>
    <x:row r="58">
      <x:c r="A58" s="53"/>
      <x:c r="B58" s="58"/>
      <x:c r="C58" s="53"/>
      <x:c r="D58" s="53"/>
      <x:c r="E58" s="53"/>
      <x:c r="F58" s="53"/>
      <x:c r="G58" s="53"/>
      <x:c r="H58" s="53"/>
    </x:row>
    <x:row r="59">
      <x:c r="A59" s="53"/>
      <x:c r="B59" s="58"/>
      <x:c r="C59" s="53"/>
      <x:c r="D59" s="53"/>
      <x:c r="E59" s="53"/>
      <x:c r="F59" s="53"/>
      <x:c r="G59" s="53"/>
      <x:c r="H59" s="53"/>
    </x:row>
    <x:row r="60">
      <x:c r="A60" s="53"/>
      <x:c r="B60" s="58"/>
      <x:c r="C60" s="53"/>
      <x:c r="D60" s="53"/>
      <x:c r="E60" s="53"/>
      <x:c r="F60" s="53"/>
      <x:c r="G60" s="53"/>
      <x:c r="H60" s="53"/>
    </x:row>
    <x:row r="61">
      <x:c r="A61" s="53"/>
      <x:c r="B61" s="58"/>
      <x:c r="C61" s="53"/>
      <x:c r="D61" s="53"/>
      <x:c r="E61" s="53"/>
      <x:c r="F61" s="53"/>
      <x:c r="G61" s="53"/>
      <x:c r="H61" s="53"/>
    </x:row>
    <x:row r="62">
      <x:c r="A62" s="53"/>
      <x:c r="B62" s="58"/>
      <x:c r="C62" s="53"/>
      <x:c r="D62" s="53"/>
      <x:c r="E62" s="53"/>
      <x:c r="F62" s="53"/>
      <x:c r="G62" s="53"/>
      <x:c r="H62" s="53"/>
    </x:row>
    <x:row r="63">
      <x:c r="A63" s="53"/>
      <x:c r="B63" s="58"/>
      <x:c r="C63" s="53"/>
      <x:c r="D63" s="53"/>
      <x:c r="E63" s="53"/>
      <x:c r="F63" s="53"/>
      <x:c r="G63" s="53"/>
      <x:c r="H63" s="53"/>
    </x:row>
    <x:row r="64">
      <x:c r="A64" s="53"/>
      <x:c r="B64" s="58"/>
      <x:c r="C64" s="53"/>
      <x:c r="D64" s="53"/>
      <x:c r="E64" s="53"/>
      <x:c r="F64" s="53"/>
      <x:c r="G64" s="53"/>
      <x:c r="H64" s="53"/>
    </x:row>
    <x:row r="65">
      <x:c r="A65" s="53"/>
      <x:c r="B65" s="58"/>
      <x:c r="C65" s="53"/>
      <x:c r="D65" s="53"/>
      <x:c r="E65" s="53"/>
      <x:c r="F65" s="53"/>
      <x:c r="G65" s="53"/>
      <x:c r="H65" s="53"/>
    </x:row>
    <x:row r="66">
      <x:c r="A66" s="53"/>
      <x:c r="B66" s="58"/>
      <x:c r="C66" s="53"/>
      <x:c r="D66" s="53"/>
      <x:c r="E66" s="53"/>
      <x:c r="F66" s="53"/>
      <x:c r="G66" s="53"/>
      <x:c r="H66" s="53"/>
    </x:row>
    <x:row r="67">
      <x:c r="A67" s="53"/>
      <x:c r="B67" s="58"/>
      <x:c r="C67" s="53"/>
      <x:c r="D67" s="53"/>
      <x:c r="E67" s="53"/>
      <x:c r="F67" s="53"/>
      <x:c r="G67" s="53"/>
      <x:c r="H67" s="53"/>
    </x:row>
    <x:row r="68">
      <x:c r="A68" s="53"/>
      <x:c r="B68" s="58"/>
      <x:c r="C68" s="53"/>
      <x:c r="D68" s="53"/>
      <x:c r="E68" s="53"/>
      <x:c r="F68" s="53"/>
      <x:c r="G68" s="53"/>
      <x:c r="H68" s="53"/>
    </x:row>
    <x:row r="69">
      <x:c r="A69" s="53"/>
      <x:c r="B69" s="58"/>
      <x:c r="C69" s="53"/>
      <x:c r="D69" s="53"/>
      <x:c r="E69" s="53"/>
      <x:c r="F69" s="53"/>
      <x:c r="G69" s="53"/>
      <x:c r="H69" s="53"/>
    </x:row>
    <x:row r="70">
      <x:c r="A70" s="53"/>
      <x:c r="B70" s="58"/>
      <x:c r="C70" s="53"/>
      <x:c r="D70" s="53"/>
      <x:c r="E70" s="53"/>
      <x:c r="F70" s="53"/>
      <x:c r="G70" s="53"/>
      <x:c r="H70" s="53"/>
    </x:row>
    <x:row r="71">
      <x:c r="A71" s="53"/>
      <x:c r="B71" s="58"/>
      <x:c r="C71" s="53"/>
      <x:c r="D71" s="53"/>
      <x:c r="E71" s="53"/>
      <x:c r="F71" s="53"/>
      <x:c r="G71" s="53"/>
      <x:c r="H71" s="53"/>
    </x:row>
    <x:row r="72">
      <x:c r="A72" s="53"/>
      <x:c r="B72" s="58"/>
      <x:c r="C72" s="53"/>
      <x:c r="D72" s="53"/>
      <x:c r="E72" s="53"/>
      <x:c r="F72" s="53"/>
      <x:c r="G72" s="53"/>
      <x:c r="H72" s="53"/>
    </x:row>
    <x:row r="73">
      <x:c r="A73" s="53"/>
      <x:c r="B73" s="58"/>
      <x:c r="C73" s="53"/>
      <x:c r="D73" s="53"/>
      <x:c r="E73" s="53"/>
      <x:c r="F73" s="53"/>
      <x:c r="G73" s="53"/>
      <x:c r="H73" s="53"/>
    </x:row>
    <x:row r="74">
      <x:c r="A74" s="53"/>
      <x:c r="B74" s="58"/>
      <x:c r="C74" s="53"/>
      <x:c r="D74" s="53"/>
      <x:c r="E74" s="53"/>
      <x:c r="F74" s="53"/>
      <x:c r="G74" s="53"/>
      <x:c r="H74" s="53"/>
    </x:row>
    <x:row r="75">
      <x:c r="A75" s="53"/>
      <x:c r="B75" s="58"/>
      <x:c r="C75" s="53"/>
      <x:c r="D75" s="53"/>
      <x:c r="E75" s="53"/>
      <x:c r="F75" s="53"/>
      <x:c r="G75" s="53"/>
      <x:c r="H75" s="53"/>
    </x:row>
    <x:row r="76">
      <x:c r="A76" s="53"/>
      <x:c r="B76" s="58"/>
      <x:c r="C76" s="53"/>
      <x:c r="D76" s="53"/>
      <x:c r="E76" s="53"/>
      <x:c r="F76" s="53"/>
      <x:c r="G76" s="53"/>
      <x:c r="H76" s="53"/>
    </x:row>
    <x:row r="77">
      <x:c r="A77" s="53"/>
      <x:c r="B77" s="58"/>
      <x:c r="C77" s="53"/>
      <x:c r="D77" s="53"/>
      <x:c r="E77" s="53"/>
      <x:c r="F77" s="53"/>
      <x:c r="G77" s="53"/>
      <x:c r="H77" s="53"/>
    </x:row>
    <x:row r="78">
      <x:c r="A78" s="53"/>
      <x:c r="B78" s="58"/>
      <x:c r="C78" s="53"/>
      <x:c r="D78" s="53"/>
      <x:c r="E78" s="53"/>
      <x:c r="F78" s="53"/>
      <x:c r="G78" s="53"/>
      <x:c r="H78" s="53"/>
    </x:row>
    <x:row r="79">
      <x:c r="A79" s="53"/>
      <x:c r="B79" s="58"/>
      <x:c r="C79" s="53"/>
      <x:c r="D79" s="53"/>
      <x:c r="E79" s="53"/>
      <x:c r="F79" s="53"/>
      <x:c r="G79" s="53"/>
      <x:c r="H79" s="53"/>
    </x:row>
    <x:row r="80">
      <x:c r="A80" s="53"/>
      <x:c r="B80" s="58"/>
      <x:c r="C80" s="53"/>
      <x:c r="D80" s="53"/>
      <x:c r="E80" s="53"/>
      <x:c r="F80" s="53"/>
      <x:c r="G80" s="53"/>
      <x:c r="H80" s="53"/>
    </x:row>
    <x:row r="81">
      <x:c r="A81" s="53"/>
      <x:c r="B81" s="58"/>
      <x:c r="C81" s="53"/>
      <x:c r="D81" s="53"/>
      <x:c r="E81" s="53"/>
      <x:c r="F81" s="53"/>
      <x:c r="G81" s="53"/>
      <x:c r="H81" s="53"/>
    </x:row>
    <x:row r="82">
      <x:c r="A82" s="53"/>
      <x:c r="B82" s="58"/>
      <x:c r="C82" s="53"/>
      <x:c r="D82" s="53"/>
      <x:c r="E82" s="53"/>
      <x:c r="F82" s="53"/>
      <x:c r="G82" s="53"/>
      <x:c r="H82" s="53"/>
    </x:row>
    <x:row r="83">
      <x:c r="A83" s="53"/>
      <x:c r="B83" s="58"/>
      <x:c r="C83" s="53"/>
      <x:c r="D83" s="53"/>
      <x:c r="E83" s="53"/>
      <x:c r="F83" s="53"/>
      <x:c r="G83" s="53"/>
      <x:c r="H83" s="53"/>
    </x:row>
    <x:row r="84">
      <x:c r="A84" s="53"/>
      <x:c r="B84" s="58"/>
      <x:c r="C84" s="53"/>
      <x:c r="D84" s="53"/>
      <x:c r="E84" s="53"/>
      <x:c r="F84" s="53"/>
      <x:c r="G84" s="53"/>
      <x:c r="H84" s="53"/>
    </x:row>
    <x:row r="85">
      <x:c r="A85" s="53"/>
      <x:c r="B85" s="58"/>
      <x:c r="C85" s="53"/>
      <x:c r="D85" s="53"/>
      <x:c r="E85" s="53"/>
      <x:c r="F85" s="53"/>
      <x:c r="G85" s="53"/>
      <x:c r="H85" s="53"/>
    </x:row>
    <x:row r="86">
      <x:c r="A86" s="53"/>
      <x:c r="B86" s="58"/>
      <x:c r="C86" s="53"/>
      <x:c r="D86" s="53"/>
      <x:c r="E86" s="53"/>
      <x:c r="F86" s="53"/>
      <x:c r="G86" s="53"/>
      <x:c r="H86" s="53"/>
    </x:row>
    <x:row r="87">
      <x:c r="A87" s="53"/>
      <x:c r="B87" s="58"/>
      <x:c r="C87" s="53"/>
      <x:c r="D87" s="53"/>
      <x:c r="E87" s="53"/>
      <x:c r="F87" s="53"/>
      <x:c r="G87" s="53"/>
      <x:c r="H87" s="53"/>
    </x:row>
    <x:row r="88">
      <x:c r="A88" s="53"/>
      <x:c r="B88" s="58"/>
      <x:c r="C88" s="53"/>
      <x:c r="D88" s="53"/>
      <x:c r="E88" s="53"/>
      <x:c r="F88" s="53"/>
      <x:c r="G88" s="53"/>
      <x:c r="H88" s="53"/>
    </x:row>
    <x:row r="89">
      <x:c r="A89" s="53"/>
      <x:c r="B89" s="58"/>
      <x:c r="C89" s="53"/>
      <x:c r="D89" s="53"/>
      <x:c r="E89" s="53"/>
      <x:c r="F89" s="53"/>
      <x:c r="G89" s="53"/>
      <x:c r="H89" s="53"/>
    </x:row>
    <x:row r="90">
      <x:c r="A90" s="53"/>
      <x:c r="B90" s="58"/>
      <x:c r="C90" s="53"/>
      <x:c r="D90" s="53"/>
      <x:c r="E90" s="53"/>
      <x:c r="F90" s="53"/>
      <x:c r="G90" s="53"/>
      <x:c r="H90" s="53"/>
    </x:row>
    <x:row r="91">
      <x:c r="A91" s="53"/>
      <x:c r="B91" s="58"/>
      <x:c r="C91" s="53"/>
      <x:c r="D91" s="53"/>
      <x:c r="E91" s="53"/>
      <x:c r="F91" s="53"/>
      <x:c r="G91" s="53"/>
      <x:c r="H91" s="53"/>
    </x:row>
    <x:row r="92">
      <x:c r="A92" s="53"/>
      <x:c r="B92" s="58"/>
      <x:c r="C92" s="53"/>
      <x:c r="D92" s="53"/>
      <x:c r="E92" s="53"/>
      <x:c r="F92" s="53"/>
      <x:c r="G92" s="53"/>
      <x:c r="H92" s="53"/>
    </x:row>
    <x:row r="93">
      <x:c r="A93" s="53"/>
      <x:c r="B93" s="58"/>
      <x:c r="C93" s="53"/>
      <x:c r="D93" s="53"/>
      <x:c r="E93" s="53"/>
      <x:c r="F93" s="53"/>
      <x:c r="G93" s="53"/>
      <x:c r="H93" s="53"/>
    </x:row>
    <x:row r="94">
      <x:c r="A94" s="53"/>
      <x:c r="B94" s="58"/>
      <x:c r="C94" s="53"/>
      <x:c r="D94" s="53"/>
      <x:c r="E94" s="53"/>
      <x:c r="F94" s="53"/>
      <x:c r="G94" s="53"/>
      <x:c r="H94" s="53"/>
    </x:row>
    <x:row r="95">
      <x:c r="A95" s="53"/>
      <x:c r="B95" s="58"/>
      <x:c r="C95" s="53"/>
      <x:c r="D95" s="53"/>
      <x:c r="E95" s="53"/>
      <x:c r="F95" s="53"/>
      <x:c r="G95" s="53"/>
      <x:c r="H95" s="53"/>
    </x:row>
    <x:row r="96">
      <x:c r="A96" s="53"/>
      <x:c r="B96" s="58"/>
      <x:c r="C96" s="53"/>
      <x:c r="D96" s="53"/>
      <x:c r="E96" s="53"/>
      <x:c r="F96" s="53"/>
      <x:c r="G96" s="53"/>
      <x:c r="H96" s="53"/>
    </x:row>
    <x:row r="97">
      <x:c r="A97" s="53"/>
      <x:c r="B97" s="58"/>
      <x:c r="C97" s="53"/>
      <x:c r="D97" s="53"/>
      <x:c r="E97" s="53"/>
      <x:c r="F97" s="53"/>
      <x:c r="G97" s="53"/>
      <x:c r="H97" s="53"/>
    </x:row>
    <x:row r="98">
      <x:c r="A98" s="53"/>
      <x:c r="B98" s="58"/>
      <x:c r="C98" s="53"/>
      <x:c r="D98" s="53"/>
      <x:c r="E98" s="53"/>
      <x:c r="F98" s="53"/>
      <x:c r="G98" s="53"/>
      <x:c r="H98" s="53"/>
    </x:row>
    <x:row r="99">
      <x:c r="A99" s="53"/>
      <x:c r="B99" s="58"/>
      <x:c r="C99" s="53"/>
      <x:c r="D99" s="53"/>
      <x:c r="E99" s="53"/>
      <x:c r="F99" s="53"/>
      <x:c r="G99" s="53"/>
      <x:c r="H99" s="53"/>
    </x:row>
    <x:row r="100">
      <x:c r="A100" s="53"/>
      <x:c r="B100" s="58"/>
      <x:c r="C100" s="53"/>
      <x:c r="D100" s="53"/>
      <x:c r="E100" s="53"/>
      <x:c r="F100" s="53"/>
      <x:c r="G100" s="53"/>
      <x:c r="H100" s="53"/>
    </x:row>
    <x:row r="101">
      <x:c r="A101" s="53"/>
      <x:c r="B101" s="58"/>
      <x:c r="C101" s="53"/>
      <x:c r="D101" s="53"/>
      <x:c r="E101" s="53"/>
      <x:c r="F101" s="53"/>
      <x:c r="G101" s="53"/>
      <x:c r="H101" s="53"/>
    </x:row>
    <x:row r="102">
      <x:c r="A102" s="53"/>
      <x:c r="B102" s="58"/>
      <x:c r="C102" s="53"/>
      <x:c r="D102" s="53"/>
      <x:c r="E102" s="53"/>
      <x:c r="F102" s="53"/>
      <x:c r="G102" s="53"/>
      <x:c r="H102" s="53"/>
    </x:row>
    <x:row r="103">
      <x:c r="A103" s="53"/>
      <x:c r="B103" s="58"/>
      <x:c r="C103" s="53"/>
      <x:c r="D103" s="53"/>
      <x:c r="E103" s="53"/>
      <x:c r="F103" s="53"/>
      <x:c r="G103" s="53"/>
      <x:c r="H103" s="53"/>
    </x:row>
  </x:sheetData>
  <x:mergeCells>
    <x:mergeCell ref="A1:H1"/>
  </x:mergeCells>
  <x:dataValidations count="1">
    <x:dataValidation type="list" sqref="C4:C103">
      <x:formula1>"SCOPE,ROLE,PRODUCT,PRICE,AVAILABILITY,FULFILMENT,QUERY,EVIDENCE,OTHER"</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36" hidden="0" customWidth="1"/>
    <x:col min="2" max="2" width="72" hidden="0" customWidth="1"/>
    <x:col min="3" max="3" width="24" hidden="0" customWidth="1"/>
  </x:cols>
  <x:sheetData>
    <x:row r="1">
      <x:c r="A1" s="17" t="str">
        <x:v>HANDOFF - portable ecommerce competitor-set brief</x:v>
      </x:c>
      <x:c r="B1" s="17"/>
      <x:c r="C1" s="17"/>
      <x:c r="D1" s="17"/>
      <x:c r="E1" s="17"/>
      <x:c r="F1" s="17"/>
    </x:row>
    <x:row r="2">
      <x:c r="A2" s="25" t="str">
        <x:v>A good competitor set survives the analyst being unavailable tomorrow. The next reviewer should see the scope, role logic, direct set, reference set, exclusions, operating caveats, query territory and reopening triggers without having to reverse-engineer the workbook.</x:v>
      </x:c>
      <x:c r="B2" s="25"/>
      <x:c r="C2" s="25"/>
      <x:c r="D2" s="25"/>
      <x:c r="E2" s="25"/>
      <x:c r="F2" s="25"/>
    </x:row>
    <x:row r="4">
      <x:c r="A4" s="6" t="str">
        <x:v>Handoff field</x:v>
      </x:c>
      <x:c r="B4" s="6" t="str">
        <x:v>Value</x:v>
      </x:c>
      <x:c r="C4" s="65" t="str">
        <x:v>Governed control</x:v>
      </x:c>
    </x:row>
    <x:row r="5">
      <x:c r="A5" s="32" t="str">
        <x:v>Decision ID</x:v>
      </x:c>
      <x:c r="B5" s="45" t="str">
        <x:f>IF(SCOPE!B5="","",SCOPE!B5)</x:f>
      </x:c>
      <x:c r="C5" s="69"/>
    </x:row>
    <x:row r="6">
      <x:c r="A6" s="32" t="str">
        <x:v>Decision question</x:v>
      </x:c>
      <x:c r="B6" s="45" t="str">
        <x:f>IF(SCOPE!B6="","",SCOPE!B6)</x:f>
      </x:c>
      <x:c r="C6" s="69"/>
    </x:row>
    <x:row r="7">
      <x:c r="A7" s="32" t="str">
        <x:v>Buyer / segment</x:v>
      </x:c>
      <x:c r="B7" s="45" t="str">
        <x:f>IF(SCOPE!B7="","",SCOPE!B7)</x:f>
      </x:c>
      <x:c r="C7" s="69"/>
    </x:row>
    <x:row r="8">
      <x:c r="A8" s="32" t="str">
        <x:v>Buyer task</x:v>
      </x:c>
      <x:c r="B8" s="45" t="str">
        <x:f>IF(SCOPE!B8="","",SCOPE!B8)</x:f>
      </x:c>
      <x:c r="C8" s="69"/>
    </x:row>
    <x:row r="9">
      <x:c r="A9" s="32" t="str">
        <x:v>Category</x:v>
      </x:c>
      <x:c r="B9" s="45" t="str">
        <x:f>IF(SCOPE!B9="","",SCOPE!B9)</x:f>
      </x:c>
      <x:c r="C9" s="69"/>
    </x:row>
    <x:row r="10">
      <x:c r="A10" s="32" t="str">
        <x:v>Geography</x:v>
      </x:c>
      <x:c r="B10" s="45" t="str">
        <x:f>IF(SCOPE!B11="","",SCOPE!B11)</x:f>
      </x:c>
      <x:c r="C10" s="69"/>
    </x:row>
    <x:row r="11">
      <x:c r="A11" s="32" t="str">
        <x:v>Price / value frame</x:v>
      </x:c>
      <x:c r="B11" s="45" t="str">
        <x:f>IF(SCOPE!B12="","",SCOPE!B12)</x:f>
      </x:c>
      <x:c r="C11" s="69"/>
    </x:row>
    <x:row r="12">
      <x:c r="A12" s="32" t="str">
        <x:v>Commercial objective</x:v>
      </x:c>
      <x:c r="B12" s="45" t="str">
        <x:f>IF(SCOPE!B14="","",SCOPE!B14)</x:f>
      </x:c>
      <x:c r="C12" s="69"/>
    </x:row>
    <x:row r="13">
      <x:c r="A13" s="32" t="str">
        <x:v>Direct competitor set</x:v>
      </x:c>
      <x:c r="B13" s="69" t="str">
        <x:f>IF(COUNTIFS(DECISION_SET!$C$6:$C$205,"INCLUDE DIRECT",DECISION_SET!$L$6:$L$205,"READY")=0,"NONE READY",COUNTIFS(DECISION_SET!$C$6:$C$205,"INCLUDE DIRECT",DECISION_SET!$L$6:$L$205,"READY")&amp;" governed direct competitor(s) - see DECISION_SET")</x:f>
        <x:v>NONE READY</x:v>
      </x:c>
      <x:c r="C13" s="69" t="str">
        <x:f>COUNTIFS(DECISION_SET!$C$6:$C$205,"INCLUDE DIRECT",DECISION_SET!$L$6:$L$205,"READY")&amp;" ready direct"</x:f>
        <x:v>0 ready direct</x:v>
      </x:c>
    </x:row>
    <x:row r="14">
      <x:c r="A14" s="32" t="str">
        <x:v>Indirect / substitute set</x:v>
      </x:c>
      <x:c r="B14" s="69" t="str">
        <x:f>IF(COUNTIFS(DECISION_SET!$C$6:$C$205,"INCLUDE INDIRECT",DECISION_SET!$L$6:$L$205,"READY")=0,"NONE READY",COUNTIFS(DECISION_SET!$C$6:$C$205,"INCLUDE INDIRECT",DECISION_SET!$L$6:$L$205,"READY")&amp;" governed indirect competitor(s) - see DECISION_SET")</x:f>
        <x:v>NONE READY</x:v>
      </x:c>
      <x:c r="C14" s="69" t="str">
        <x:f>COUNTIFS(DECISION_SET!$C$6:$C$205,"INCLUDE INDIRECT",DECISION_SET!$L$6:$L$205,"READY")&amp;" ready indirect"</x:f>
        <x:v>0 ready indirect</x:v>
      </x:c>
    </x:row>
    <x:row r="15">
      <x:c r="A15" s="32" t="str">
        <x:v>Reference / channel set</x:v>
      </x:c>
      <x:c r="B15" s="69" t="str">
        <x:f>IF(COUNTIFS(DECISION_SET!$C$6:$C$205,"REFERENCE",DECISION_SET!$L$6:$L$205,"READY")+COUNTIFS(DECISION_SET!$C$6:$C$205,"MONITOR",DECISION_SET!$L$6:$L$205,"READY")=0,"NONE READY",(COUNTIFS(DECISION_SET!$C$6:$C$205,"REFERENCE",DECISION_SET!$L$6:$L$205,"READY")+COUNTIFS(DECISION_SET!$C$6:$C$205,"MONITOR",DECISION_SET!$L$6:$L$205,"READY"))&amp;" governed reference/monitor record(s) - see DECISION_SET")</x:f>
        <x:v>NONE READY</x:v>
      </x:c>
      <x:c r="C15" s="69" t="str">
        <x:f>(COUNTIFS(DECISION_SET!$C$6:$C$205,"REFERENCE",DECISION_SET!$L$6:$L$205,"READY")+COUNTIFS(DECISION_SET!$C$6:$C$205,"MONITOR",DECISION_SET!$L$6:$L$205,"READY"))&amp;" ready reference/monitor"</x:f>
        <x:v>0 ready reference/monitor</x:v>
      </x:c>
    </x:row>
    <x:row r="16">
      <x:c r="A16" s="32" t="str">
        <x:v>Key exclusions</x:v>
      </x:c>
      <x:c r="B16" s="69" t="str">
        <x:f>IF(COUNTIFS(DECISION_SET!$C$6:$C$205,"EXCLUDE",DECISION_SET!$L$6:$L$205,"READY")=0,"NONE READY",COUNTIFS(DECISION_SET!$C$6:$C$205,"EXCLUDE",DECISION_SET!$L$6:$L$205,"READY")&amp;" governed exclusion(s) - see DECISION_SET")</x:f>
        <x:v>NONE READY</x:v>
      </x:c>
      <x:c r="C16" s="69" t="str">
        <x:f>COUNTIFS(DECISION_SET!$C$6:$C$205,"EXCLUDE",DECISION_SET!$L$6:$L$205,"READY")&amp;" ready excluded"</x:f>
        <x:v>0 ready excluded</x:v>
      </x:c>
    </x:row>
    <x:row r="17">
      <x:c r="A17" s="32" t="str">
        <x:v>Operating comparability conclusion</x:v>
      </x:c>
      <x:c r="B17" s="71"/>
      <x:c r="C17" s="69" t="str">
        <x:v>Manual synthesis</x:v>
      </x:c>
    </x:row>
    <x:row r="18">
      <x:c r="A18" s="32" t="str">
        <x:v>Query / visibility conclusion</x:v>
      </x:c>
      <x:c r="B18" s="71"/>
      <x:c r="C18" s="69" t="str">
        <x:v>Manual synthesis</x:v>
      </x:c>
    </x:row>
    <x:row r="19">
      <x:c r="A19" s="32" t="str">
        <x:v>Highest-priority evidence gap</x:v>
      </x:c>
      <x:c r="B19" s="71"/>
      <x:c r="C19" s="69" t="str">
        <x:v>Manual synthesis</x:v>
      </x:c>
    </x:row>
    <x:row r="20">
      <x:c r="A20" s="32" t="str">
        <x:v>Next action / owner</x:v>
      </x:c>
      <x:c r="B20" s="71"/>
      <x:c r="C20" s="69" t="str">
        <x:v>Manual synthesis</x:v>
      </x:c>
    </x:row>
    <x:row r="21">
      <x:c r="A21" s="32" t="str">
        <x:v>Review trigger</x:v>
      </x:c>
      <x:c r="B21" s="71"/>
      <x:c r="C21" s="69" t="str">
        <x:v>Manual synthesis</x:v>
      </x:c>
    </x:row>
    <x:row r="22">
      <x:c r="A22" s="32" t="str">
        <x:v>Prohibited inference</x:v>
      </x:c>
      <x:c r="B22" s="71"/>
      <x:c r="C22" s="69" t="str">
        <x:v>Manual synthesis</x:v>
      </x:c>
    </x:row>
    <x:row r="23">
      <x:c r="A23" s="32" t="str">
        <x:v>Share state</x:v>
      </x:c>
      <x:c r="B23" s="45" t="str">
        <x:f>IF(SCOPE!B19&lt;&gt;"SCOPE READY","NOT READY - COMPLETE SCOPE",IF(OR(COUNTIF(CANDIDATES!$A$6:$A$205,"&lt;&gt;")=0,COUNTIFS(CANDIDATES!$A$6:$A$205,"&lt;&gt;",CANDIDATES!$R$6:$R$205,"&lt;&gt;READY")&gt;0),"NOT READY - CANDIDATES",IF(OR(COUNTIF(OPERATING_COMPARE!$A$6:$A$205,"&lt;&gt;")=0,COUNTIFS(OPERATING_COMPARE!$A$6:$A$205,"&lt;&gt;",OPERATING_COMPARE!$S$6:$S$205,"&lt;&gt;READY")&gt;0),"NOT READY - OPERATING COMPARE",IF(OR(COUNTIF(QUERY_MAP!$A$6:$A$205,"&lt;&gt;")=0,COUNTIFS(QUERY_MAP!$A$6:$A$205,"&lt;&gt;",QUERY_MAP!$N$6:$N$205,"&lt;&gt;READY")&gt;0),"NOT READY - QUERY MAP",IF(OR(COUNTIF(DECISION_SET!$A$6:$A$205,"&lt;&gt;")=0,COUNTIFS(DECISION_SET!$A$6:$A$205,"&lt;&gt;",DECISION_SET!$L$6:$L$205,"&lt;&gt;READY")&gt;0),"NOT READY - DECISION SET",IF(OR(B13="",B14="",B15="",B16="",B17="",B18="",B19="",B20="",B21="",B22=""),"NOT READY - COMPLETE HANDOFF","READY TO SHARE"))))))</x:f>
        <x:v>NOT READY - COMPLETE SCOPE</x:v>
      </x:c>
      <x:c r="C23" s="69" t="str">
        <x:f>IF(B23="READY TO SHARE","UPSTREAM + HANDOFF PASS","BLOCKED")</x:f>
        <x:v>BLOCKED</x:v>
      </x:c>
    </x:row>
  </x:sheetData>
  <x:mergeCells>
    <x:mergeCell ref="A1:F1"/>
    <x:mergeCell ref="A2:F2"/>
  </x:mergeCells>
  <x:conditionalFormatting sqref="B23:B23">
    <x:cfRule type="expression" dxfId="8" priority="1">
      <x:formula>B23="READY TO SHARE"</x:formula>
    </x:cfRule>
    <x:cfRule type="expression" dxfId="9" priority="2">
      <x:formula>B23&lt;&gt;"READY TO SHARE"</x:formula>
    </x:cfRule>
  </x:conditionalFormatting>
  <x:pageMargins left="0.7" right="0.7" top="0.75" bottom="0.75" header="0.3" footer="0.3"/>
</x:worksheet>
</file>

<file path=xl/worksheets/sheet9.xml><?xml version="1.0" encoding="utf-8"?>
<x:worksheet xmlns:x="http://schemas.openxmlformats.org/spreadsheetml/2006/main">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 min="14" max="14" width="24" hidden="0" customWidth="1"/>
    <x:col min="15" max="15" width="24" hidden="0" customWidth="1"/>
    <x:col min="16" max="16" width="24" hidden="0" customWidth="1"/>
    <x:col min="17" max="17" width="24" hidden="0" customWidth="1"/>
  </x:cols>
  <x:sheetData>
    <x:row r="1">
      <x:c r="A1" s="6" t="str">
        <x:v>Candidate type</x:v>
      </x:c>
      <x:c r="B1" s="6" t="str">
        <x:v>Yes / No / Unclear</x:v>
      </x:c>
      <x:c r="C1" s="6" t="str">
        <x:v>Product fit</x:v>
      </x:c>
      <x:c r="D1" s="6" t="str">
        <x:v>Transaction role</x:v>
      </x:c>
      <x:c r="E1" s="6" t="str">
        <x:v>Freshness</x:v>
      </x:c>
      <x:c r="F1" s="6" t="str">
        <x:v>Comparability</x:v>
      </x:c>
      <x:c r="G1" s="6" t="str">
        <x:v>Discovery role</x:v>
      </x:c>
      <x:c r="H1" s="6" t="str">
        <x:v>Parity</x:v>
      </x:c>
      <x:c r="I1" s="6" t="str">
        <x:v>Operating comparability</x:v>
      </x:c>
      <x:c r="J1" s="6" t="str">
        <x:v>Stock state</x:v>
      </x:c>
      <x:c r="K1" s="6" t="str">
        <x:v>Surface</x:v>
      </x:c>
      <x:c r="L1" s="6" t="str">
        <x:v>Intent</x:v>
      </x:c>
      <x:c r="M1" s="6" t="str">
        <x:v>Presence</x:v>
      </x:c>
      <x:c r="N1" s="6" t="str">
        <x:v>Role alignment</x:v>
      </x:c>
      <x:c r="O1" s="6" t="str">
        <x:v>Landing unit</x:v>
      </x:c>
      <x:c r="P1" s="6" t="str">
        <x:v>Set decision</x:v>
      </x:c>
      <x:c r="Q1" s="6" t="str">
        <x:v>Change type</x:v>
      </x:c>
    </x:row>
    <x:row r="2">
      <x:c r="A2" s="12" t="str">
        <x:v>DIRECT SELLER</x:v>
      </x:c>
      <x:c r="B2" s="12" t="str">
        <x:v>YES</x:v>
      </x:c>
      <x:c r="C2" s="12" t="str">
        <x:v>SAME PRODUCT</x:v>
      </x:c>
      <x:c r="D2" s="12" t="str">
        <x:v>SELLER OF RECORD</x:v>
      </x:c>
      <x:c r="E2" s="12" t="str">
        <x:v>CURRENT</x:v>
      </x:c>
      <x:c r="F2" s="12" t="str">
        <x:v>COMPARABLE</x:v>
      </x:c>
      <x:c r="G2" s="12" t="str">
        <x:v>PURCHASE</x:v>
      </x:c>
      <x:c r="H2" s="12" t="str">
        <x:v>SAME</x:v>
      </x:c>
      <x:c r="I2" s="12" t="str">
        <x:v>COMPARABLE</x:v>
      </x:c>
      <x:c r="J2" s="12" t="str">
        <x:v>IN STOCK</x:v>
      </x:c>
      <x:c r="K2" s="12" t="str">
        <x:v>ORGANIC SEARCH</x:v>
      </x:c>
      <x:c r="L2" s="12" t="str">
        <x:v>CATEGORY</x:v>
      </x:c>
      <x:c r="M2" s="12" t="str">
        <x:v>PRESENT</x:v>
      </x:c>
      <x:c r="N2" s="12" t="str">
        <x:v>EXPECTED</x:v>
      </x:c>
      <x:c r="O2" s="12" t="str">
        <x:v>CATEGORY</x:v>
      </x:c>
      <x:c r="P2" s="12" t="str">
        <x:v>INCLUDE DIRECT</x:v>
      </x:c>
      <x:c r="Q2" s="12" t="str">
        <x:v>SCOPE</x:v>
      </x:c>
    </x:row>
    <x:row r="3">
      <x:c r="A3" s="12" t="str">
        <x:v>RETAILER</x:v>
      </x:c>
      <x:c r="B3" s="12" t="str">
        <x:v>NO</x:v>
      </x:c>
      <x:c r="C3" s="12" t="str">
        <x:v>SAME NEED - DIFFERENT PRODUCT</x:v>
      </x:c>
      <x:c r="D3" s="12" t="str">
        <x:v>MARKETPLACE</x:v>
      </x:c>
      <x:c r="E3" s="12" t="str">
        <x:v>STALE</x:v>
      </x:c>
      <x:c r="F3" s="12" t="str">
        <x:v>NOT COMPARABLE</x:v>
      </x:c>
      <x:c r="G3" s="12" t="str">
        <x:v>DISCOVERY</x:v>
      </x:c>
      <x:c r="H3" s="12" t="str">
        <x:v>DIFFERENT</x:v>
      </x:c>
      <x:c r="I3" s="12" t="str">
        <x:v>PARTIAL</x:v>
      </x:c>
      <x:c r="J3" s="12" t="str">
        <x:v>OUT OF STOCK</x:v>
      </x:c>
      <x:c r="K3" s="12" t="str">
        <x:v>SHOPPING</x:v>
      </x:c>
      <x:c r="L3" s="12" t="str">
        <x:v>DISCOVERY</x:v>
      </x:c>
      <x:c r="M3" s="12" t="str">
        <x:v>ABSENT</x:v>
      </x:c>
      <x:c r="N3" s="12" t="str">
        <x:v>ROLE MISMATCH</x:v>
      </x:c>
      <x:c r="O3" s="12" t="str">
        <x:v>PRODUCT</x:v>
      </x:c>
      <x:c r="P3" s="12" t="str">
        <x:v>INCLUDE INDIRECT</x:v>
      </x:c>
      <x:c r="Q3" s="12" t="str">
        <x:v>ROLE</x:v>
      </x:c>
    </x:row>
    <x:row r="4">
      <x:c r="A4" s="12" t="str">
        <x:v>MARKETPLACE</x:v>
      </x:c>
      <x:c r="B4" s="12" t="str">
        <x:v>UNCLEAR</x:v>
      </x:c>
      <x:c r="C4" s="12" t="str">
        <x:v>ADJACENT</x:v>
      </x:c>
      <x:c r="D4" s="12" t="str">
        <x:v>MANUFACTURER DIRECT</x:v>
      </x:c>
      <x:c r="E4" s="12" t="str">
        <x:v>NOT CHECKED</x:v>
      </x:c>
      <x:c r="F4" s="12" t="str">
        <x:v>UNCLEAR</x:v>
      </x:c>
      <x:c r="G4" s="12" t="str">
        <x:v>RESEARCH</x:v>
      </x:c>
      <x:c r="H4" s="12" t="str">
        <x:v>UNKNOWN</x:v>
      </x:c>
      <x:c r="I4" s="12" t="str">
        <x:v>NOT COMPARABLE</x:v>
      </x:c>
      <x:c r="J4" s="12" t="str">
        <x:v>MIXED</x:v>
      </x:c>
      <x:c r="K4" s="12" t="str">
        <x:v>AI ANSWER</x:v>
      </x:c>
      <x:c r="L4" s="12" t="str">
        <x:v>COMPARISON</x:v>
      </x:c>
      <x:c r="M4" s="12" t="str">
        <x:v>UNCLEAR</x:v>
      </x:c>
      <x:c r="N4" s="12" t="str">
        <x:v>UNCLEAR</x:v>
      </x:c>
      <x:c r="O4" s="12" t="str">
        <x:v>GUIDE</x:v>
      </x:c>
      <x:c r="P4" s="12" t="str">
        <x:v>REFERENCE</x:v>
      </x:c>
      <x:c r="Q4" s="12" t="str">
        <x:v>PRODUCT</x:v>
      </x:c>
    </x:row>
    <x:row r="5">
      <x:c r="A5" s="12" t="str">
        <x:v>MANUFACTURER</x:v>
      </x:c>
      <x:c r="B5" s="12"/>
      <x:c r="C5" s="12" t="str">
        <x:v>NO MATCH</x:v>
      </x:c>
      <x:c r="D5" s="12" t="str">
        <x:v>INFORMATION ONLY</x:v>
      </x:c>
      <x:c r="E5" s="12"/>
      <x:c r="F5" s="12"/>
      <x:c r="G5" s="12" t="str">
        <x:v>MIXED</x:v>
      </x:c>
      <x:c r="H5" s="12" t="str">
        <x:v>NOT APPLICABLE</x:v>
      </x:c>
      <x:c r="I5" s="12" t="str">
        <x:v>UNKNOWN</x:v>
      </x:c>
      <x:c r="J5" s="12" t="str">
        <x:v>UNKNOWN</x:v>
      </x:c>
      <x:c r="K5" s="12" t="str">
        <x:v>MARKETPLACE</x:v>
      </x:c>
      <x:c r="L5" s="12" t="str">
        <x:v>PRODUCT</x:v>
      </x:c>
      <x:c r="M5" s="12"/>
      <x:c r="N5" s="12"/>
      <x:c r="O5" s="12" t="str">
        <x:v>MARKETPLACE LISTING</x:v>
      </x:c>
      <x:c r="P5" s="12" t="str">
        <x:v>MONITOR</x:v>
      </x:c>
      <x:c r="Q5" s="12" t="str">
        <x:v>PRICE</x:v>
      </x:c>
    </x:row>
    <x:row r="6">
      <x:c r="A6" s="12" t="str">
        <x:v>PUBLISHER</x:v>
      </x:c>
      <x:c r="B6" s="12"/>
      <x:c r="C6" s="12" t="str">
        <x:v>UNCLEAR</x:v>
      </x:c>
      <x:c r="D6" s="12" t="str">
        <x:v>SECONDARY MARKET</x:v>
      </x:c>
      <x:c r="E6" s="12"/>
      <x:c r="F6" s="12"/>
      <x:c r="G6" s="12" t="str">
        <x:v>UNCLEAR</x:v>
      </x:c>
      <x:c r="H6" s="12"/>
      <x:c r="I6" s="12" t="str">
        <x:v>NOT APPLICABLE</x:v>
      </x:c>
      <x:c r="J6" s="12" t="str">
        <x:v>NOT APPLICABLE</x:v>
      </x:c>
      <x:c r="K6" s="12" t="str">
        <x:v>OTHER</x:v>
      </x:c>
      <x:c r="L6" s="12" t="str">
        <x:v>BRAND</x:v>
      </x:c>
      <x:c r="M6" s="12"/>
      <x:c r="N6" s="12"/>
      <x:c r="O6" s="12" t="str">
        <x:v>MANUFACTURER</x:v>
      </x:c>
      <x:c r="P6" s="12" t="str">
        <x:v>EXCLUDE</x:v>
      </x:c>
      <x:c r="Q6" s="12" t="str">
        <x:v>AVAILABILITY</x:v>
      </x:c>
    </x:row>
    <x:row r="7">
      <x:c r="A7" s="12" t="str">
        <x:v>SUBSTITUTE</x:v>
      </x:c>
      <x:c r="B7" s="12"/>
      <x:c r="C7" s="12"/>
      <x:c r="D7" s="12" t="str">
        <x:v>UNCLEAR</x:v>
      </x:c>
      <x:c r="E7" s="12"/>
      <x:c r="F7" s="12"/>
      <x:c r="G7" s="12"/>
      <x:c r="H7" s="12"/>
      <x:c r="I7" s="12"/>
      <x:c r="J7" s="12"/>
      <x:c r="K7" s="12"/>
      <x:c r="L7" s="12" t="str">
        <x:v>TRANSACTION</x:v>
      </x:c>
      <x:c r="M7" s="12"/>
      <x:c r="N7" s="12"/>
      <x:c r="O7" s="12" t="str">
        <x:v>PUBLISHER</x:v>
      </x:c>
      <x:c r="P7" s="12" t="str">
        <x:v>UNRESOLVED</x:v>
      </x:c>
      <x:c r="Q7" s="12" t="str">
        <x:v>FULFILMENT</x:v>
      </x:c>
    </x:row>
    <x:row r="8">
      <x:c r="A8" s="12" t="str">
        <x:v>OTHER</x:v>
      </x:c>
      <x:c r="B8" s="12"/>
      <x:c r="C8" s="12"/>
      <x:c r="D8" s="12"/>
      <x:c r="E8" s="12"/>
      <x:c r="F8" s="12"/>
      <x:c r="G8" s="12"/>
      <x:c r="H8" s="12"/>
      <x:c r="I8" s="12"/>
      <x:c r="J8" s="12"/>
      <x:c r="K8" s="12"/>
      <x:c r="L8" s="12" t="str">
        <x:v>POST-PURCHASE</x:v>
      </x:c>
      <x:c r="M8" s="12"/>
      <x:c r="N8" s="12"/>
      <x:c r="O8" s="12" t="str">
        <x:v>OTHER</x:v>
      </x:c>
      <x:c r="P8" s="12"/>
      <x:c r="Q8" s="12" t="str">
        <x:v>QUERY</x:v>
      </x:c>
    </x:row>
    <x:row r="9">
      <x:c r="A9" s="12"/>
      <x:c r="B9" s="12"/>
      <x:c r="C9" s="12"/>
      <x:c r="D9" s="12"/>
      <x:c r="E9" s="12"/>
      <x:c r="F9" s="12"/>
      <x:c r="G9" s="12"/>
      <x:c r="H9" s="12"/>
      <x:c r="I9" s="12"/>
      <x:c r="J9" s="12"/>
      <x:c r="K9" s="12"/>
      <x:c r="L9" s="12"/>
      <x:c r="M9" s="12"/>
      <x:c r="N9" s="12"/>
      <x:c r="O9" s="12"/>
      <x:c r="P9" s="12"/>
      <x:c r="Q9" s="12" t="str">
        <x:v>EVIDENCE</x:v>
      </x:c>
    </x:row>
    <x:row r="10">
      <x:c r="A10" s="12"/>
      <x:c r="B10" s="12"/>
      <x:c r="C10" s="12"/>
      <x:c r="D10" s="12"/>
      <x:c r="E10" s="12"/>
      <x:c r="F10" s="12"/>
      <x:c r="G10" s="12"/>
      <x:c r="H10" s="12"/>
      <x:c r="I10" s="12"/>
      <x:c r="J10" s="12"/>
      <x:c r="K10" s="12"/>
      <x:c r="L10" s="12"/>
      <x:c r="M10" s="12"/>
      <x:c r="N10" s="12"/>
      <x:c r="O10" s="12"/>
      <x:c r="P10" s="12"/>
      <x:c r="Q10" s="12" t="str">
        <x:v>OTHER</x:v>
      </x:c>
    </x:row>
  </x:sheetData>
  <x:pageMargins left="0.7" right="0.7" top="0.75" bottom="0.75" header="0.3" footer="0.3"/>
</x:worksheet>
</file>