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7.xml.rels" ContentType="application/vnd.openxmlformats-package.relationships+xml"/>
  <Override PartName="/xl/worksheets/_rels/sheet5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tables/table4.xml" ContentType="application/vnd.openxmlformats-officedocument.spreadsheetml.table+xml"/>
  <Override PartName="/xl/tables/table2.xml" ContentType="application/vnd.openxmlformats-officedocument.spreadsheetml.table+xml"/>
  <Override PartName="/xl/tables/table1.xml" ContentType="application/vnd.openxmlformats-officedocument.spreadsheetml.table+xml"/>
  <Override PartName="/xl/tables/table5.xml" ContentType="application/vnd.openxmlformats-officedocument.spreadsheetml.table+xml"/>
  <Override PartName="/xl/tables/table3.xml" ContentType="application/vnd.openxmlformats-officedocument.spreadsheetml.table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4"/>
  </bookViews>
  <sheets>
    <sheet name="START HERE" sheetId="1" state="visible" r:id="rId3"/>
    <sheet name="SET BASELINE" sheetId="2" state="visible" r:id="rId4"/>
    <sheet name="CHANGE SIGNALS" sheetId="3" state="visible" r:id="rId5"/>
    <sheet name="CANDIDATE REVIEW" sheetId="4" state="visible" r:id="rId6"/>
    <sheet name="VERSION HISTORY" sheetId="5" state="visible" r:id="rId7"/>
    <sheet name="APPROVAL &amp; HANDOFF" sheetId="6" state="visible" r:id="rId8"/>
    <sheet name="WORKED EXAMPLES" sheetId="7" state="visible" r:id="rId9"/>
    <sheet name="METHOD &amp; VALUES" sheetId="8" state="visible" r:id="rId10"/>
  </sheets>
  <definedNames>
    <definedName name="_xlnm.Print_Area" localSheetId="0">'START HERE'!$A$1:$H$20</definedName>
    <definedName name="_xlnm.Print_Area" localSheetId="1">'SET BASELINE'!$A$1:$F$16</definedName>
    <definedName name="_xlnm.Print_Titles" localSheetId="1">'SET BASELINE'!$1:$4</definedName>
    <definedName name="_xlnm.Print_Area" localSheetId="2">'CHANGE SIGNALS'!$A$1:$M$24</definedName>
    <definedName name="_xlnm.Print_Titles" localSheetId="2">'CHANGE SIGNALS'!$1:$4</definedName>
    <definedName name="_xlnm.Print_Area" localSheetId="3">'CANDIDATE REVIEW'!$A$1:$Q$24</definedName>
    <definedName name="_xlnm.Print_Titles" localSheetId="3">'CANDIDATE REVIEW'!$1:$4</definedName>
    <definedName name="_xlnm.Print_Area" localSheetId="4">'VERSION HISTORY'!$A$1:$L$24</definedName>
    <definedName name="_xlnm.Print_Titles" localSheetId="4">'VERSION HISTORY'!$1:$4</definedName>
    <definedName name="_xlnm.Print_Area" localSheetId="5">'APPROVAL &amp; HANDOFF'!$A$1:$F$28</definedName>
    <definedName name="_xlnm.Print_Area" localSheetId="6">'WORKED EXAMPLES'!$A$1:$Q$33</definedName>
    <definedName name="_xlnm.Print_Titles" localSheetId="6">'WORKED EXAMPLES'!$13:$13</definedName>
    <definedName name="_xlnm.Print_Area" localSheetId="7">'METHOD &amp; VALUES'!$A$1:$J$43</definedName>
    <definedName name="_xlnm.Print_Titles" localSheetId="7">'METHOD &amp; VALUES'!$1:$4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<sst xmlns="http://schemas.openxmlformats.org/spreadsheetml/2006/main" count="733" uniqueCount="384">
  <si>
    <t xml:space="preserve">Competitor Set Change Register</t>
  </si>
  <si>
    <t xml:space="preserve">Monitor → review → approve → preserve. No change is a valid outcome. Workbook suggestions are not approvals.</t>
  </si>
  <si>
    <t xml:space="preserve">Use this workbook after a competitor set has already been approved for a defined decision. Record signals without overwriting the baseline, review only supported material change, keep reviewer confirmation separate and preserve every superseded version.</t>
  </si>
  <si>
    <t xml:space="preserve">Step</t>
  </si>
  <si>
    <t xml:space="preserve">Sheet</t>
  </si>
  <si>
    <t xml:space="preserve">What to do</t>
  </si>
  <si>
    <t xml:space="preserve">Seven lifecycle outcomes</t>
  </si>
  <si>
    <t xml:space="preserve">1</t>
  </si>
  <si>
    <t xml:space="preserve">SET BASELINE</t>
  </si>
  <si>
    <t xml:space="preserve">Record the defined decision, current approved version, owner, reviewer and next-review condition.</t>
  </si>
  <si>
    <t xml:space="preserve">No change required</t>
  </si>
  <si>
    <t xml:space="preserve">Evidence does not support a material consequence.</t>
  </si>
  <si>
    <t xml:space="preserve">Retain the baseline.</t>
  </si>
  <si>
    <t xml:space="preserve">Record the next-review condition.</t>
  </si>
  <si>
    <t xml:space="preserve">2</t>
  </si>
  <si>
    <t xml:space="preserve">CHANGE SIGNALS</t>
  </si>
  <si>
    <t xml:space="preserve">Capture dated observations. Keep observed fact, inference and missing evidence separate.</t>
  </si>
  <si>
    <t xml:space="preserve">Evidence check required</t>
  </si>
  <si>
    <t xml:space="preserve">Admissibility, freshness, contradiction or breadth is unresolved.</t>
  </si>
  <si>
    <t xml:space="preserve">Do not force a change.</t>
  </si>
  <si>
    <t xml:space="preserve">Route to evidence review.</t>
  </si>
  <si>
    <t xml:space="preserve">3</t>
  </si>
  <si>
    <t xml:space="preserve">CANDIDATE REVIEW</t>
  </si>
  <si>
    <t xml:space="preserve">Test one affected candidate, market or scope. The formula suggests; the reviewer confirms.</t>
  </si>
  <si>
    <t xml:space="preserve">Partial refresh</t>
  </si>
  <si>
    <t xml:space="preserve">One candidate or a bounded subset is materially affected.</t>
  </si>
  <si>
    <t xml:space="preserve">Protect unaffected records.</t>
  </si>
  <si>
    <t xml:space="preserve">Propose a new bounded version.</t>
  </si>
  <si>
    <t xml:space="preserve">4</t>
  </si>
  <si>
    <t xml:space="preserve">VERSION HISTORY</t>
  </si>
  <si>
    <t xml:space="preserve">Retain the prior version, affected records, protected unchanged records and supersession.</t>
  </si>
  <si>
    <t xml:space="preserve">Full competitor-set rebuild</t>
  </si>
  <si>
    <t xml:space="preserve">Set-wide assumptions, roles or coverage no longer hold.</t>
  </si>
  <si>
    <t xml:space="preserve">Retain the prior version.</t>
  </si>
  <si>
    <t xml:space="preserve">Rebuild coverage and stopping rules.</t>
  </si>
  <si>
    <t xml:space="preserve">5</t>
  </si>
  <si>
    <t xml:space="preserve">APPROVAL &amp; HANDOFF</t>
  </si>
  <si>
    <t xml:space="preserve">Select one current, reviewer-confirmed record and create a portable handoff.</t>
  </si>
  <si>
    <t xml:space="preserve">Decision-scope review required</t>
  </si>
  <si>
    <t xml:space="preserve">The buyer, offer, geography, route or original decision changed.</t>
  </si>
  <si>
    <t xml:space="preserve">Freeze the set.</t>
  </si>
  <si>
    <t xml:space="preserve">Redefine scope first.</t>
  </si>
  <si>
    <t xml:space="preserve">6</t>
  </si>
  <si>
    <t xml:space="preserve">WORKED EXAMPLES</t>
  </si>
  <si>
    <t xml:space="preserve">Review all seven outcomes and the tool/workbook parity cases.</t>
  </si>
  <si>
    <t xml:space="preserve">Review deferred — evidence insufficient</t>
  </si>
  <si>
    <t xml:space="preserve">Required evidence is unavailable.</t>
  </si>
  <si>
    <t xml:space="preserve">Name the evidence needed to resume.</t>
  </si>
  <si>
    <t xml:space="preserve">7</t>
  </si>
  <si>
    <t xml:space="preserve">METHOD &amp; VALUES</t>
  </si>
  <si>
    <t xml:space="preserve">Audit definitions, precedence, validation, date rules and controlled values.</t>
  </si>
  <si>
    <t xml:space="preserve">Refused — define the original decision first</t>
  </si>
  <si>
    <t xml:space="preserve">The decision boundary is undefined.</t>
  </si>
  <si>
    <t xml:space="preserve">Create no approved set.</t>
  </si>
  <si>
    <t xml:space="preserve">Define the decision first.</t>
  </si>
  <si>
    <t xml:space="preserve">Role boundary</t>
  </si>
  <si>
    <t xml:space="preserve">The monitoring owner records signals and opens review. The accountable reviewer confirms the lifecycle outcome and any new version. One person may hold both roles in a small team, but the record must disclose the dual role and keep proposal separate from confirmation. No score or percentage confidence is used.</t>
  </si>
  <si>
    <t xml:space="preserve">Workbook identity: A22-COMPETITOR-SET-LIFECYCLE-1.0.0 · Article: https://www.serpifai.com/insights/when-to-update-competitor-set/</t>
  </si>
  <si>
    <t xml:space="preserve">Set Baseline</t>
  </si>
  <si>
    <t xml:space="preserve">Define the approved decision boundary before any lifecycle review. The current baseline remains protected until a reviewer approves a new version.</t>
  </si>
  <si>
    <t xml:space="preserve">Field</t>
  </si>
  <si>
    <t xml:space="preserve">Current approved value</t>
  </si>
  <si>
    <t xml:space="preserve">Why it matters</t>
  </si>
  <si>
    <t xml:space="preserve">Required</t>
  </si>
  <si>
    <t xml:space="preserve">Example</t>
  </si>
  <si>
    <t xml:space="preserve">Status</t>
  </si>
  <si>
    <t xml:space="preserve">Decision ID</t>
  </si>
  <si>
    <t xml:space="preserve">Stable identity for the decision being analysed.</t>
  </si>
  <si>
    <t xml:space="preserve">Yes</t>
  </si>
  <si>
    <t xml:space="preserve">DEC-2026-014</t>
  </si>
  <si>
    <t xml:space="preserve">Original decision status</t>
  </si>
  <si>
    <t xml:space="preserve">Lifecycle control is refused when the decision is not clearly defined.</t>
  </si>
  <si>
    <t xml:space="preserve">Clearly defined</t>
  </si>
  <si>
    <t xml:space="preserve">Buyer</t>
  </si>
  <si>
    <t xml:space="preserve">The buyer or buying group whose alternatives are being compared.</t>
  </si>
  <si>
    <t xml:space="preserve">UK enterprise marketing team</t>
  </si>
  <si>
    <t xml:space="preserve">Offer</t>
  </si>
  <si>
    <t xml:space="preserve">The offer or problem-solving route under review.</t>
  </si>
  <si>
    <t xml:space="preserve">Managed competitive intelligence service</t>
  </si>
  <si>
    <t xml:space="preserve">Market / geography</t>
  </si>
  <si>
    <t xml:space="preserve">The market, country, region or service boundary.</t>
  </si>
  <si>
    <t xml:space="preserve">United Kingdom</t>
  </si>
  <si>
    <t xml:space="preserve">Route to market</t>
  </si>
  <si>
    <t xml:space="preserve">The channel or procurement route relevant to the buyer.</t>
  </si>
  <si>
    <t xml:space="preserve">Direct enterprise sale</t>
  </si>
  <si>
    <t xml:space="preserve">Current set version</t>
  </si>
  <si>
    <t xml:space="preserve">The exact approved baseline under review.</t>
  </si>
  <si>
    <t xml:space="preserve">3.2 — UK enterprise</t>
  </si>
  <si>
    <t xml:space="preserve">Effective date</t>
  </si>
  <si>
    <t xml:space="preserve">The date the current version became effective.</t>
  </si>
  <si>
    <t xml:space="preserve">2026-07-01</t>
  </si>
  <si>
    <t xml:space="preserve">Monitoring owner</t>
  </si>
  <si>
    <t xml:space="preserve">Person or role responsible for recording signals.</t>
  </si>
  <si>
    <t xml:space="preserve">Competitive intelligence lead</t>
  </si>
  <si>
    <t xml:space="preserve">Accountable reviewer</t>
  </si>
  <si>
    <t xml:space="preserve">Person or role that confirms lifecycle outcomes.</t>
  </si>
  <si>
    <t xml:space="preserve">Marketing director</t>
  </si>
  <si>
    <t xml:space="preserve">Current approval state</t>
  </si>
  <si>
    <t xml:space="preserve">Shows whether the baseline is approved or still proposed.</t>
  </si>
  <si>
    <t xml:space="preserve">Approved</t>
  </si>
  <si>
    <t xml:space="preserve">Next-review condition</t>
  </si>
  <si>
    <t xml:space="preserve">Event, evidence or date-with-reason that should reopen review.</t>
  </si>
  <si>
    <t xml:space="preserve">Review after Q3 win/loss evidence or a verified market entry</t>
  </si>
  <si>
    <t xml:space="preserve">Change Signals</t>
  </si>
  <si>
    <t xml:space="preserve">Record observations without turning them into conclusions. Keep fact, inference and missing evidence separate.</t>
  </si>
  <si>
    <t xml:space="preserve">Signal ID</t>
  </si>
  <si>
    <t xml:space="preserve">Date observed</t>
  </si>
  <si>
    <t xml:space="preserve">Signal category</t>
  </si>
  <si>
    <t xml:space="preserve">Source</t>
  </si>
  <si>
    <t xml:space="preserve">Observed fact</t>
  </si>
  <si>
    <t xml:space="preserve">Inference</t>
  </si>
  <si>
    <t xml:space="preserve">Missing evidence</t>
  </si>
  <si>
    <t xml:space="preserve">Original scope status</t>
  </si>
  <si>
    <t xml:space="preserve">Decision consequence</t>
  </si>
  <si>
    <t xml:space="preserve">Affected breadth</t>
  </si>
  <si>
    <t xml:space="preserve">Review status</t>
  </si>
  <si>
    <t xml:space="preserve">Candidate Review</t>
  </si>
  <si>
    <t xml:space="preserve">Select a logged signal, add evidence state and review rationale. The formula suggests one outcome; the reviewer confirms separately.</t>
  </si>
  <si>
    <t xml:space="preserve">Candidate or affected scope</t>
  </si>
  <si>
    <t xml:space="preserve">Evidence availability</t>
  </si>
  <si>
    <t xml:space="preserve">Evidence state</t>
  </si>
  <si>
    <t xml:space="preserve">Materiality rationale</t>
  </si>
  <si>
    <t xml:space="preserve">Protected unchanged elements</t>
  </si>
  <si>
    <t xml:space="preserve">Validation</t>
  </si>
  <si>
    <t xml:space="preserve">Formula-suggested outcome</t>
  </si>
  <si>
    <t xml:space="preserve">Reviewer-confirmed outcome</t>
  </si>
  <si>
    <t xml:space="preserve">Reviewer</t>
  </si>
  <si>
    <t xml:space="preserve">Review date</t>
  </si>
  <si>
    <t xml:space="preserve">Return reason</t>
  </si>
  <si>
    <t xml:space="preserve">Next action</t>
  </si>
  <si>
    <t xml:space="preserve">Confirmed fingerprint (paste values)</t>
  </si>
  <si>
    <t xml:space="preserve">Current fingerprint</t>
  </si>
  <si>
    <t xml:space="preserve">Confirmation state</t>
  </si>
  <si>
    <t xml:space="preserve">Version History</t>
  </si>
  <si>
    <t xml:space="preserve">Never silently overwrite the approved set. Record supersession, protected records, reviewer and next-review condition.</t>
  </si>
  <si>
    <t xml:space="preserve">Version</t>
  </si>
  <si>
    <t xml:space="preserve">Prior version</t>
  </si>
  <si>
    <t xml:space="preserve">Approved outcome</t>
  </si>
  <si>
    <t xml:space="preserve">Change summary</t>
  </si>
  <si>
    <t xml:space="preserve">Affected records</t>
  </si>
  <si>
    <t xml:space="preserve">Protected unchanged records</t>
  </si>
  <si>
    <t xml:space="preserve">Superseded-version reference</t>
  </si>
  <si>
    <t xml:space="preserve">Approval state</t>
  </si>
  <si>
    <t xml:space="preserve">Limitations</t>
  </si>
  <si>
    <t xml:space="preserve">Approval &amp; Handoff</t>
  </si>
  <si>
    <t xml:space="preserve">Select one signal. The handoff excludes stale or unconfirmed reviewer outcomes.</t>
  </si>
  <si>
    <t xml:space="preserve">Selected signal ID</t>
  </si>
  <si>
    <t xml:space="preserve">Handoff status</t>
  </si>
  <si>
    <t xml:space="preserve">Decision identity</t>
  </si>
  <si>
    <t xml:space="preserve">Proposed version</t>
  </si>
  <si>
    <t xml:space="preserve">Signal</t>
  </si>
  <si>
    <t xml:space="preserve">Evidence</t>
  </si>
  <si>
    <t xml:space="preserve">Lifecycle outcome</t>
  </si>
  <si>
    <t xml:space="preserve">Affected scope</t>
  </si>
  <si>
    <t xml:space="preserve">Required action</t>
  </si>
  <si>
    <t xml:space="preserve">Supersession</t>
  </si>
  <si>
    <t xml:space="preserve">Adjacent-article handoff</t>
  </si>
  <si>
    <t xml:space="preserve">Portable handoff note</t>
  </si>
  <si>
    <t xml:space="preserve">Copy or print this sheet only when the status is READY FOR HANDOFF. A stale reviewer confirmation is excluded automatically. Retain the prior version and source records outside this summary.</t>
  </si>
  <si>
    <t xml:space="preserve">Worked Examples and Parity Cases</t>
  </si>
  <si>
    <t xml:space="preserve">Transparent fictional examples teach the seven outcomes. The lower table applies the same precedence and contradiction rules as the article and JavaScript check.</t>
  </si>
  <si>
    <t xml:space="preserve">Observed signal</t>
  </si>
  <si>
    <t xml:space="preserve">Evidence / scope finding</t>
  </si>
  <si>
    <t xml:space="preserve">Expected lifecycle outcome</t>
  </si>
  <si>
    <t xml:space="preserve">Protected record</t>
  </si>
  <si>
    <t xml:space="preserve">No change</t>
  </si>
  <si>
    <t xml:space="preserve">A few rankings moved after broad search volatility.</t>
  </si>
  <si>
    <t xml:space="preserve">Buyer, offer, roles and coverage remain unchanged; no material consequence supported.</t>
  </si>
  <si>
    <t xml:space="preserve">Retain current baseline and next condition.</t>
  </si>
  <si>
    <t xml:space="preserve">Evidence check</t>
  </si>
  <si>
    <t xml:space="preserve">Repeated sales reports name a new rival.</t>
  </si>
  <si>
    <t xml:space="preserve">Deal context and buyer/offer match are inconsistent.</t>
  </si>
  <si>
    <t xml:space="preserve">Do not add the rival yet.</t>
  </si>
  <si>
    <t xml:space="preserve">A provider begins serving one recorded country.</t>
  </si>
  <si>
    <t xml:space="preserve">Supported substitution is limited to that market.</t>
  </si>
  <si>
    <t xml:space="preserve">Protect all other markets.</t>
  </si>
  <si>
    <t xml:space="preserve">Full rebuild</t>
  </si>
  <si>
    <t xml:space="preserve">Multiple previously excluded models now cover the decision.</t>
  </si>
  <si>
    <t xml:space="preserve">Set-wide coverage assumptions fail; decision remains defined.</t>
  </si>
  <si>
    <t xml:space="preserve">Retain and supersede the prior version.</t>
  </si>
  <si>
    <t xml:space="preserve">Scope review</t>
  </si>
  <si>
    <t xml:space="preserve">The offer changes from self-serve software to managed service.</t>
  </si>
  <si>
    <t xml:space="preserve">Buyer, procurement route and required output materially changed.</t>
  </si>
  <si>
    <t xml:space="preserve">Freeze the set; redefine the decision.</t>
  </si>
  <si>
    <t xml:space="preserve">Deferred</t>
  </si>
  <si>
    <t xml:space="preserve">An acquisition is announced.</t>
  </si>
  <si>
    <t xml:space="preserve">Operating control, product availability and serviceability are unverified.</t>
  </si>
  <si>
    <t xml:space="preserve">Retain baseline until evidence exists.</t>
  </si>
  <si>
    <t xml:space="preserve">Refused</t>
  </si>
  <si>
    <t xml:space="preserve">No original buyer, offer or geography was recorded.</t>
  </si>
  <si>
    <t xml:space="preserve">Test record</t>
  </si>
  <si>
    <t xml:space="preserve">Set version</t>
  </si>
  <si>
    <t xml:space="preserve">What changed</t>
  </si>
  <si>
    <t xml:space="preserve">Scope status</t>
  </si>
  <si>
    <t xml:space="preserve">Expected</t>
  </si>
  <si>
    <t xml:space="preserve">Actual</t>
  </si>
  <si>
    <t xml:space="preserve">Result</t>
  </si>
  <si>
    <t xml:space="preserve">TOOL-01 Undefined original decision</t>
  </si>
  <si>
    <t xml:space="preserve">Not clearly defined</t>
  </si>
  <si>
    <t xml:space="preserve">3.2</t>
  </si>
  <si>
    <t xml:space="preserve">A recorded market signal changed.</t>
  </si>
  <si>
    <t xml:space="preserve">Market or geography</t>
  </si>
  <si>
    <t xml:space="preserve">Required evidence is available</t>
  </si>
  <si>
    <t xml:space="preserve">Supported for lifecycle review</t>
  </si>
  <si>
    <t xml:space="preserve">Original scope remains valid</t>
  </si>
  <si>
    <t xml:space="preserve">No supported material consequence</t>
  </si>
  <si>
    <t xml:space="preserve">No approved set change</t>
  </si>
  <si>
    <t xml:space="preserve">CI lead</t>
  </si>
  <si>
    <t xml:space="preserve">Review after Q3 win/loss evidence.</t>
  </si>
  <si>
    <t xml:space="preserve">TOOL-02 Scope materially changed</t>
  </si>
  <si>
    <t xml:space="preserve">Original scope materially changed</t>
  </si>
  <si>
    <t xml:space="preserve">Supported material consequence</t>
  </si>
  <si>
    <t xml:space="preserve">Original decision scope</t>
  </si>
  <si>
    <t xml:space="preserve">TOOL-03 Required evidence missing</t>
  </si>
  <si>
    <t xml:space="preserve">Required evidence is missing</t>
  </si>
  <si>
    <t xml:space="preserve">Not assessable because evidence is missing</t>
  </si>
  <si>
    <t xml:space="preserve">Consequence is unclear</t>
  </si>
  <si>
    <t xml:space="preserve">Affected breadth is unclear</t>
  </si>
  <si>
    <t xml:space="preserve">TOOL-04 Admissibility requires review</t>
  </si>
  <si>
    <t xml:space="preserve">Admissibility requires review</t>
  </si>
  <si>
    <t xml:space="preserve">TOOL-05 Material evidence contradictory</t>
  </si>
  <si>
    <t xml:space="preserve">Material evidence is contradictory</t>
  </si>
  <si>
    <t xml:space="preserve">TOOL-06 Material evidence stale</t>
  </si>
  <si>
    <t xml:space="preserve">Material evidence may be stale</t>
  </si>
  <si>
    <t xml:space="preserve">TOOL-07 Consequence unclear</t>
  </si>
  <si>
    <t xml:space="preserve">TOOL-08 One candidate materially affected</t>
  </si>
  <si>
    <t xml:space="preserve">One candidate</t>
  </si>
  <si>
    <t xml:space="preserve">TOOL-09 Bounded market materially affected</t>
  </si>
  <si>
    <t xml:space="preserve">Bounded subset, product, segment or market</t>
  </si>
  <si>
    <t xml:space="preserve">TOOL-10 Set-wide coverage affected</t>
  </si>
  <si>
    <t xml:space="preserve">Set-wide assumptions or coverage</t>
  </si>
  <si>
    <t xml:space="preserve">TOOL-11 No material consequence</t>
  </si>
  <si>
    <t xml:space="preserve">TOOL-12 Ranking movement, cause unclear</t>
  </si>
  <si>
    <t xml:space="preserve">Rankings moved but the cause is unclear.</t>
  </si>
  <si>
    <t xml:space="preserve">Search or AI visibility</t>
  </si>
  <si>
    <t xml:space="preserve">TOOL-13 Ranking movement, immaterial</t>
  </si>
  <si>
    <t xml:space="preserve">Rankings moved; buyer, offer and role remain unchanged.</t>
  </si>
  <si>
    <t xml:space="preserve">TOOL-14 Acquisition without operating evidence</t>
  </si>
  <si>
    <t xml:space="preserve">Ownership, acquisition or merger</t>
  </si>
  <si>
    <t xml:space="preserve">TOOL-15 Invalid required date</t>
  </si>
  <si>
    <t xml:space="preserve">FIELD ERROR</t>
  </si>
  <si>
    <t xml:space="preserve">TOOL-16 Missing set version</t>
  </si>
  <si>
    <t xml:space="preserve">TOOL-17 Supported consequence plus no change breadth</t>
  </si>
  <si>
    <t xml:space="preserve">TOOL-18 No consequence plus set-wide breadth</t>
  </si>
  <si>
    <t xml:space="preserve">TOOL-19 Invalid resubmission clears result</t>
  </si>
  <si>
    <t xml:space="preserve">TOOL-20 Punctuation-only description</t>
  </si>
  <si>
    <t xml:space="preserve">...</t>
  </si>
  <si>
    <t xml:space="preserve">---</t>
  </si>
  <si>
    <t xml:space="preserve">Method &amp; Values</t>
  </si>
  <si>
    <t xml:space="preserve">Visible technical documentation: definitions, controlled values, precedence, date rules, stale-confirmation behavior and test evidence. No hidden sheet or hidden material logic.</t>
  </si>
  <si>
    <t xml:space="preserve">Term</t>
  </si>
  <si>
    <t xml:space="preserve">Plain-language definition</t>
  </si>
  <si>
    <t xml:space="preserve">Relationship</t>
  </si>
  <si>
    <t xml:space="preserve">Prohibited inference</t>
  </si>
  <si>
    <t xml:space="preserve">Precedence</t>
  </si>
  <si>
    <t xml:space="preserve">Condition</t>
  </si>
  <si>
    <t xml:space="preserve">Version consequence</t>
  </si>
  <si>
    <t xml:space="preserve">Competitor set</t>
  </si>
  <si>
    <t xml:space="preserve">Approved collection of candidate records for one defined decision.</t>
  </si>
  <si>
    <t xml:space="preserve">Depends on a defined decision and evidence.</t>
  </si>
  <si>
    <t xml:space="preserve">A list of visible domains is automatically a competitor set.</t>
  </si>
  <si>
    <t xml:space="preserve">Original decision not clearly defined</t>
  </si>
  <si>
    <t xml:space="preserve">Define the decision.</t>
  </si>
  <si>
    <t xml:space="preserve">No approved version produced.</t>
  </si>
  <si>
    <t xml:space="preserve">Approved baseline</t>
  </si>
  <si>
    <t xml:space="preserve">The current reviewed version against which signals are tested.</t>
  </si>
  <si>
    <t xml:space="preserve">Precedes signal, trigger and review.</t>
  </si>
  <si>
    <t xml:space="preserve">A monitoring alert silently replaces it.</t>
  </si>
  <si>
    <t xml:space="preserve">Original scope materially changed or breadth is original decision scope</t>
  </si>
  <si>
    <t xml:space="preserve">Reopen decision definition.</t>
  </si>
  <si>
    <t xml:space="preserve">Current set remains frozen.</t>
  </si>
  <si>
    <t xml:space="preserve">Observed event or pattern worth recording.</t>
  </si>
  <si>
    <t xml:space="preserve">May become a trigger.</t>
  </si>
  <si>
    <t xml:space="preserve">It is already material.</t>
  </si>
  <si>
    <t xml:space="preserve">Acquire named evidence.</t>
  </si>
  <si>
    <t xml:space="preserve">No supersession.</t>
  </si>
  <si>
    <t xml:space="preserve">Trigger</t>
  </si>
  <si>
    <t xml:space="preserve">Relevant and supported signal that opens formal review.</t>
  </si>
  <si>
    <t xml:space="preserve">Opens review against the baseline.</t>
  </si>
  <si>
    <t xml:space="preserve">It approves a change.</t>
  </si>
  <si>
    <t xml:space="preserve">Evidence admissibility, contradiction, freshness, scope, consequence or breadth unresolved</t>
  </si>
  <si>
    <t xml:space="preserve">Adjudicate evidence.</t>
  </si>
  <si>
    <t xml:space="preserve">Review</t>
  </si>
  <si>
    <t xml:space="preserve">Test of evidence, materiality, affected scope and baseline.</t>
  </si>
  <si>
    <t xml:space="preserve">Produces one lifecycle outcome.</t>
  </si>
  <si>
    <t xml:space="preserve">The formula is approval.</t>
  </si>
  <si>
    <t xml:space="preserve">Supported material consequence affects one candidate or bounded subset</t>
  </si>
  <si>
    <t xml:space="preserve">Refresh affected records only.</t>
  </si>
  <si>
    <t xml:space="preserve">New bounded version after approval.</t>
  </si>
  <si>
    <t xml:space="preserve">Material change</t>
  </si>
  <si>
    <t xml:space="preserve">Supported change that could alter decision, role, permitted use, coverage or original scope.</t>
  </si>
  <si>
    <t xml:space="preserve">Determines no change, refresh, rebuild or scope review.</t>
  </si>
  <si>
    <t xml:space="preserve">Publicity, recency or visibility alone proves materiality.</t>
  </si>
  <si>
    <t xml:space="preserve">Supported material consequence affects set-wide assumptions or coverage</t>
  </si>
  <si>
    <t xml:space="preserve">New set after approval; prior retained.</t>
  </si>
  <si>
    <t xml:space="preserve">No-change decision</t>
  </si>
  <si>
    <t xml:space="preserve">Reviewer-confirmed conclusion that evidence does not support a material consequence.</t>
  </si>
  <si>
    <t xml:space="preserve">Retains baseline and next condition.</t>
  </si>
  <si>
    <t xml:space="preserve">The review failed.</t>
  </si>
  <si>
    <t xml:space="preserve">Available evidence supports no material consequence and no set change</t>
  </si>
  <si>
    <t xml:space="preserve">Retain baseline and next condition.</t>
  </si>
  <si>
    <t xml:space="preserve">Current version remains active.</t>
  </si>
  <si>
    <t xml:space="preserve">Superseded version</t>
  </si>
  <si>
    <t xml:space="preserve">Prior approved state retained after a later version is approved.</t>
  </si>
  <si>
    <t xml:space="preserve">Supports audit and downstream explanation.</t>
  </si>
  <si>
    <t xml:space="preserve">It should be deleted.</t>
  </si>
  <si>
    <t xml:space="preserve">Validation rule</t>
  </si>
  <si>
    <t xml:space="preserve">Formula-level control</t>
  </si>
  <si>
    <t xml:space="preserve">Error meaning</t>
  </si>
  <si>
    <t xml:space="preserve">Remedy</t>
  </si>
  <si>
    <t xml:space="preserve">Scope</t>
  </si>
  <si>
    <t xml:space="preserve">Workbook test</t>
  </si>
  <si>
    <t xml:space="preserve">Required result</t>
  </si>
  <si>
    <t xml:space="preserve">Current evidence</t>
  </si>
  <si>
    <t xml:space="preserve">Date</t>
  </si>
  <si>
    <t xml:space="preserve">Numeric; &gt;=1; &lt;=2958465; integer only</t>
  </si>
  <si>
    <t xml:space="preserve">Invalid date</t>
  </si>
  <si>
    <t xml:space="preserve">Enter a real whole-number Excel date.</t>
  </si>
  <si>
    <t xml:space="preserve">Signals, review, versions</t>
  </si>
  <si>
    <t xml:space="preserve">WB-01 Blank signal row</t>
  </si>
  <si>
    <t xml:space="preserve">All calculated fields blank</t>
  </si>
  <si>
    <t xml:space="preserve">Formula begins with blank Signal ID guard</t>
  </si>
  <si>
    <t xml:space="preserve">PASS</t>
  </si>
  <si>
    <t xml:space="preserve">Blank row</t>
  </si>
  <si>
    <t xml:space="preserve">Signal ID blank returns blank outputs</t>
  </si>
  <si>
    <t xml:space="preserve">No phantom record</t>
  </si>
  <si>
    <t xml:space="preserve">Enter a signal ID to begin.</t>
  </si>
  <si>
    <t xml:space="preserve">WB-02 Completed row followed by blanks</t>
  </si>
  <si>
    <t xml:space="preserve">No phantom zero or false outcome</t>
  </si>
  <si>
    <t xml:space="preserve">Blank-row guard across 100 rows</t>
  </si>
  <si>
    <t xml:space="preserve">Availability and evidence state must agree</t>
  </si>
  <si>
    <t xml:space="preserve">Contradictory evidence inputs</t>
  </si>
  <si>
    <t xml:space="preserve">Use “Not assessable because evidence is missing”.</t>
  </si>
  <si>
    <t xml:space="preserve">WB-03 Date 0</t>
  </si>
  <si>
    <t xml:space="preserve">Named date error</t>
  </si>
  <si>
    <t xml:space="preserve">Formula checks date &lt; 1</t>
  </si>
  <si>
    <t xml:space="preserve">Material consequence</t>
  </si>
  <si>
    <t xml:space="preserve">Supported consequence cannot use no-change breadth</t>
  </si>
  <si>
    <t xml:space="preserve">Contradictory materiality</t>
  </si>
  <si>
    <t xml:space="preserve">Choose affected breadth or revise consequence.</t>
  </si>
  <si>
    <t xml:space="preserve">WB-04 Date 2958466</t>
  </si>
  <si>
    <t xml:space="preserve">Formula checks date &gt; 2958465</t>
  </si>
  <si>
    <t xml:space="preserve">Undefined decision</t>
  </si>
  <si>
    <t xml:space="preserve">Cannot claim a current approved change</t>
  </si>
  <si>
    <t xml:space="preserve">Invalid baseline/change combination</t>
  </si>
  <si>
    <t xml:space="preserve">Baseline and review</t>
  </si>
  <si>
    <t xml:space="preserve">WB-05 Fractional date</t>
  </si>
  <si>
    <t xml:space="preserve">Formula checks date &lt;&gt; INT(date)</t>
  </si>
  <si>
    <t xml:space="preserve">Confirmation</t>
  </si>
  <si>
    <t xml:space="preserve">Saved fingerprint must equal current fingerprint</t>
  </si>
  <si>
    <t xml:space="preserve">STALE — REVIEW AGAIN</t>
  </si>
  <si>
    <t xml:space="preserve">Reconfirm after material input changes.</t>
  </si>
  <si>
    <t xml:space="preserve">Approval and handoff</t>
  </si>
  <si>
    <t xml:space="preserve">WB-06 Text date</t>
  </si>
  <si>
    <t xml:space="preserve">Formula checks ISNUMBER</t>
  </si>
  <si>
    <t xml:space="preserve">WB-07 Material input changes after confirmation</t>
  </si>
  <si>
    <t xml:space="preserve">Fingerprint comparison</t>
  </si>
  <si>
    <t xml:space="preserve">WB-08 Stale confirmation</t>
  </si>
  <si>
    <t xml:space="preserve">Excluded from handoff</t>
  </si>
  <si>
    <t xml:space="preserve">Handoff requires CURRENT</t>
  </si>
  <si>
    <t xml:space="preserve">WB-09 No change</t>
  </si>
  <si>
    <t xml:space="preserve">Baseline retained; next condition required</t>
  </si>
  <si>
    <t xml:space="preserve">Outcome and handoff rules</t>
  </si>
  <si>
    <t xml:space="preserve">WB-10 Partial refresh</t>
  </si>
  <si>
    <t xml:space="preserve">Unaffected records protected</t>
  </si>
  <si>
    <t xml:space="preserve">Outcome and version rules</t>
  </si>
  <si>
    <t xml:space="preserve">WB-11 Full rebuild</t>
  </si>
  <si>
    <t xml:space="preserve">Prior version retained and superseded</t>
  </si>
  <si>
    <t xml:space="preserve">Version history fields</t>
  </si>
  <si>
    <t xml:space="preserve">WB-12 Undefined decision</t>
  </si>
  <si>
    <t xml:space="preserve">No approved set version produced</t>
  </si>
  <si>
    <t xml:space="preserve">Precedence 1</t>
  </si>
  <si>
    <t xml:space="preserve">WB-13 Eight sheets visible and ordered</t>
  </si>
  <si>
    <t xml:space="preserve">Workbook inventory</t>
  </si>
  <si>
    <t xml:space="preserve">WB-14 No macros, hidden sheets or external connections</t>
  </si>
  <si>
    <t xml:space="preserve">No macros, hidden sheets or external connections found in package inspection.</t>
  </si>
  <si>
    <t xml:space="preserve">WB-15 Formula-error scan</t>
  </si>
  <si>
    <t xml:space="preserve">Zero formula-error tokens</t>
  </si>
  <si>
    <t xml:space="preserve">Native recalculation produced no formula-error tokens.</t>
  </si>
  <si>
    <t xml:space="preserve">WB-16 Print configuration and rendering</t>
  </si>
  <si>
    <t xml:space="preserve">All eight sheets rendered; final Candidate Review pagination is being rechecked.</t>
  </si>
  <si>
    <t xml:space="preserve">Controlled value library (visible; used for documentation and audit)</t>
  </si>
  <si>
    <t xml:space="preserve">Original scope is unclear</t>
  </si>
  <si>
    <t xml:space="preserve">Technical identity: A22-COMPETITOR-SET-LIFECYCLE-1.0.0. The article is the canonical public explanation. Formulas expose validation and precedence; reviewer confirmation remains separate. Microsoft Excel interaction and assistive-technology behavior remain direct testing pending until genuinely tested.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</si>
</sst>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_(* #,##0.00_);_(* \(#,##0.00\);_(* \-??_);_(@_)"/>
    <numFmt numFmtId="166" formatCode="_(* #,##0_);_(* \(#,##0\);_(* \-_);_(@_)"/>
    <numFmt numFmtId="167" formatCode="_(\$* #,##0.00_);_(\$* \(#,##0.00\);_(\$* \-??_);_(@_)"/>
    <numFmt numFmtId="168" formatCode="_(\$* #,##0_);_(\$* \(#,##0\);_(\$* \-_);_(@_)"/>
    <numFmt numFmtId="169" formatCode="0%"/>
    <numFmt numFmtId="170" formatCode="yyyy\-mm\-dd"/>
  </numFmts>
  <fonts count="1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  <charset val="1"/>
    </font>
    <font>
      <sz val="11"/>
      <name val="Calibri"/>
      <family val="0"/>
      <charset val="1"/>
    </font>
    <font>
      <b val="true"/>
      <sz val="18"/>
      <color rgb="FFFFFFFF"/>
      <name val="Calibri"/>
      <family val="0"/>
      <charset val="1"/>
    </font>
    <font>
      <sz val="10"/>
      <color rgb="FFD9ECF5"/>
      <name val="Calibri"/>
      <family val="0"/>
      <charset val="1"/>
    </font>
    <font>
      <b val="true"/>
      <sz val="11"/>
      <color rgb="FF13202A"/>
      <name val="Calibri"/>
      <family val="0"/>
      <charset val="1"/>
    </font>
    <font>
      <b val="true"/>
      <sz val="10"/>
      <color rgb="FFFFFFFF"/>
      <name val="Calibri"/>
      <family val="0"/>
      <charset val="1"/>
    </font>
    <font>
      <sz val="10"/>
      <color rgb="FF13202A"/>
      <name val="Calibri"/>
      <family val="0"/>
      <charset val="1"/>
    </font>
    <font>
      <sz val="11"/>
      <color rgb="FF13202A"/>
      <name val="Calibri"/>
      <family val="0"/>
      <charset val="1"/>
    </font>
    <font>
      <sz val="9"/>
      <color rgb="FFFFFFFF"/>
      <name val="Calibri"/>
      <family val="0"/>
      <charset val="1"/>
    </font>
    <font>
      <b val="true"/>
      <sz val="10"/>
      <color rgb="FF13202A"/>
      <name val="Calibri"/>
      <family val="0"/>
      <charset val="1"/>
    </font>
    <font>
      <sz val="10"/>
      <color rgb="FFFFFFFF"/>
      <name val="Calibri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071522"/>
        <bgColor rgb="FF0D2131"/>
      </patternFill>
    </fill>
    <fill>
      <patternFill patternType="solid">
        <fgColor rgb="FF0D2131"/>
        <bgColor rgb="FF13202A"/>
      </patternFill>
    </fill>
    <fill>
      <patternFill patternType="solid">
        <fgColor rgb="FFE7F2F5"/>
        <bgColor rgb="FFE8F7EC"/>
      </patternFill>
    </fill>
    <fill>
      <patternFill patternType="solid">
        <fgColor rgb="FF17354A"/>
        <bgColor rgb="FF0D2131"/>
      </patternFill>
    </fill>
    <fill>
      <patternFill patternType="solid">
        <fgColor rgb="FFF2F7FA"/>
        <bgColor rgb="FFE8F7EC"/>
      </patternFill>
    </fill>
    <fill>
      <patternFill patternType="solid">
        <fgColor rgb="FFFFF5D8"/>
        <bgColor rgb="FFFDE8E8"/>
      </patternFill>
    </fill>
    <fill>
      <patternFill patternType="solid">
        <fgColor rgb="FFFFFFFF"/>
        <bgColor rgb="FFF2F7FA"/>
      </patternFill>
    </fill>
  </fills>
  <borders count="1">
    <border diagonalUp="false" diagonalDown="false">
      <left/>
      <right/>
      <top/>
      <bottom/>
      <diagonal/>
    </border>
  </borders>
  <cellStyleXfs count="27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4" fillId="0" borderId="0" applyFont="true" applyBorder="false" applyAlignment="true" applyProtection="false">
      <alignment horizontal="general" vertical="bottom" textRotation="0" wrapText="false" indent="0" shrinkToFit="false"/>
    </xf>
    <xf numFmtId="166" fontId="4" fillId="0" borderId="0" applyFont="true" applyBorder="false" applyAlignment="true" applyProtection="false">
      <alignment horizontal="general" vertical="bottom" textRotation="0" wrapText="false" indent="0" shrinkToFit="false"/>
    </xf>
    <xf numFmtId="167" fontId="4" fillId="0" borderId="0" applyFont="true" applyBorder="false" applyAlignment="true" applyProtection="false">
      <alignment horizontal="general" vertical="bottom" textRotation="0" wrapText="false" indent="0" shrinkToFit="false"/>
    </xf>
    <xf numFmtId="168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4" fillId="0" borderId="0" applyFont="true" applyBorder="false" applyAlignment="true" applyProtection="false">
      <alignment horizontal="general" vertical="bottom" textRotation="0" wrapText="false" indent="0" shrinkToFit="false"/>
    </xf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24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2" borderId="0" xfId="25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7" fillId="3" borderId="0" xfId="25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8" fillId="4" borderId="0" xfId="25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9" fillId="5" borderId="0" xfId="25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6" borderId="0" xfId="25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11" fillId="7" borderId="0" xfId="25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12" fillId="3" borderId="0" xfId="25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10" fillId="8" borderId="0" xfId="25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70" fontId="10" fillId="8" borderId="0" xfId="25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70" fontId="10" fillId="6" borderId="0" xfId="25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8" fillId="8" borderId="0" xfId="2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3" fillId="6" borderId="0" xfId="25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14" fillId="3" borderId="0" xfId="25" applyFont="true" applyBorder="true" applyAlignment="true" applyProtection="true">
      <alignment horizontal="general" vertical="top" textRotation="0" wrapText="true" indent="0" shrinkToFit="false"/>
      <protection locked="true" hidden="false"/>
    </xf>
  </cellXfs>
  <cellStyles count="13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Comma" xfId="20"/>
    <cellStyle name="Comma [0]" xfId="21"/>
    <cellStyle name="Currency" xfId="22"/>
    <cellStyle name="Currency [0]" xfId="23"/>
    <cellStyle name="Normal" xfId="24"/>
    <cellStyle name="Normal 1" xfId="25"/>
    <cellStyle name="Percent" xfId="26"/>
  </cellStyles>
  <dxfs count="20">
    <dxf>
      <fill>
        <patternFill patternType="solid">
          <fgColor rgb="FF17354A"/>
          <bgColor rgb="FF000000"/>
        </patternFill>
      </fill>
    </dxf>
    <dxf>
      <fill>
        <patternFill patternType="solid">
          <fgColor rgb="FFF2F7FA"/>
          <bgColor rgb="FF000000"/>
        </patternFill>
      </fill>
    </dxf>
    <dxf>
      <fill>
        <patternFill patternType="solid">
          <fgColor rgb="FF13202A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DE8E8"/>
          <bgColor rgb="FF000000"/>
        </patternFill>
      </fill>
    </dxf>
    <dxf>
      <fill>
        <patternFill patternType="solid">
          <fgColor rgb="FF8C1B1B"/>
          <bgColor rgb="FF000000"/>
        </patternFill>
      </fill>
    </dxf>
    <dxf>
      <font>
        <b val="1"/>
        <color rgb="FF8C1B1B"/>
      </font>
      <fill>
        <patternFill>
          <bgColor rgb="FFFDE8E8"/>
        </patternFill>
      </fill>
    </dxf>
    <dxf>
      <font>
        <b val="1"/>
        <color rgb="FF1E6433"/>
      </font>
      <fill>
        <patternFill>
          <bgColor rgb="FFE8F7EC"/>
        </patternFill>
      </fill>
    </dxf>
    <dxf>
      <font>
        <b val="1"/>
        <color rgb="FF8C1B1B"/>
      </font>
      <fill>
        <patternFill>
          <bgColor rgb="FFFDE8E8"/>
        </patternFill>
      </fill>
    </dxf>
    <dxf>
      <font>
        <b val="1"/>
        <color rgb="FF1E6433"/>
      </font>
      <fill>
        <patternFill>
          <bgColor rgb="FFE8F7EC"/>
        </patternFill>
      </fill>
    </dxf>
    <dxf>
      <font>
        <b val="1"/>
        <color rgb="FF8C1B1B"/>
      </font>
      <fill>
        <patternFill>
          <bgColor rgb="FFFDE8E8"/>
        </patternFill>
      </fill>
    </dxf>
    <dxf>
      <font>
        <b val="1"/>
        <color rgb="FF1E6433"/>
      </font>
      <fill>
        <patternFill>
          <bgColor rgb="FFE8F7EC"/>
        </patternFill>
      </fill>
    </dxf>
    <dxf>
      <font>
        <b val="1"/>
        <color rgb="FF1E6433"/>
      </font>
      <fill>
        <patternFill>
          <bgColor rgb="FFE8F7EC"/>
        </patternFill>
      </fill>
    </dxf>
    <dxf>
      <font>
        <b val="1"/>
        <color rgb="FF8C1B1B"/>
      </font>
      <fill>
        <patternFill>
          <bgColor rgb="FFFDE8E8"/>
        </patternFill>
      </fill>
    </dxf>
    <dxf>
      <fill>
        <patternFill patternType="solid">
          <fgColor rgb="FFE8F7EC"/>
          <bgColor rgb="FF000000"/>
        </patternFill>
      </fill>
    </dxf>
    <dxf>
      <fill>
        <patternFill patternType="solid">
          <fgColor rgb="FF1E6433"/>
          <bgColor rgb="FF000000"/>
        </patternFill>
      </fill>
    </dxf>
    <dxf>
      <font>
        <b val="1"/>
        <color rgb="FF1E6433"/>
      </font>
      <fill>
        <patternFill>
          <bgColor rgb="FFE8F7EC"/>
        </patternFill>
      </fill>
    </dxf>
    <dxf>
      <font>
        <b val="1"/>
        <color rgb="FF8C1B1B"/>
      </font>
      <fill>
        <patternFill>
          <bgColor rgb="FFFDE8E8"/>
        </patternFill>
      </fill>
    </dxf>
    <dxf>
      <font>
        <b val="1"/>
        <color rgb="FF1E6433"/>
      </font>
      <fill>
        <patternFill>
          <bgColor rgb="FFE8F7EC"/>
        </patternFill>
      </fill>
    </dxf>
    <dxf>
      <font>
        <b val="1"/>
        <color rgb="FF6D4D00"/>
      </font>
      <fill>
        <patternFill>
          <bgColor rgb="FFFFF5D8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E6433"/>
      <rgbColor rgb="FF000080"/>
      <rgbColor rgb="FF6D4D00"/>
      <rgbColor rgb="FF800080"/>
      <rgbColor rgb="FF008080"/>
      <rgbColor rgb="FFC0C0C0"/>
      <rgbColor rgb="FF808080"/>
      <rgbColor rgb="FF9999FF"/>
      <rgbColor rgb="FF993366"/>
      <rgbColor rgb="FFFFF5D8"/>
      <rgbColor rgb="FFD9ECF5"/>
      <rgbColor rgb="FF660066"/>
      <rgbColor rgb="FFFF8080"/>
      <rgbColor rgb="FF0066CC"/>
      <rgbColor rgb="FFF2F7FA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8F7EC"/>
      <rgbColor rgb="FFE7F2F5"/>
      <rgbColor rgb="FFFDE8E8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7354A"/>
      <rgbColor rgb="FF339966"/>
      <rgbColor rgb="FF0D2131"/>
      <rgbColor rgb="FF071522"/>
      <rgbColor rgb="FF8C1B1B"/>
      <rgbColor rgb="FF993366"/>
      <rgbColor rgb="FF333399"/>
      <rgbColor rgb="FF13202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A22CandidateReview" displayName="A22CandidateReview" ref="A4:Q104" headerRowCount="1" totalsRowCount="0" totalsRowShown="0">
  <autoFilter ref="A4:Q104"/>
  <autoFilter ref="A4:Q104"/>
  <tableColumns count="17">
    <tableColumn id="1" name="Signal ID"/>
    <tableColumn id="2" name="Candidate or affected scope"/>
    <tableColumn id="3" name="Evidence availability"/>
    <tableColumn id="4" name="Evidence state"/>
    <tableColumn id="5" name="Materiality rationale"/>
    <tableColumn id="6" name="Protected unchanged elements"/>
    <tableColumn id="7" name="Validation"/>
    <tableColumn id="8" name="Formula-suggested outcome"/>
    <tableColumn id="9" name="Reviewer-confirmed outcome"/>
    <tableColumn id="10" name="Reviewer"/>
    <tableColumn id="11" name="Review date"/>
    <tableColumn id="12" name="Return reason"/>
    <tableColumn id="13" name="Next action"/>
    <tableColumn id="14" name="Next-review condition"/>
    <tableColumn id="15" name="Confirmed fingerprint (paste values)"/>
    <tableColumn id="16" name="Current fingerprint"/>
    <tableColumn id="17" name="Confirmation state"/>
  </tableColumns>
</table>
</file>

<file path=xl/tables/table2.xml><?xml version="1.0" encoding="utf-8"?>
<table xmlns="http://schemas.openxmlformats.org/spreadsheetml/2006/main" id="2" name="A22ChangeSignals" displayName="A22ChangeSignals" ref="A4:M104" headerRowCount="1" totalsRowCount="0" totalsRowShown="0">
  <autoFilter ref="A4:M104"/>
  <autoFilter ref="A4:M104"/>
  <tableColumns count="13">
    <tableColumn id="1" name="Signal ID"/>
    <tableColumn id="2" name="Current set version"/>
    <tableColumn id="3" name="Date observed"/>
    <tableColumn id="4" name="Signal category"/>
    <tableColumn id="5" name="Source"/>
    <tableColumn id="6" name="Observed fact"/>
    <tableColumn id="7" name="Inference"/>
    <tableColumn id="8" name="Missing evidence"/>
    <tableColumn id="9" name="Original scope status"/>
    <tableColumn id="10" name="Decision consequence"/>
    <tableColumn id="11" name="Affected breadth"/>
    <tableColumn id="12" name="Monitoring owner"/>
    <tableColumn id="13" name="Review status"/>
  </tableColumns>
</table>
</file>

<file path=xl/tables/table3.xml><?xml version="1.0" encoding="utf-8"?>
<table xmlns="http://schemas.openxmlformats.org/spreadsheetml/2006/main" id="3" name="A22ParityCases" displayName="A22ParityCases" ref="A13:Q33" headerRowCount="1" totalsRowCount="0" totalsRowShown="0">
  <autoFilter ref="A13:Q33"/>
  <tableColumns count="17">
    <tableColumn id="1" name="Test record"/>
    <tableColumn id="2" name="Original decision status"/>
    <tableColumn id="3" name="Set version"/>
    <tableColumn id="4" name="What changed"/>
    <tableColumn id="5" name="Signal category"/>
    <tableColumn id="6" name="Date observed"/>
    <tableColumn id="7" name="Evidence availability"/>
    <tableColumn id="8" name="Evidence state"/>
    <tableColumn id="9" name="Scope status"/>
    <tableColumn id="10" name="Decision consequence"/>
    <tableColumn id="11" name="Affected breadth"/>
    <tableColumn id="12" name="Monitoring owner"/>
    <tableColumn id="13" name="Reviewer"/>
    <tableColumn id="14" name="Next-review condition"/>
    <tableColumn id="15" name="Expected"/>
    <tableColumn id="16" name="Actual"/>
    <tableColumn id="17" name="Result"/>
  </tableColumns>
</table>
</file>

<file path=xl/tables/table4.xml><?xml version="1.0" encoding="utf-8"?>
<table xmlns="http://schemas.openxmlformats.org/spreadsheetml/2006/main" id="4" name="A22SetBaseline" displayName="A22SetBaseline" ref="A4:F16" headerRowCount="1" totalsRowCount="0" totalsRowShown="0">
  <autoFilter ref="A4:F16"/>
  <autoFilter ref="A4:F16"/>
  <tableColumns count="6">
    <tableColumn id="1" name="Field"/>
    <tableColumn id="2" name="Current approved value"/>
    <tableColumn id="3" name="Why it matters"/>
    <tableColumn id="4" name="Required"/>
    <tableColumn id="5" name="Example"/>
    <tableColumn id="6" name="Status"/>
  </tableColumns>
</table>
</file>

<file path=xl/tables/table5.xml><?xml version="1.0" encoding="utf-8"?>
<table xmlns="http://schemas.openxmlformats.org/spreadsheetml/2006/main" id="5" name="A22VersionHistory" displayName="A22VersionHistory" ref="A4:L104" headerRowCount="1" totalsRowCount="0" totalsRowShown="0">
  <autoFilter ref="A4:L104"/>
  <autoFilter ref="A4:L104"/>
  <tableColumns count="12">
    <tableColumn id="1" name="Version"/>
    <tableColumn id="2" name="Prior version"/>
    <tableColumn id="3" name="Effective date"/>
    <tableColumn id="4" name="Approved outcome"/>
    <tableColumn id="5" name="Change summary"/>
    <tableColumn id="6" name="Affected records"/>
    <tableColumn id="7" name="Protected unchanged records"/>
    <tableColumn id="8" name="Superseded-version reference"/>
    <tableColumn id="9" name="Reviewer"/>
    <tableColumn id="10" name="Approval state"/>
    <tableColumn id="11" name="Limitations"/>
    <tableColumn id="12" name="Next-review condition"/>
  </tableColumns>
</table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 pitchFamily="0" charset="1"/>
        <a:ea typeface="Calibri" pitchFamily="0" charset="1"/>
        <a:cs typeface="Calibri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table" Target="../tables/table4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table" Target="../tables/table2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table" Target="../tables/table5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table" Target="../tables/table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1" width="8"/>
    <col collapsed="false" customWidth="true" hidden="false" outlineLevel="0" max="2" min="2" style="1" width="22"/>
    <col collapsed="false" customWidth="true" hidden="false" outlineLevel="0" max="3" min="3" style="1" width="48"/>
    <col collapsed="false" customWidth="true" hidden="false" outlineLevel="0" max="4" min="4" style="1" width="4"/>
    <col collapsed="false" customWidth="true" hidden="false" outlineLevel="0" max="5" min="5" style="1" width="29"/>
    <col collapsed="false" customWidth="true" hidden="false" outlineLevel="0" max="6" min="6" style="1" width="35"/>
    <col collapsed="false" customWidth="true" hidden="false" outlineLevel="0" max="7" min="7" style="1" width="24"/>
    <col collapsed="false" customWidth="true" hidden="false" outlineLevel="0" max="8" min="8" style="1" width="32"/>
  </cols>
  <sheetData>
    <row r="1" customFormat="false" ht="34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</row>
    <row r="2" customFormat="false" ht="42" hidden="false" customHeight="true" outlineLevel="0" collapsed="false">
      <c r="A2" s="3" t="s">
        <v>1</v>
      </c>
      <c r="B2" s="3"/>
      <c r="C2" s="3"/>
      <c r="D2" s="3"/>
      <c r="E2" s="3"/>
      <c r="F2" s="3"/>
      <c r="G2" s="3"/>
      <c r="H2" s="3"/>
    </row>
    <row r="4" customFormat="false" ht="58" hidden="false" customHeight="true" outlineLevel="0" collapsed="false">
      <c r="A4" s="4" t="s">
        <v>2</v>
      </c>
      <c r="B4" s="4"/>
      <c r="C4" s="4"/>
      <c r="D4" s="4"/>
      <c r="E4" s="4"/>
      <c r="F4" s="4"/>
      <c r="G4" s="4"/>
      <c r="H4" s="4"/>
    </row>
    <row r="6" customFormat="false" ht="36" hidden="false" customHeight="true" outlineLevel="0" collapsed="false">
      <c r="A6" s="5" t="s">
        <v>3</v>
      </c>
      <c r="B6" s="5" t="s">
        <v>4</v>
      </c>
      <c r="C6" s="5" t="s">
        <v>5</v>
      </c>
      <c r="E6" s="5" t="s">
        <v>6</v>
      </c>
      <c r="F6" s="5"/>
      <c r="G6" s="5"/>
      <c r="H6" s="5"/>
    </row>
    <row r="7" customFormat="false" ht="23.85" hidden="false" customHeight="false" outlineLevel="0" collapsed="false">
      <c r="A7" s="6" t="s">
        <v>7</v>
      </c>
      <c r="B7" s="6" t="s">
        <v>8</v>
      </c>
      <c r="C7" s="6" t="s">
        <v>9</v>
      </c>
      <c r="E7" s="6" t="s">
        <v>10</v>
      </c>
      <c r="F7" s="6" t="s">
        <v>11</v>
      </c>
      <c r="G7" s="6" t="s">
        <v>12</v>
      </c>
      <c r="H7" s="6" t="s">
        <v>13</v>
      </c>
    </row>
    <row r="8" customFormat="false" ht="23.85" hidden="false" customHeight="false" outlineLevel="0" collapsed="false">
      <c r="A8" s="6" t="s">
        <v>14</v>
      </c>
      <c r="B8" s="6" t="s">
        <v>15</v>
      </c>
      <c r="C8" s="6" t="s">
        <v>16</v>
      </c>
      <c r="E8" s="6" t="s">
        <v>17</v>
      </c>
      <c r="F8" s="6" t="s">
        <v>18</v>
      </c>
      <c r="G8" s="6" t="s">
        <v>19</v>
      </c>
      <c r="H8" s="6" t="s">
        <v>20</v>
      </c>
    </row>
    <row r="9" customFormat="false" ht="23.85" hidden="false" customHeight="false" outlineLevel="0" collapsed="false">
      <c r="A9" s="6" t="s">
        <v>21</v>
      </c>
      <c r="B9" s="6" t="s">
        <v>22</v>
      </c>
      <c r="C9" s="6" t="s">
        <v>23</v>
      </c>
      <c r="E9" s="6" t="s">
        <v>24</v>
      </c>
      <c r="F9" s="6" t="s">
        <v>25</v>
      </c>
      <c r="G9" s="6" t="s">
        <v>26</v>
      </c>
      <c r="H9" s="6" t="s">
        <v>27</v>
      </c>
    </row>
    <row r="10" customFormat="false" ht="23.85" hidden="false" customHeight="false" outlineLevel="0" collapsed="false">
      <c r="A10" s="6" t="s">
        <v>28</v>
      </c>
      <c r="B10" s="6" t="s">
        <v>29</v>
      </c>
      <c r="C10" s="6" t="s">
        <v>30</v>
      </c>
      <c r="E10" s="6" t="s">
        <v>31</v>
      </c>
      <c r="F10" s="6" t="s">
        <v>32</v>
      </c>
      <c r="G10" s="6" t="s">
        <v>33</v>
      </c>
      <c r="H10" s="6" t="s">
        <v>34</v>
      </c>
    </row>
    <row r="11" customFormat="false" ht="23.85" hidden="false" customHeight="false" outlineLevel="0" collapsed="false">
      <c r="A11" s="6" t="s">
        <v>35</v>
      </c>
      <c r="B11" s="6" t="s">
        <v>36</v>
      </c>
      <c r="C11" s="6" t="s">
        <v>37</v>
      </c>
      <c r="E11" s="6" t="s">
        <v>38</v>
      </c>
      <c r="F11" s="6" t="s">
        <v>39</v>
      </c>
      <c r="G11" s="6" t="s">
        <v>40</v>
      </c>
      <c r="H11" s="6" t="s">
        <v>41</v>
      </c>
    </row>
    <row r="12" customFormat="false" ht="23.85" hidden="false" customHeight="false" outlineLevel="0" collapsed="false">
      <c r="A12" s="6" t="s">
        <v>42</v>
      </c>
      <c r="B12" s="6" t="s">
        <v>43</v>
      </c>
      <c r="C12" s="6" t="s">
        <v>44</v>
      </c>
      <c r="E12" s="6" t="s">
        <v>45</v>
      </c>
      <c r="F12" s="6" t="s">
        <v>46</v>
      </c>
      <c r="G12" s="6" t="s">
        <v>12</v>
      </c>
      <c r="H12" s="6" t="s">
        <v>47</v>
      </c>
    </row>
    <row r="13" customFormat="false" ht="23.85" hidden="false" customHeight="false" outlineLevel="0" collapsed="false">
      <c r="A13" s="6" t="s">
        <v>48</v>
      </c>
      <c r="B13" s="6" t="s">
        <v>49</v>
      </c>
      <c r="C13" s="6" t="s">
        <v>50</v>
      </c>
      <c r="E13" s="6" t="s">
        <v>51</v>
      </c>
      <c r="F13" s="6" t="s">
        <v>52</v>
      </c>
      <c r="G13" s="6" t="s">
        <v>53</v>
      </c>
      <c r="H13" s="6" t="s">
        <v>54</v>
      </c>
    </row>
    <row r="15" customFormat="false" ht="36" hidden="false" customHeight="true" outlineLevel="0" collapsed="false">
      <c r="A15" s="5" t="s">
        <v>55</v>
      </c>
      <c r="B15" s="5"/>
      <c r="C15" s="5"/>
      <c r="D15" s="5"/>
      <c r="E15" s="5"/>
      <c r="F15" s="5"/>
      <c r="G15" s="5"/>
      <c r="H15" s="5"/>
    </row>
    <row r="16" customFormat="false" ht="15" hidden="false" customHeight="true" outlineLevel="0" collapsed="false">
      <c r="A16" s="7" t="s">
        <v>56</v>
      </c>
      <c r="B16" s="7"/>
      <c r="C16" s="7"/>
      <c r="D16" s="7"/>
      <c r="E16" s="7"/>
      <c r="F16" s="7"/>
      <c r="G16" s="7"/>
      <c r="H16" s="7"/>
    </row>
    <row r="17" customFormat="false" ht="15" hidden="false" customHeight="false" outlineLevel="0" collapsed="false">
      <c r="A17" s="7"/>
      <c r="B17" s="7"/>
      <c r="C17" s="7"/>
      <c r="D17" s="7"/>
      <c r="E17" s="7"/>
      <c r="F17" s="7"/>
      <c r="G17" s="7"/>
      <c r="H17" s="7"/>
    </row>
    <row r="18" customFormat="false" ht="15" hidden="false" customHeight="false" outlineLevel="0" collapsed="false">
      <c r="A18" s="7"/>
      <c r="B18" s="7"/>
      <c r="C18" s="7"/>
      <c r="D18" s="7"/>
      <c r="E18" s="7"/>
      <c r="F18" s="7"/>
      <c r="G18" s="7"/>
      <c r="H18" s="7"/>
    </row>
    <row r="20" customFormat="false" ht="15" hidden="false" customHeight="true" outlineLevel="0" collapsed="false">
      <c r="A20" s="8" t="s">
        <v>57</v>
      </c>
      <c r="B20" s="8"/>
      <c r="C20" s="8"/>
      <c r="D20" s="8"/>
      <c r="E20" s="8"/>
      <c r="F20" s="8"/>
      <c r="G20" s="8"/>
      <c r="H20" s="8"/>
    </row>
  </sheetData>
  <mergeCells count="7">
    <mergeCell ref="A1:H1"/>
    <mergeCell ref="A2:H2"/>
    <mergeCell ref="A4:H4"/>
    <mergeCell ref="E6:H6"/>
    <mergeCell ref="A15:H15"/>
    <mergeCell ref="A16:H18"/>
    <mergeCell ref="A20:H20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pageOrder="downThenOver" blackAndWhite="false" draft="false" cellComments="none" horizontalDpi="300" verticalDpi="300" copies="1" fitToWidth="1" fitToHeight="1" orientation="portrait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1" width="27"/>
    <col collapsed="false" customWidth="true" hidden="false" outlineLevel="0" max="2" min="2" style="1" width="38"/>
    <col collapsed="false" customWidth="true" hidden="false" outlineLevel="0" max="3" min="3" style="1" width="48"/>
    <col collapsed="false" customWidth="true" hidden="false" outlineLevel="0" max="4" min="4" style="1" width="11"/>
    <col collapsed="false" customWidth="true" hidden="false" outlineLevel="0" max="5" min="5" style="1" width="38"/>
    <col collapsed="false" customWidth="true" hidden="false" outlineLevel="0" max="6" min="6" style="1" width="14"/>
  </cols>
  <sheetData>
    <row r="1" customFormat="false" ht="34" hidden="false" customHeight="true" outlineLevel="0" collapsed="false">
      <c r="A1" s="2" t="s">
        <v>58</v>
      </c>
      <c r="B1" s="2"/>
      <c r="C1" s="2"/>
      <c r="D1" s="2"/>
      <c r="E1" s="2"/>
      <c r="F1" s="2"/>
    </row>
    <row r="2" customFormat="false" ht="42" hidden="false" customHeight="true" outlineLevel="0" collapsed="false">
      <c r="A2" s="3" t="s">
        <v>59</v>
      </c>
      <c r="B2" s="3"/>
      <c r="C2" s="3"/>
      <c r="D2" s="3"/>
      <c r="E2" s="3"/>
      <c r="F2" s="3"/>
    </row>
    <row r="4" customFormat="false" ht="36" hidden="false" customHeight="true" outlineLevel="0" collapsed="false">
      <c r="A4" s="5" t="s">
        <v>60</v>
      </c>
      <c r="B4" s="5" t="s">
        <v>61</v>
      </c>
      <c r="C4" s="5" t="s">
        <v>62</v>
      </c>
      <c r="D4" s="5" t="s">
        <v>63</v>
      </c>
      <c r="E4" s="5" t="s">
        <v>64</v>
      </c>
      <c r="F4" s="5" t="s">
        <v>65</v>
      </c>
    </row>
    <row r="5" customFormat="false" ht="15" hidden="false" customHeight="false" outlineLevel="0" collapsed="false">
      <c r="A5" s="6" t="s">
        <v>66</v>
      </c>
      <c r="B5" s="9"/>
      <c r="C5" s="6" t="s">
        <v>67</v>
      </c>
      <c r="D5" s="6" t="s">
        <v>68</v>
      </c>
      <c r="E5" s="6" t="s">
        <v>69</v>
      </c>
      <c r="F5" s="6" t="str">
        <f aca="false">IF(B5="","MISSING","RECORDED")</f>
        <v>MISSING</v>
      </c>
    </row>
    <row r="6" customFormat="false" ht="23.85" hidden="false" customHeight="false" outlineLevel="0" collapsed="false">
      <c r="A6" s="6" t="s">
        <v>70</v>
      </c>
      <c r="B6" s="9"/>
      <c r="C6" s="6" t="s">
        <v>71</v>
      </c>
      <c r="D6" s="6" t="s">
        <v>68</v>
      </c>
      <c r="E6" s="6" t="s">
        <v>72</v>
      </c>
      <c r="F6" s="6" t="str">
        <f aca="false">IF(B6="","MISSING","RECORDED")</f>
        <v>MISSING</v>
      </c>
    </row>
    <row r="7" customFormat="false" ht="23.85" hidden="false" customHeight="false" outlineLevel="0" collapsed="false">
      <c r="A7" s="6" t="s">
        <v>73</v>
      </c>
      <c r="B7" s="9"/>
      <c r="C7" s="6" t="s">
        <v>74</v>
      </c>
      <c r="D7" s="6" t="s">
        <v>68</v>
      </c>
      <c r="E7" s="6" t="s">
        <v>75</v>
      </c>
      <c r="F7" s="6" t="str">
        <f aca="false">IF(B7="","MISSING","RECORDED")</f>
        <v>MISSING</v>
      </c>
    </row>
    <row r="8" customFormat="false" ht="15" hidden="false" customHeight="false" outlineLevel="0" collapsed="false">
      <c r="A8" s="6" t="s">
        <v>76</v>
      </c>
      <c r="B8" s="9"/>
      <c r="C8" s="6" t="s">
        <v>77</v>
      </c>
      <c r="D8" s="6" t="s">
        <v>68</v>
      </c>
      <c r="E8" s="6" t="s">
        <v>78</v>
      </c>
      <c r="F8" s="6" t="str">
        <f aca="false">IF(B8="","MISSING","RECORDED")</f>
        <v>MISSING</v>
      </c>
    </row>
    <row r="9" customFormat="false" ht="15" hidden="false" customHeight="false" outlineLevel="0" collapsed="false">
      <c r="A9" s="6" t="s">
        <v>79</v>
      </c>
      <c r="B9" s="9"/>
      <c r="C9" s="6" t="s">
        <v>80</v>
      </c>
      <c r="D9" s="6" t="s">
        <v>68</v>
      </c>
      <c r="E9" s="6" t="s">
        <v>81</v>
      </c>
      <c r="F9" s="6" t="str">
        <f aca="false">IF(B9="","MISSING","RECORDED")</f>
        <v>MISSING</v>
      </c>
    </row>
    <row r="10" customFormat="false" ht="15" hidden="false" customHeight="false" outlineLevel="0" collapsed="false">
      <c r="A10" s="6" t="s">
        <v>82</v>
      </c>
      <c r="B10" s="9"/>
      <c r="C10" s="6" t="s">
        <v>83</v>
      </c>
      <c r="D10" s="6" t="s">
        <v>68</v>
      </c>
      <c r="E10" s="6" t="s">
        <v>84</v>
      </c>
      <c r="F10" s="6" t="str">
        <f aca="false">IF(B10="","MISSING","RECORDED")</f>
        <v>MISSING</v>
      </c>
    </row>
    <row r="11" customFormat="false" ht="15" hidden="false" customHeight="false" outlineLevel="0" collapsed="false">
      <c r="A11" s="6" t="s">
        <v>85</v>
      </c>
      <c r="B11" s="9"/>
      <c r="C11" s="6" t="s">
        <v>86</v>
      </c>
      <c r="D11" s="6" t="s">
        <v>68</v>
      </c>
      <c r="E11" s="6" t="s">
        <v>87</v>
      </c>
      <c r="F11" s="6" t="str">
        <f aca="false">IF(B11="","MISSING","RECORDED")</f>
        <v>MISSING</v>
      </c>
    </row>
    <row r="12" customFormat="false" ht="15" hidden="false" customHeight="false" outlineLevel="0" collapsed="false">
      <c r="A12" s="6" t="s">
        <v>88</v>
      </c>
      <c r="B12" s="10"/>
      <c r="C12" s="6" t="s">
        <v>89</v>
      </c>
      <c r="D12" s="6" t="s">
        <v>68</v>
      </c>
      <c r="E12" s="6" t="s">
        <v>90</v>
      </c>
      <c r="F12" s="6" t="str">
        <f aca="false">IF(B12="","MISSING","RECORDED")</f>
        <v>MISSING</v>
      </c>
    </row>
    <row r="13" customFormat="false" ht="15" hidden="false" customHeight="false" outlineLevel="0" collapsed="false">
      <c r="A13" s="6" t="s">
        <v>91</v>
      </c>
      <c r="B13" s="9"/>
      <c r="C13" s="6" t="s">
        <v>92</v>
      </c>
      <c r="D13" s="6" t="s">
        <v>68</v>
      </c>
      <c r="E13" s="6" t="s">
        <v>93</v>
      </c>
      <c r="F13" s="6" t="str">
        <f aca="false">IF(B13="","MISSING","RECORDED")</f>
        <v>MISSING</v>
      </c>
    </row>
    <row r="14" customFormat="false" ht="15" hidden="false" customHeight="false" outlineLevel="0" collapsed="false">
      <c r="A14" s="6" t="s">
        <v>94</v>
      </c>
      <c r="B14" s="9"/>
      <c r="C14" s="6" t="s">
        <v>95</v>
      </c>
      <c r="D14" s="6" t="s">
        <v>68</v>
      </c>
      <c r="E14" s="6" t="s">
        <v>96</v>
      </c>
      <c r="F14" s="6" t="str">
        <f aca="false">IF(B14="","MISSING","RECORDED")</f>
        <v>MISSING</v>
      </c>
    </row>
    <row r="15" customFormat="false" ht="15" hidden="false" customHeight="false" outlineLevel="0" collapsed="false">
      <c r="A15" s="6" t="s">
        <v>97</v>
      </c>
      <c r="B15" s="9"/>
      <c r="C15" s="6" t="s">
        <v>98</v>
      </c>
      <c r="D15" s="6" t="s">
        <v>68</v>
      </c>
      <c r="E15" s="6" t="s">
        <v>99</v>
      </c>
      <c r="F15" s="6" t="str">
        <f aca="false">IF(B15="","MISSING","RECORDED")</f>
        <v>MISSING</v>
      </c>
    </row>
    <row r="16" customFormat="false" ht="23.85" hidden="false" customHeight="false" outlineLevel="0" collapsed="false">
      <c r="A16" s="6" t="s">
        <v>100</v>
      </c>
      <c r="B16" s="9"/>
      <c r="C16" s="6" t="s">
        <v>101</v>
      </c>
      <c r="D16" s="6" t="s">
        <v>68</v>
      </c>
      <c r="E16" s="6" t="s">
        <v>102</v>
      </c>
      <c r="F16" s="6" t="str">
        <f aca="false">IF(B16="","MISSING","RECORDED")</f>
        <v>MISSING</v>
      </c>
    </row>
  </sheetData>
  <mergeCells count="2">
    <mergeCell ref="A1:F1"/>
    <mergeCell ref="A2:F2"/>
  </mergeCells>
  <conditionalFormatting sqref="F5:F16">
    <cfRule type="expression" priority="2" aboveAverage="0" equalAverage="0" bottom="0" percent="0" rank="0" text="" dxfId="6">
      <formula>F5="MISSING"</formula>
    </cfRule>
    <cfRule type="expression" priority="3" aboveAverage="0" equalAverage="0" bottom="0" percent="0" rank="0" text="" dxfId="7">
      <formula>F5="RECORDED"</formula>
    </cfRule>
  </conditionalFormatting>
  <dataValidations count="2">
    <dataValidation allowBlank="false" errorStyle="stop" operator="between" showDropDown="false" showErrorMessage="false" showInputMessage="false" sqref="B6" type="list">
      <formula1>"Clearly defined,Not clearly defined"</formula1>
      <formula2>0</formula2>
    </dataValidation>
    <dataValidation allowBlank="false" errorStyle="stop" operator="between" showDropDown="false" showErrorMessage="false" showInputMessage="false" sqref="B15" type="list">
      <formula1>"Approved,Proposed,Returned for review"</formula1>
      <formula2>0</formula2>
    </dataValidation>
  </dataValidations>
  <printOptions headings="false" gridLines="false" gridLinesSet="true" horizontalCentered="false" verticalCentered="false"/>
  <pageMargins left="0.7" right="0.7" top="0.75" bottom="0.75" header="0.511811023622047" footer="0.511811023622047"/>
  <pageSetup paperSize="9" pageOrder="downThenOver" blackAndWhite="false" draft="false" cellComments="none" horizontalDpi="300" verticalDpi="300" copies="1" fitToWidth="1" fitToHeight="1" orientation="portrait"/>
  <headerFooter differentFirst="false" differentOddEven="false">
    <oddHeader/>
    <oddFooter/>
  </headerFooter>
  <tableParts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M10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1" width="16"/>
    <col collapsed="false" customWidth="true" hidden="false" outlineLevel="0" max="2" min="2" style="1" width="24"/>
    <col collapsed="false" customWidth="true" hidden="false" outlineLevel="0" max="3" min="3" style="1" width="14"/>
    <col collapsed="false" customWidth="true" hidden="false" outlineLevel="0" max="4" min="4" style="1" width="31"/>
    <col collapsed="false" customWidth="true" hidden="false" outlineLevel="0" max="5" min="5" style="1" width="36"/>
    <col collapsed="false" customWidth="true" hidden="false" outlineLevel="0" max="6" min="6" style="1" width="46"/>
    <col collapsed="false" customWidth="true" hidden="false" outlineLevel="0" max="8" min="7" style="1" width="40"/>
    <col collapsed="false" customWidth="true" hidden="false" outlineLevel="0" max="9" min="9" style="1" width="27"/>
    <col collapsed="false" customWidth="true" hidden="false" outlineLevel="0" max="10" min="10" style="1" width="28"/>
    <col collapsed="false" customWidth="true" hidden="false" outlineLevel="0" max="11" min="11" style="1" width="34"/>
    <col collapsed="false" customWidth="true" hidden="false" outlineLevel="0" max="12" min="12" style="1" width="25"/>
    <col collapsed="false" customWidth="true" hidden="false" outlineLevel="0" max="13" min="13" style="1" width="19"/>
  </cols>
  <sheetData>
    <row r="1" customFormat="false" ht="34" hidden="false" customHeight="true" outlineLevel="0" collapsed="false">
      <c r="A1" s="2" t="s">
        <v>103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customFormat="false" ht="42" hidden="false" customHeight="true" outlineLevel="0" collapsed="false">
      <c r="A2" s="3" t="s">
        <v>104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4" customFormat="false" ht="36" hidden="false" customHeight="true" outlineLevel="0" collapsed="false">
      <c r="A4" s="5" t="s">
        <v>105</v>
      </c>
      <c r="B4" s="5" t="s">
        <v>85</v>
      </c>
      <c r="C4" s="5" t="s">
        <v>106</v>
      </c>
      <c r="D4" s="5" t="s">
        <v>107</v>
      </c>
      <c r="E4" s="5" t="s">
        <v>108</v>
      </c>
      <c r="F4" s="5" t="s">
        <v>109</v>
      </c>
      <c r="G4" s="5" t="s">
        <v>110</v>
      </c>
      <c r="H4" s="5" t="s">
        <v>111</v>
      </c>
      <c r="I4" s="5" t="s">
        <v>112</v>
      </c>
      <c r="J4" s="5" t="s">
        <v>113</v>
      </c>
      <c r="K4" s="5" t="s">
        <v>114</v>
      </c>
      <c r="L4" s="5" t="s">
        <v>91</v>
      </c>
      <c r="M4" s="5" t="s">
        <v>115</v>
      </c>
    </row>
    <row r="5" customFormat="false" ht="42" hidden="false" customHeight="true" outlineLevel="0" collapsed="false">
      <c r="A5" s="6"/>
      <c r="B5" s="6"/>
      <c r="C5" s="11"/>
      <c r="D5" s="6"/>
      <c r="E5" s="6"/>
      <c r="F5" s="6"/>
      <c r="G5" s="6"/>
      <c r="H5" s="6"/>
      <c r="I5" s="6"/>
      <c r="J5" s="6"/>
      <c r="K5" s="6"/>
      <c r="L5" s="6"/>
      <c r="M5" s="6"/>
    </row>
    <row r="6" customFormat="false" ht="42" hidden="false" customHeight="true" outlineLevel="0" collapsed="false">
      <c r="A6" s="6"/>
      <c r="B6" s="6"/>
      <c r="C6" s="11"/>
      <c r="D6" s="6"/>
      <c r="E6" s="6"/>
      <c r="F6" s="6"/>
      <c r="G6" s="6"/>
      <c r="H6" s="6"/>
      <c r="I6" s="6"/>
      <c r="J6" s="6"/>
      <c r="K6" s="6"/>
      <c r="L6" s="6"/>
      <c r="M6" s="6"/>
    </row>
    <row r="7" customFormat="false" ht="42" hidden="false" customHeight="true" outlineLevel="0" collapsed="false">
      <c r="A7" s="6"/>
      <c r="B7" s="6"/>
      <c r="C7" s="11"/>
      <c r="D7" s="6"/>
      <c r="E7" s="6"/>
      <c r="F7" s="6"/>
      <c r="G7" s="6"/>
      <c r="H7" s="6"/>
      <c r="I7" s="6"/>
      <c r="J7" s="6"/>
      <c r="K7" s="6"/>
      <c r="L7" s="6"/>
      <c r="M7" s="6"/>
    </row>
    <row r="8" customFormat="false" ht="42" hidden="false" customHeight="true" outlineLevel="0" collapsed="false">
      <c r="A8" s="6"/>
      <c r="B8" s="6"/>
      <c r="C8" s="11"/>
      <c r="D8" s="6"/>
      <c r="E8" s="6"/>
      <c r="F8" s="6"/>
      <c r="G8" s="6"/>
      <c r="H8" s="6"/>
      <c r="I8" s="6"/>
      <c r="J8" s="6"/>
      <c r="K8" s="6"/>
      <c r="L8" s="6"/>
      <c r="M8" s="6"/>
    </row>
    <row r="9" customFormat="false" ht="42" hidden="false" customHeight="true" outlineLevel="0" collapsed="false">
      <c r="A9" s="6"/>
      <c r="B9" s="6"/>
      <c r="C9" s="11"/>
      <c r="D9" s="6"/>
      <c r="E9" s="6"/>
      <c r="F9" s="6"/>
      <c r="G9" s="6"/>
      <c r="H9" s="6"/>
      <c r="I9" s="6"/>
      <c r="J9" s="6"/>
      <c r="K9" s="6"/>
      <c r="L9" s="6"/>
      <c r="M9" s="6"/>
    </row>
    <row r="10" customFormat="false" ht="42" hidden="false" customHeight="true" outlineLevel="0" collapsed="false">
      <c r="A10" s="6"/>
      <c r="B10" s="6"/>
      <c r="C10" s="11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 customFormat="false" ht="42" hidden="false" customHeight="true" outlineLevel="0" collapsed="false">
      <c r="A11" s="6"/>
      <c r="B11" s="6"/>
      <c r="C11" s="11"/>
      <c r="D11" s="6"/>
      <c r="E11" s="6"/>
      <c r="F11" s="6"/>
      <c r="G11" s="6"/>
      <c r="H11" s="6"/>
      <c r="I11" s="6"/>
      <c r="J11" s="6"/>
      <c r="K11" s="6"/>
      <c r="L11" s="6"/>
      <c r="M11" s="6"/>
    </row>
    <row r="12" customFormat="false" ht="42" hidden="false" customHeight="true" outlineLevel="0" collapsed="false">
      <c r="A12" s="6"/>
      <c r="B12" s="6"/>
      <c r="C12" s="11"/>
      <c r="D12" s="6"/>
      <c r="E12" s="6"/>
      <c r="F12" s="6"/>
      <c r="G12" s="6"/>
      <c r="H12" s="6"/>
      <c r="I12" s="6"/>
      <c r="J12" s="6"/>
      <c r="K12" s="6"/>
      <c r="L12" s="6"/>
      <c r="M12" s="6"/>
    </row>
    <row r="13" customFormat="false" ht="42" hidden="false" customHeight="true" outlineLevel="0" collapsed="false">
      <c r="A13" s="6"/>
      <c r="B13" s="6"/>
      <c r="C13" s="11"/>
      <c r="D13" s="6"/>
      <c r="E13" s="6"/>
      <c r="F13" s="6"/>
      <c r="G13" s="6"/>
      <c r="H13" s="6"/>
      <c r="I13" s="6"/>
      <c r="J13" s="6"/>
      <c r="K13" s="6"/>
      <c r="L13" s="6"/>
      <c r="M13" s="6"/>
    </row>
    <row r="14" customFormat="false" ht="42" hidden="false" customHeight="true" outlineLevel="0" collapsed="false">
      <c r="A14" s="6"/>
      <c r="B14" s="6"/>
      <c r="C14" s="11"/>
      <c r="D14" s="6"/>
      <c r="E14" s="6"/>
      <c r="F14" s="6"/>
      <c r="G14" s="6"/>
      <c r="H14" s="6"/>
      <c r="I14" s="6"/>
      <c r="J14" s="6"/>
      <c r="K14" s="6"/>
      <c r="L14" s="6"/>
      <c r="M14" s="6"/>
    </row>
    <row r="15" customFormat="false" ht="42" hidden="false" customHeight="true" outlineLevel="0" collapsed="false">
      <c r="A15" s="6"/>
      <c r="B15" s="6"/>
      <c r="C15" s="11"/>
      <c r="D15" s="6"/>
      <c r="E15" s="6"/>
      <c r="F15" s="6"/>
      <c r="G15" s="6"/>
      <c r="H15" s="6"/>
      <c r="I15" s="6"/>
      <c r="J15" s="6"/>
      <c r="K15" s="6"/>
      <c r="L15" s="6"/>
      <c r="M15" s="6"/>
    </row>
    <row r="16" customFormat="false" ht="42" hidden="false" customHeight="true" outlineLevel="0" collapsed="false">
      <c r="A16" s="6"/>
      <c r="B16" s="6"/>
      <c r="C16" s="11"/>
      <c r="D16" s="6"/>
      <c r="E16" s="6"/>
      <c r="F16" s="6"/>
      <c r="G16" s="6"/>
      <c r="H16" s="6"/>
      <c r="I16" s="6"/>
      <c r="J16" s="6"/>
      <c r="K16" s="6"/>
      <c r="L16" s="6"/>
      <c r="M16" s="6"/>
    </row>
    <row r="17" customFormat="false" ht="42" hidden="false" customHeight="true" outlineLevel="0" collapsed="false">
      <c r="A17" s="6"/>
      <c r="B17" s="6"/>
      <c r="C17" s="11"/>
      <c r="D17" s="6"/>
      <c r="E17" s="6"/>
      <c r="F17" s="6"/>
      <c r="G17" s="6"/>
      <c r="H17" s="6"/>
      <c r="I17" s="6"/>
      <c r="J17" s="6"/>
      <c r="K17" s="6"/>
      <c r="L17" s="6"/>
      <c r="M17" s="6"/>
    </row>
    <row r="18" customFormat="false" ht="42" hidden="false" customHeight="true" outlineLevel="0" collapsed="false">
      <c r="A18" s="6"/>
      <c r="B18" s="6"/>
      <c r="C18" s="11"/>
      <c r="D18" s="6"/>
      <c r="E18" s="6"/>
      <c r="F18" s="6"/>
      <c r="G18" s="6"/>
      <c r="H18" s="6"/>
      <c r="I18" s="6"/>
      <c r="J18" s="6"/>
      <c r="K18" s="6"/>
      <c r="L18" s="6"/>
      <c r="M18" s="6"/>
    </row>
    <row r="19" customFormat="false" ht="42" hidden="false" customHeight="true" outlineLevel="0" collapsed="false">
      <c r="A19" s="6"/>
      <c r="B19" s="6"/>
      <c r="C19" s="11"/>
      <c r="D19" s="6"/>
      <c r="E19" s="6"/>
      <c r="F19" s="6"/>
      <c r="G19" s="6"/>
      <c r="H19" s="6"/>
      <c r="I19" s="6"/>
      <c r="J19" s="6"/>
      <c r="K19" s="6"/>
      <c r="L19" s="6"/>
      <c r="M19" s="6"/>
    </row>
    <row r="20" customFormat="false" ht="42" hidden="false" customHeight="true" outlineLevel="0" collapsed="false">
      <c r="A20" s="6"/>
      <c r="B20" s="6"/>
      <c r="C20" s="11"/>
      <c r="D20" s="6"/>
      <c r="E20" s="6"/>
      <c r="F20" s="6"/>
      <c r="G20" s="6"/>
      <c r="H20" s="6"/>
      <c r="I20" s="6"/>
      <c r="J20" s="6"/>
      <c r="K20" s="6"/>
      <c r="L20" s="6"/>
      <c r="M20" s="6"/>
    </row>
    <row r="21" customFormat="false" ht="42" hidden="false" customHeight="true" outlineLevel="0" collapsed="false">
      <c r="A21" s="6"/>
      <c r="B21" s="6"/>
      <c r="C21" s="11"/>
      <c r="D21" s="6"/>
      <c r="E21" s="6"/>
      <c r="F21" s="6"/>
      <c r="G21" s="6"/>
      <c r="H21" s="6"/>
      <c r="I21" s="6"/>
      <c r="J21" s="6"/>
      <c r="K21" s="6"/>
      <c r="L21" s="6"/>
      <c r="M21" s="6"/>
    </row>
    <row r="22" customFormat="false" ht="42" hidden="false" customHeight="true" outlineLevel="0" collapsed="false">
      <c r="A22" s="6"/>
      <c r="B22" s="6"/>
      <c r="C22" s="11"/>
      <c r="D22" s="6"/>
      <c r="E22" s="6"/>
      <c r="F22" s="6"/>
      <c r="G22" s="6"/>
      <c r="H22" s="6"/>
      <c r="I22" s="6"/>
      <c r="J22" s="6"/>
      <c r="K22" s="6"/>
      <c r="L22" s="6"/>
      <c r="M22" s="6"/>
    </row>
    <row r="23" customFormat="false" ht="42" hidden="false" customHeight="true" outlineLevel="0" collapsed="false">
      <c r="A23" s="6"/>
      <c r="B23" s="6"/>
      <c r="C23" s="11"/>
      <c r="D23" s="6"/>
      <c r="E23" s="6"/>
      <c r="F23" s="6"/>
      <c r="G23" s="6"/>
      <c r="H23" s="6"/>
      <c r="I23" s="6"/>
      <c r="J23" s="6"/>
      <c r="K23" s="6"/>
      <c r="L23" s="6"/>
      <c r="M23" s="6"/>
    </row>
    <row r="24" customFormat="false" ht="42" hidden="false" customHeight="true" outlineLevel="0" collapsed="false">
      <c r="A24" s="6"/>
      <c r="B24" s="6"/>
      <c r="C24" s="11"/>
      <c r="D24" s="6"/>
      <c r="E24" s="6"/>
      <c r="F24" s="6"/>
      <c r="G24" s="6"/>
      <c r="H24" s="6"/>
      <c r="I24" s="6"/>
      <c r="J24" s="6"/>
      <c r="K24" s="6"/>
      <c r="L24" s="6"/>
      <c r="M24" s="6"/>
    </row>
    <row r="25" customFormat="false" ht="42" hidden="false" customHeight="true" outlineLevel="0" collapsed="false">
      <c r="A25" s="6"/>
      <c r="B25" s="6"/>
      <c r="C25" s="11"/>
      <c r="D25" s="6"/>
      <c r="E25" s="6"/>
      <c r="F25" s="6"/>
      <c r="G25" s="6"/>
      <c r="H25" s="6"/>
      <c r="I25" s="6"/>
      <c r="J25" s="6"/>
      <c r="K25" s="6"/>
      <c r="L25" s="6"/>
      <c r="M25" s="6"/>
    </row>
    <row r="26" customFormat="false" ht="42" hidden="false" customHeight="true" outlineLevel="0" collapsed="false">
      <c r="A26" s="6"/>
      <c r="B26" s="6"/>
      <c r="C26" s="11"/>
      <c r="D26" s="6"/>
      <c r="E26" s="6"/>
      <c r="F26" s="6"/>
      <c r="G26" s="6"/>
      <c r="H26" s="6"/>
      <c r="I26" s="6"/>
      <c r="J26" s="6"/>
      <c r="K26" s="6"/>
      <c r="L26" s="6"/>
      <c r="M26" s="6"/>
    </row>
    <row r="27" customFormat="false" ht="42" hidden="false" customHeight="true" outlineLevel="0" collapsed="false">
      <c r="A27" s="6"/>
      <c r="B27" s="6"/>
      <c r="C27" s="11"/>
      <c r="D27" s="6"/>
      <c r="E27" s="6"/>
      <c r="F27" s="6"/>
      <c r="G27" s="6"/>
      <c r="H27" s="6"/>
      <c r="I27" s="6"/>
      <c r="J27" s="6"/>
      <c r="K27" s="6"/>
      <c r="L27" s="6"/>
      <c r="M27" s="6"/>
    </row>
    <row r="28" customFormat="false" ht="42" hidden="false" customHeight="true" outlineLevel="0" collapsed="false">
      <c r="A28" s="6"/>
      <c r="B28" s="6"/>
      <c r="C28" s="11"/>
      <c r="D28" s="6"/>
      <c r="E28" s="6"/>
      <c r="F28" s="6"/>
      <c r="G28" s="6"/>
      <c r="H28" s="6"/>
      <c r="I28" s="6"/>
      <c r="J28" s="6"/>
      <c r="K28" s="6"/>
      <c r="L28" s="6"/>
      <c r="M28" s="6"/>
    </row>
    <row r="29" customFormat="false" ht="42" hidden="false" customHeight="true" outlineLevel="0" collapsed="false">
      <c r="A29" s="6"/>
      <c r="B29" s="6"/>
      <c r="C29" s="11"/>
      <c r="D29" s="6"/>
      <c r="E29" s="6"/>
      <c r="F29" s="6"/>
      <c r="G29" s="6"/>
      <c r="H29" s="6"/>
      <c r="I29" s="6"/>
      <c r="J29" s="6"/>
      <c r="K29" s="6"/>
      <c r="L29" s="6"/>
      <c r="M29" s="6"/>
    </row>
    <row r="30" customFormat="false" ht="42" hidden="false" customHeight="true" outlineLevel="0" collapsed="false">
      <c r="A30" s="6"/>
      <c r="B30" s="6"/>
      <c r="C30" s="11"/>
      <c r="D30" s="6"/>
      <c r="E30" s="6"/>
      <c r="F30" s="6"/>
      <c r="G30" s="6"/>
      <c r="H30" s="6"/>
      <c r="I30" s="6"/>
      <c r="J30" s="6"/>
      <c r="K30" s="6"/>
      <c r="L30" s="6"/>
      <c r="M30" s="6"/>
    </row>
    <row r="31" customFormat="false" ht="42" hidden="false" customHeight="true" outlineLevel="0" collapsed="false">
      <c r="A31" s="6"/>
      <c r="B31" s="6"/>
      <c r="C31" s="11"/>
      <c r="D31" s="6"/>
      <c r="E31" s="6"/>
      <c r="F31" s="6"/>
      <c r="G31" s="6"/>
      <c r="H31" s="6"/>
      <c r="I31" s="6"/>
      <c r="J31" s="6"/>
      <c r="K31" s="6"/>
      <c r="L31" s="6"/>
      <c r="M31" s="6"/>
    </row>
    <row r="32" customFormat="false" ht="42" hidden="false" customHeight="true" outlineLevel="0" collapsed="false">
      <c r="A32" s="6"/>
      <c r="B32" s="6"/>
      <c r="C32" s="11"/>
      <c r="D32" s="6"/>
      <c r="E32" s="6"/>
      <c r="F32" s="6"/>
      <c r="G32" s="6"/>
      <c r="H32" s="6"/>
      <c r="I32" s="6"/>
      <c r="J32" s="6"/>
      <c r="K32" s="6"/>
      <c r="L32" s="6"/>
      <c r="M32" s="6"/>
    </row>
    <row r="33" customFormat="false" ht="42" hidden="false" customHeight="true" outlineLevel="0" collapsed="false">
      <c r="A33" s="6"/>
      <c r="B33" s="6"/>
      <c r="C33" s="11"/>
      <c r="D33" s="6"/>
      <c r="E33" s="6"/>
      <c r="F33" s="6"/>
      <c r="G33" s="6"/>
      <c r="H33" s="6"/>
      <c r="I33" s="6"/>
      <c r="J33" s="6"/>
      <c r="K33" s="6"/>
      <c r="L33" s="6"/>
      <c r="M33" s="6"/>
    </row>
    <row r="34" customFormat="false" ht="42" hidden="false" customHeight="true" outlineLevel="0" collapsed="false">
      <c r="A34" s="6"/>
      <c r="B34" s="6"/>
      <c r="C34" s="11"/>
      <c r="D34" s="6"/>
      <c r="E34" s="6"/>
      <c r="F34" s="6"/>
      <c r="G34" s="6"/>
      <c r="H34" s="6"/>
      <c r="I34" s="6"/>
      <c r="J34" s="6"/>
      <c r="K34" s="6"/>
      <c r="L34" s="6"/>
      <c r="M34" s="6"/>
    </row>
    <row r="35" customFormat="false" ht="42" hidden="false" customHeight="true" outlineLevel="0" collapsed="false">
      <c r="A35" s="6"/>
      <c r="B35" s="6"/>
      <c r="C35" s="11"/>
      <c r="D35" s="6"/>
      <c r="E35" s="6"/>
      <c r="F35" s="6"/>
      <c r="G35" s="6"/>
      <c r="H35" s="6"/>
      <c r="I35" s="6"/>
      <c r="J35" s="6"/>
      <c r="K35" s="6"/>
      <c r="L35" s="6"/>
      <c r="M35" s="6"/>
    </row>
    <row r="36" customFormat="false" ht="42" hidden="false" customHeight="true" outlineLevel="0" collapsed="false">
      <c r="A36" s="6"/>
      <c r="B36" s="6"/>
      <c r="C36" s="11"/>
      <c r="D36" s="6"/>
      <c r="E36" s="6"/>
      <c r="F36" s="6"/>
      <c r="G36" s="6"/>
      <c r="H36" s="6"/>
      <c r="I36" s="6"/>
      <c r="J36" s="6"/>
      <c r="K36" s="6"/>
      <c r="L36" s="6"/>
      <c r="M36" s="6"/>
    </row>
    <row r="37" customFormat="false" ht="42" hidden="false" customHeight="true" outlineLevel="0" collapsed="false">
      <c r="A37" s="6"/>
      <c r="B37" s="6"/>
      <c r="C37" s="11"/>
      <c r="D37" s="6"/>
      <c r="E37" s="6"/>
      <c r="F37" s="6"/>
      <c r="G37" s="6"/>
      <c r="H37" s="6"/>
      <c r="I37" s="6"/>
      <c r="J37" s="6"/>
      <c r="K37" s="6"/>
      <c r="L37" s="6"/>
      <c r="M37" s="6"/>
    </row>
    <row r="38" customFormat="false" ht="42" hidden="false" customHeight="true" outlineLevel="0" collapsed="false">
      <c r="A38" s="6"/>
      <c r="B38" s="6"/>
      <c r="C38" s="11"/>
      <c r="D38" s="6"/>
      <c r="E38" s="6"/>
      <c r="F38" s="6"/>
      <c r="G38" s="6"/>
      <c r="H38" s="6"/>
      <c r="I38" s="6"/>
      <c r="J38" s="6"/>
      <c r="K38" s="6"/>
      <c r="L38" s="6"/>
      <c r="M38" s="6"/>
    </row>
    <row r="39" customFormat="false" ht="42" hidden="false" customHeight="true" outlineLevel="0" collapsed="false">
      <c r="A39" s="6"/>
      <c r="B39" s="6"/>
      <c r="C39" s="11"/>
      <c r="D39" s="6"/>
      <c r="E39" s="6"/>
      <c r="F39" s="6"/>
      <c r="G39" s="6"/>
      <c r="H39" s="6"/>
      <c r="I39" s="6"/>
      <c r="J39" s="6"/>
      <c r="K39" s="6"/>
      <c r="L39" s="6"/>
      <c r="M39" s="6"/>
    </row>
    <row r="40" customFormat="false" ht="42" hidden="false" customHeight="true" outlineLevel="0" collapsed="false">
      <c r="A40" s="6"/>
      <c r="B40" s="6"/>
      <c r="C40" s="11"/>
      <c r="D40" s="6"/>
      <c r="E40" s="6"/>
      <c r="F40" s="6"/>
      <c r="G40" s="6"/>
      <c r="H40" s="6"/>
      <c r="I40" s="6"/>
      <c r="J40" s="6"/>
      <c r="K40" s="6"/>
      <c r="L40" s="6"/>
      <c r="M40" s="6"/>
    </row>
    <row r="41" customFormat="false" ht="42" hidden="false" customHeight="true" outlineLevel="0" collapsed="false">
      <c r="A41" s="6"/>
      <c r="B41" s="6"/>
      <c r="C41" s="11"/>
      <c r="D41" s="6"/>
      <c r="E41" s="6"/>
      <c r="F41" s="6"/>
      <c r="G41" s="6"/>
      <c r="H41" s="6"/>
      <c r="I41" s="6"/>
      <c r="J41" s="6"/>
      <c r="K41" s="6"/>
      <c r="L41" s="6"/>
      <c r="M41" s="6"/>
    </row>
    <row r="42" customFormat="false" ht="42" hidden="false" customHeight="true" outlineLevel="0" collapsed="false">
      <c r="A42" s="6"/>
      <c r="B42" s="6"/>
      <c r="C42" s="11"/>
      <c r="D42" s="6"/>
      <c r="E42" s="6"/>
      <c r="F42" s="6"/>
      <c r="G42" s="6"/>
      <c r="H42" s="6"/>
      <c r="I42" s="6"/>
      <c r="J42" s="6"/>
      <c r="K42" s="6"/>
      <c r="L42" s="6"/>
      <c r="M42" s="6"/>
    </row>
    <row r="43" customFormat="false" ht="42" hidden="false" customHeight="true" outlineLevel="0" collapsed="false">
      <c r="A43" s="6"/>
      <c r="B43" s="6"/>
      <c r="C43" s="11"/>
      <c r="D43" s="6"/>
      <c r="E43" s="6"/>
      <c r="F43" s="6"/>
      <c r="G43" s="6"/>
      <c r="H43" s="6"/>
      <c r="I43" s="6"/>
      <c r="J43" s="6"/>
      <c r="K43" s="6"/>
      <c r="L43" s="6"/>
      <c r="M43" s="6"/>
    </row>
    <row r="44" customFormat="false" ht="42" hidden="false" customHeight="true" outlineLevel="0" collapsed="false">
      <c r="A44" s="6"/>
      <c r="B44" s="6"/>
      <c r="C44" s="11"/>
      <c r="D44" s="6"/>
      <c r="E44" s="6"/>
      <c r="F44" s="6"/>
      <c r="G44" s="6"/>
      <c r="H44" s="6"/>
      <c r="I44" s="6"/>
      <c r="J44" s="6"/>
      <c r="K44" s="6"/>
      <c r="L44" s="6"/>
      <c r="M44" s="6"/>
    </row>
    <row r="45" customFormat="false" ht="42" hidden="false" customHeight="true" outlineLevel="0" collapsed="false">
      <c r="A45" s="6"/>
      <c r="B45" s="6"/>
      <c r="C45" s="11"/>
      <c r="D45" s="6"/>
      <c r="E45" s="6"/>
      <c r="F45" s="6"/>
      <c r="G45" s="6"/>
      <c r="H45" s="6"/>
      <c r="I45" s="6"/>
      <c r="J45" s="6"/>
      <c r="K45" s="6"/>
      <c r="L45" s="6"/>
      <c r="M45" s="6"/>
    </row>
    <row r="46" customFormat="false" ht="42" hidden="false" customHeight="true" outlineLevel="0" collapsed="false">
      <c r="A46" s="6"/>
      <c r="B46" s="6"/>
      <c r="C46" s="11"/>
      <c r="D46" s="6"/>
      <c r="E46" s="6"/>
      <c r="F46" s="6"/>
      <c r="G46" s="6"/>
      <c r="H46" s="6"/>
      <c r="I46" s="6"/>
      <c r="J46" s="6"/>
      <c r="K46" s="6"/>
      <c r="L46" s="6"/>
      <c r="M46" s="6"/>
    </row>
    <row r="47" customFormat="false" ht="42" hidden="false" customHeight="true" outlineLevel="0" collapsed="false">
      <c r="A47" s="6"/>
      <c r="B47" s="6"/>
      <c r="C47" s="11"/>
      <c r="D47" s="6"/>
      <c r="E47" s="6"/>
      <c r="F47" s="6"/>
      <c r="G47" s="6"/>
      <c r="H47" s="6"/>
      <c r="I47" s="6"/>
      <c r="J47" s="6"/>
      <c r="K47" s="6"/>
      <c r="L47" s="6"/>
      <c r="M47" s="6"/>
    </row>
    <row r="48" customFormat="false" ht="42" hidden="false" customHeight="true" outlineLevel="0" collapsed="false">
      <c r="A48" s="6"/>
      <c r="B48" s="6"/>
      <c r="C48" s="11"/>
      <c r="D48" s="6"/>
      <c r="E48" s="6"/>
      <c r="F48" s="6"/>
      <c r="G48" s="6"/>
      <c r="H48" s="6"/>
      <c r="I48" s="6"/>
      <c r="J48" s="6"/>
      <c r="K48" s="6"/>
      <c r="L48" s="6"/>
      <c r="M48" s="6"/>
    </row>
    <row r="49" customFormat="false" ht="42" hidden="false" customHeight="true" outlineLevel="0" collapsed="false">
      <c r="A49" s="6"/>
      <c r="B49" s="6"/>
      <c r="C49" s="11"/>
      <c r="D49" s="6"/>
      <c r="E49" s="6"/>
      <c r="F49" s="6"/>
      <c r="G49" s="6"/>
      <c r="H49" s="6"/>
      <c r="I49" s="6"/>
      <c r="J49" s="6"/>
      <c r="K49" s="6"/>
      <c r="L49" s="6"/>
      <c r="M49" s="6"/>
    </row>
    <row r="50" customFormat="false" ht="42" hidden="false" customHeight="true" outlineLevel="0" collapsed="false">
      <c r="A50" s="6"/>
      <c r="B50" s="6"/>
      <c r="C50" s="11"/>
      <c r="D50" s="6"/>
      <c r="E50" s="6"/>
      <c r="F50" s="6"/>
      <c r="G50" s="6"/>
      <c r="H50" s="6"/>
      <c r="I50" s="6"/>
      <c r="J50" s="6"/>
      <c r="K50" s="6"/>
      <c r="L50" s="6"/>
      <c r="M50" s="6"/>
    </row>
    <row r="51" customFormat="false" ht="42" hidden="false" customHeight="true" outlineLevel="0" collapsed="false">
      <c r="A51" s="6"/>
      <c r="B51" s="6"/>
      <c r="C51" s="11"/>
      <c r="D51" s="6"/>
      <c r="E51" s="6"/>
      <c r="F51" s="6"/>
      <c r="G51" s="6"/>
      <c r="H51" s="6"/>
      <c r="I51" s="6"/>
      <c r="J51" s="6"/>
      <c r="K51" s="6"/>
      <c r="L51" s="6"/>
      <c r="M51" s="6"/>
    </row>
    <row r="52" customFormat="false" ht="42" hidden="false" customHeight="true" outlineLevel="0" collapsed="false">
      <c r="A52" s="6"/>
      <c r="B52" s="6"/>
      <c r="C52" s="11"/>
      <c r="D52" s="6"/>
      <c r="E52" s="6"/>
      <c r="F52" s="6"/>
      <c r="G52" s="6"/>
      <c r="H52" s="6"/>
      <c r="I52" s="6"/>
      <c r="J52" s="6"/>
      <c r="K52" s="6"/>
      <c r="L52" s="6"/>
      <c r="M52" s="6"/>
    </row>
    <row r="53" customFormat="false" ht="42" hidden="false" customHeight="true" outlineLevel="0" collapsed="false">
      <c r="A53" s="6"/>
      <c r="B53" s="6"/>
      <c r="C53" s="11"/>
      <c r="D53" s="6"/>
      <c r="E53" s="6"/>
      <c r="F53" s="6"/>
      <c r="G53" s="6"/>
      <c r="H53" s="6"/>
      <c r="I53" s="6"/>
      <c r="J53" s="6"/>
      <c r="K53" s="6"/>
      <c r="L53" s="6"/>
      <c r="M53" s="6"/>
    </row>
    <row r="54" customFormat="false" ht="42" hidden="false" customHeight="true" outlineLevel="0" collapsed="false">
      <c r="A54" s="6"/>
      <c r="B54" s="6"/>
      <c r="C54" s="11"/>
      <c r="D54" s="6"/>
      <c r="E54" s="6"/>
      <c r="F54" s="6"/>
      <c r="G54" s="6"/>
      <c r="H54" s="6"/>
      <c r="I54" s="6"/>
      <c r="J54" s="6"/>
      <c r="K54" s="6"/>
      <c r="L54" s="6"/>
      <c r="M54" s="6"/>
    </row>
    <row r="55" customFormat="false" ht="42" hidden="false" customHeight="true" outlineLevel="0" collapsed="false">
      <c r="A55" s="6"/>
      <c r="B55" s="6"/>
      <c r="C55" s="11"/>
      <c r="D55" s="6"/>
      <c r="E55" s="6"/>
      <c r="F55" s="6"/>
      <c r="G55" s="6"/>
      <c r="H55" s="6"/>
      <c r="I55" s="6"/>
      <c r="J55" s="6"/>
      <c r="K55" s="6"/>
      <c r="L55" s="6"/>
      <c r="M55" s="6"/>
    </row>
    <row r="56" customFormat="false" ht="42" hidden="false" customHeight="true" outlineLevel="0" collapsed="false">
      <c r="A56" s="6"/>
      <c r="B56" s="6"/>
      <c r="C56" s="11"/>
      <c r="D56" s="6"/>
      <c r="E56" s="6"/>
      <c r="F56" s="6"/>
      <c r="G56" s="6"/>
      <c r="H56" s="6"/>
      <c r="I56" s="6"/>
      <c r="J56" s="6"/>
      <c r="K56" s="6"/>
      <c r="L56" s="6"/>
      <c r="M56" s="6"/>
    </row>
    <row r="57" customFormat="false" ht="42" hidden="false" customHeight="true" outlineLevel="0" collapsed="false">
      <c r="A57" s="6"/>
      <c r="B57" s="6"/>
      <c r="C57" s="11"/>
      <c r="D57" s="6"/>
      <c r="E57" s="6"/>
      <c r="F57" s="6"/>
      <c r="G57" s="6"/>
      <c r="H57" s="6"/>
      <c r="I57" s="6"/>
      <c r="J57" s="6"/>
      <c r="K57" s="6"/>
      <c r="L57" s="6"/>
      <c r="M57" s="6"/>
    </row>
    <row r="58" customFormat="false" ht="42" hidden="false" customHeight="true" outlineLevel="0" collapsed="false">
      <c r="A58" s="6"/>
      <c r="B58" s="6"/>
      <c r="C58" s="11"/>
      <c r="D58" s="6"/>
      <c r="E58" s="6"/>
      <c r="F58" s="6"/>
      <c r="G58" s="6"/>
      <c r="H58" s="6"/>
      <c r="I58" s="6"/>
      <c r="J58" s="6"/>
      <c r="K58" s="6"/>
      <c r="L58" s="6"/>
      <c r="M58" s="6"/>
    </row>
    <row r="59" customFormat="false" ht="42" hidden="false" customHeight="true" outlineLevel="0" collapsed="false">
      <c r="A59" s="6"/>
      <c r="B59" s="6"/>
      <c r="C59" s="11"/>
      <c r="D59" s="6"/>
      <c r="E59" s="6"/>
      <c r="F59" s="6"/>
      <c r="G59" s="6"/>
      <c r="H59" s="6"/>
      <c r="I59" s="6"/>
      <c r="J59" s="6"/>
      <c r="K59" s="6"/>
      <c r="L59" s="6"/>
      <c r="M59" s="6"/>
    </row>
    <row r="60" customFormat="false" ht="42" hidden="false" customHeight="true" outlineLevel="0" collapsed="false">
      <c r="A60" s="6"/>
      <c r="B60" s="6"/>
      <c r="C60" s="11"/>
      <c r="D60" s="6"/>
      <c r="E60" s="6"/>
      <c r="F60" s="6"/>
      <c r="G60" s="6"/>
      <c r="H60" s="6"/>
      <c r="I60" s="6"/>
      <c r="J60" s="6"/>
      <c r="K60" s="6"/>
      <c r="L60" s="6"/>
      <c r="M60" s="6"/>
    </row>
    <row r="61" customFormat="false" ht="42" hidden="false" customHeight="true" outlineLevel="0" collapsed="false">
      <c r="A61" s="6"/>
      <c r="B61" s="6"/>
      <c r="C61" s="11"/>
      <c r="D61" s="6"/>
      <c r="E61" s="6"/>
      <c r="F61" s="6"/>
      <c r="G61" s="6"/>
      <c r="H61" s="6"/>
      <c r="I61" s="6"/>
      <c r="J61" s="6"/>
      <c r="K61" s="6"/>
      <c r="L61" s="6"/>
      <c r="M61" s="6"/>
    </row>
    <row r="62" customFormat="false" ht="42" hidden="false" customHeight="true" outlineLevel="0" collapsed="false">
      <c r="A62" s="6"/>
      <c r="B62" s="6"/>
      <c r="C62" s="11"/>
      <c r="D62" s="6"/>
      <c r="E62" s="6"/>
      <c r="F62" s="6"/>
      <c r="G62" s="6"/>
      <c r="H62" s="6"/>
      <c r="I62" s="6"/>
      <c r="J62" s="6"/>
      <c r="K62" s="6"/>
      <c r="L62" s="6"/>
      <c r="M62" s="6"/>
    </row>
    <row r="63" customFormat="false" ht="42" hidden="false" customHeight="true" outlineLevel="0" collapsed="false">
      <c r="A63" s="6"/>
      <c r="B63" s="6"/>
      <c r="C63" s="11"/>
      <c r="D63" s="6"/>
      <c r="E63" s="6"/>
      <c r="F63" s="6"/>
      <c r="G63" s="6"/>
      <c r="H63" s="6"/>
      <c r="I63" s="6"/>
      <c r="J63" s="6"/>
      <c r="K63" s="6"/>
      <c r="L63" s="6"/>
      <c r="M63" s="6"/>
    </row>
    <row r="64" customFormat="false" ht="42" hidden="false" customHeight="true" outlineLevel="0" collapsed="false">
      <c r="A64" s="6"/>
      <c r="B64" s="6"/>
      <c r="C64" s="11"/>
      <c r="D64" s="6"/>
      <c r="E64" s="6"/>
      <c r="F64" s="6"/>
      <c r="G64" s="6"/>
      <c r="H64" s="6"/>
      <c r="I64" s="6"/>
      <c r="J64" s="6"/>
      <c r="K64" s="6"/>
      <c r="L64" s="6"/>
      <c r="M64" s="6"/>
    </row>
    <row r="65" customFormat="false" ht="42" hidden="false" customHeight="true" outlineLevel="0" collapsed="false">
      <c r="A65" s="6"/>
      <c r="B65" s="6"/>
      <c r="C65" s="11"/>
      <c r="D65" s="6"/>
      <c r="E65" s="6"/>
      <c r="F65" s="6"/>
      <c r="G65" s="6"/>
      <c r="H65" s="6"/>
      <c r="I65" s="6"/>
      <c r="J65" s="6"/>
      <c r="K65" s="6"/>
      <c r="L65" s="6"/>
      <c r="M65" s="6"/>
    </row>
    <row r="66" customFormat="false" ht="42" hidden="false" customHeight="true" outlineLevel="0" collapsed="false">
      <c r="A66" s="6"/>
      <c r="B66" s="6"/>
      <c r="C66" s="11"/>
      <c r="D66" s="6"/>
      <c r="E66" s="6"/>
      <c r="F66" s="6"/>
      <c r="G66" s="6"/>
      <c r="H66" s="6"/>
      <c r="I66" s="6"/>
      <c r="J66" s="6"/>
      <c r="K66" s="6"/>
      <c r="L66" s="6"/>
      <c r="M66" s="6"/>
    </row>
    <row r="67" customFormat="false" ht="42" hidden="false" customHeight="true" outlineLevel="0" collapsed="false">
      <c r="A67" s="6"/>
      <c r="B67" s="6"/>
      <c r="C67" s="11"/>
      <c r="D67" s="6"/>
      <c r="E67" s="6"/>
      <c r="F67" s="6"/>
      <c r="G67" s="6"/>
      <c r="H67" s="6"/>
      <c r="I67" s="6"/>
      <c r="J67" s="6"/>
      <c r="K67" s="6"/>
      <c r="L67" s="6"/>
      <c r="M67" s="6"/>
    </row>
    <row r="68" customFormat="false" ht="42" hidden="false" customHeight="true" outlineLevel="0" collapsed="false">
      <c r="A68" s="6"/>
      <c r="B68" s="6"/>
      <c r="C68" s="11"/>
      <c r="D68" s="6"/>
      <c r="E68" s="6"/>
      <c r="F68" s="6"/>
      <c r="G68" s="6"/>
      <c r="H68" s="6"/>
      <c r="I68" s="6"/>
      <c r="J68" s="6"/>
      <c r="K68" s="6"/>
      <c r="L68" s="6"/>
      <c r="M68" s="6"/>
    </row>
    <row r="69" customFormat="false" ht="42" hidden="false" customHeight="true" outlineLevel="0" collapsed="false">
      <c r="A69" s="6"/>
      <c r="B69" s="6"/>
      <c r="C69" s="11"/>
      <c r="D69" s="6"/>
      <c r="E69" s="6"/>
      <c r="F69" s="6"/>
      <c r="G69" s="6"/>
      <c r="H69" s="6"/>
      <c r="I69" s="6"/>
      <c r="J69" s="6"/>
      <c r="K69" s="6"/>
      <c r="L69" s="6"/>
      <c r="M69" s="6"/>
    </row>
    <row r="70" customFormat="false" ht="42" hidden="false" customHeight="true" outlineLevel="0" collapsed="false">
      <c r="A70" s="6"/>
      <c r="B70" s="6"/>
      <c r="C70" s="11"/>
      <c r="D70" s="6"/>
      <c r="E70" s="6"/>
      <c r="F70" s="6"/>
      <c r="G70" s="6"/>
      <c r="H70" s="6"/>
      <c r="I70" s="6"/>
      <c r="J70" s="6"/>
      <c r="K70" s="6"/>
      <c r="L70" s="6"/>
      <c r="M70" s="6"/>
    </row>
    <row r="71" customFormat="false" ht="42" hidden="false" customHeight="true" outlineLevel="0" collapsed="false">
      <c r="A71" s="6"/>
      <c r="B71" s="6"/>
      <c r="C71" s="11"/>
      <c r="D71" s="6"/>
      <c r="E71" s="6"/>
      <c r="F71" s="6"/>
      <c r="G71" s="6"/>
      <c r="H71" s="6"/>
      <c r="I71" s="6"/>
      <c r="J71" s="6"/>
      <c r="K71" s="6"/>
      <c r="L71" s="6"/>
      <c r="M71" s="6"/>
    </row>
    <row r="72" customFormat="false" ht="42" hidden="false" customHeight="true" outlineLevel="0" collapsed="false">
      <c r="A72" s="6"/>
      <c r="B72" s="6"/>
      <c r="C72" s="11"/>
      <c r="D72" s="6"/>
      <c r="E72" s="6"/>
      <c r="F72" s="6"/>
      <c r="G72" s="6"/>
      <c r="H72" s="6"/>
      <c r="I72" s="6"/>
      <c r="J72" s="6"/>
      <c r="K72" s="6"/>
      <c r="L72" s="6"/>
      <c r="M72" s="6"/>
    </row>
    <row r="73" customFormat="false" ht="42" hidden="false" customHeight="true" outlineLevel="0" collapsed="false">
      <c r="A73" s="6"/>
      <c r="B73" s="6"/>
      <c r="C73" s="11"/>
      <c r="D73" s="6"/>
      <c r="E73" s="6"/>
      <c r="F73" s="6"/>
      <c r="G73" s="6"/>
      <c r="H73" s="6"/>
      <c r="I73" s="6"/>
      <c r="J73" s="6"/>
      <c r="K73" s="6"/>
      <c r="L73" s="6"/>
      <c r="M73" s="6"/>
    </row>
    <row r="74" customFormat="false" ht="42" hidden="false" customHeight="true" outlineLevel="0" collapsed="false">
      <c r="A74" s="6"/>
      <c r="B74" s="6"/>
      <c r="C74" s="11"/>
      <c r="D74" s="6"/>
      <c r="E74" s="6"/>
      <c r="F74" s="6"/>
      <c r="G74" s="6"/>
      <c r="H74" s="6"/>
      <c r="I74" s="6"/>
      <c r="J74" s="6"/>
      <c r="K74" s="6"/>
      <c r="L74" s="6"/>
      <c r="M74" s="6"/>
    </row>
    <row r="75" customFormat="false" ht="42" hidden="false" customHeight="true" outlineLevel="0" collapsed="false">
      <c r="A75" s="6"/>
      <c r="B75" s="6"/>
      <c r="C75" s="11"/>
      <c r="D75" s="6"/>
      <c r="E75" s="6"/>
      <c r="F75" s="6"/>
      <c r="G75" s="6"/>
      <c r="H75" s="6"/>
      <c r="I75" s="6"/>
      <c r="J75" s="6"/>
      <c r="K75" s="6"/>
      <c r="L75" s="6"/>
      <c r="M75" s="6"/>
    </row>
    <row r="76" customFormat="false" ht="42" hidden="false" customHeight="true" outlineLevel="0" collapsed="false">
      <c r="A76" s="6"/>
      <c r="B76" s="6"/>
      <c r="C76" s="11"/>
      <c r="D76" s="6"/>
      <c r="E76" s="6"/>
      <c r="F76" s="6"/>
      <c r="G76" s="6"/>
      <c r="H76" s="6"/>
      <c r="I76" s="6"/>
      <c r="J76" s="6"/>
      <c r="K76" s="6"/>
      <c r="L76" s="6"/>
      <c r="M76" s="6"/>
    </row>
    <row r="77" customFormat="false" ht="42" hidden="false" customHeight="true" outlineLevel="0" collapsed="false">
      <c r="A77" s="6"/>
      <c r="B77" s="6"/>
      <c r="C77" s="11"/>
      <c r="D77" s="6"/>
      <c r="E77" s="6"/>
      <c r="F77" s="6"/>
      <c r="G77" s="6"/>
      <c r="H77" s="6"/>
      <c r="I77" s="6"/>
      <c r="J77" s="6"/>
      <c r="K77" s="6"/>
      <c r="L77" s="6"/>
      <c r="M77" s="6"/>
    </row>
    <row r="78" customFormat="false" ht="42" hidden="false" customHeight="true" outlineLevel="0" collapsed="false">
      <c r="A78" s="6"/>
      <c r="B78" s="6"/>
      <c r="C78" s="11"/>
      <c r="D78" s="6"/>
      <c r="E78" s="6"/>
      <c r="F78" s="6"/>
      <c r="G78" s="6"/>
      <c r="H78" s="6"/>
      <c r="I78" s="6"/>
      <c r="J78" s="6"/>
      <c r="K78" s="6"/>
      <c r="L78" s="6"/>
      <c r="M78" s="6"/>
    </row>
    <row r="79" customFormat="false" ht="42" hidden="false" customHeight="true" outlineLevel="0" collapsed="false">
      <c r="A79" s="6"/>
      <c r="B79" s="6"/>
      <c r="C79" s="11"/>
      <c r="D79" s="6"/>
      <c r="E79" s="6"/>
      <c r="F79" s="6"/>
      <c r="G79" s="6"/>
      <c r="H79" s="6"/>
      <c r="I79" s="6"/>
      <c r="J79" s="6"/>
      <c r="K79" s="6"/>
      <c r="L79" s="6"/>
      <c r="M79" s="6"/>
    </row>
    <row r="80" customFormat="false" ht="42" hidden="false" customHeight="true" outlineLevel="0" collapsed="false">
      <c r="A80" s="6"/>
      <c r="B80" s="6"/>
      <c r="C80" s="11"/>
      <c r="D80" s="6"/>
      <c r="E80" s="6"/>
      <c r="F80" s="6"/>
      <c r="G80" s="6"/>
      <c r="H80" s="6"/>
      <c r="I80" s="6"/>
      <c r="J80" s="6"/>
      <c r="K80" s="6"/>
      <c r="L80" s="6"/>
      <c r="M80" s="6"/>
    </row>
    <row r="81" customFormat="false" ht="42" hidden="false" customHeight="true" outlineLevel="0" collapsed="false">
      <c r="A81" s="6"/>
      <c r="B81" s="6"/>
      <c r="C81" s="11"/>
      <c r="D81" s="6"/>
      <c r="E81" s="6"/>
      <c r="F81" s="6"/>
      <c r="G81" s="6"/>
      <c r="H81" s="6"/>
      <c r="I81" s="6"/>
      <c r="J81" s="6"/>
      <c r="K81" s="6"/>
      <c r="L81" s="6"/>
      <c r="M81" s="6"/>
    </row>
    <row r="82" customFormat="false" ht="42" hidden="false" customHeight="true" outlineLevel="0" collapsed="false">
      <c r="A82" s="6"/>
      <c r="B82" s="6"/>
      <c r="C82" s="11"/>
      <c r="D82" s="6"/>
      <c r="E82" s="6"/>
      <c r="F82" s="6"/>
      <c r="G82" s="6"/>
      <c r="H82" s="6"/>
      <c r="I82" s="6"/>
      <c r="J82" s="6"/>
      <c r="K82" s="6"/>
      <c r="L82" s="6"/>
      <c r="M82" s="6"/>
    </row>
    <row r="83" customFormat="false" ht="42" hidden="false" customHeight="true" outlineLevel="0" collapsed="false">
      <c r="A83" s="6"/>
      <c r="B83" s="6"/>
      <c r="C83" s="11"/>
      <c r="D83" s="6"/>
      <c r="E83" s="6"/>
      <c r="F83" s="6"/>
      <c r="G83" s="6"/>
      <c r="H83" s="6"/>
      <c r="I83" s="6"/>
      <c r="J83" s="6"/>
      <c r="K83" s="6"/>
      <c r="L83" s="6"/>
      <c r="M83" s="6"/>
    </row>
    <row r="84" customFormat="false" ht="42" hidden="false" customHeight="true" outlineLevel="0" collapsed="false">
      <c r="A84" s="6"/>
      <c r="B84" s="6"/>
      <c r="C84" s="11"/>
      <c r="D84" s="6"/>
      <c r="E84" s="6"/>
      <c r="F84" s="6"/>
      <c r="G84" s="6"/>
      <c r="H84" s="6"/>
      <c r="I84" s="6"/>
      <c r="J84" s="6"/>
      <c r="K84" s="6"/>
      <c r="L84" s="6"/>
      <c r="M84" s="6"/>
    </row>
    <row r="85" customFormat="false" ht="42" hidden="false" customHeight="true" outlineLevel="0" collapsed="false">
      <c r="A85" s="6"/>
      <c r="B85" s="6"/>
      <c r="C85" s="11"/>
      <c r="D85" s="6"/>
      <c r="E85" s="6"/>
      <c r="F85" s="6"/>
      <c r="G85" s="6"/>
      <c r="H85" s="6"/>
      <c r="I85" s="6"/>
      <c r="J85" s="6"/>
      <c r="K85" s="6"/>
      <c r="L85" s="6"/>
      <c r="M85" s="6"/>
    </row>
    <row r="86" customFormat="false" ht="42" hidden="false" customHeight="true" outlineLevel="0" collapsed="false">
      <c r="A86" s="6"/>
      <c r="B86" s="6"/>
      <c r="C86" s="11"/>
      <c r="D86" s="6"/>
      <c r="E86" s="6"/>
      <c r="F86" s="6"/>
      <c r="G86" s="6"/>
      <c r="H86" s="6"/>
      <c r="I86" s="6"/>
      <c r="J86" s="6"/>
      <c r="K86" s="6"/>
      <c r="L86" s="6"/>
      <c r="M86" s="6"/>
    </row>
    <row r="87" customFormat="false" ht="42" hidden="false" customHeight="true" outlineLevel="0" collapsed="false">
      <c r="A87" s="6"/>
      <c r="B87" s="6"/>
      <c r="C87" s="11"/>
      <c r="D87" s="6"/>
      <c r="E87" s="6"/>
      <c r="F87" s="6"/>
      <c r="G87" s="6"/>
      <c r="H87" s="6"/>
      <c r="I87" s="6"/>
      <c r="J87" s="6"/>
      <c r="K87" s="6"/>
      <c r="L87" s="6"/>
      <c r="M87" s="6"/>
    </row>
    <row r="88" customFormat="false" ht="42" hidden="false" customHeight="true" outlineLevel="0" collapsed="false">
      <c r="A88" s="6"/>
      <c r="B88" s="6"/>
      <c r="C88" s="11"/>
      <c r="D88" s="6"/>
      <c r="E88" s="6"/>
      <c r="F88" s="6"/>
      <c r="G88" s="6"/>
      <c r="H88" s="6"/>
      <c r="I88" s="6"/>
      <c r="J88" s="6"/>
      <c r="K88" s="6"/>
      <c r="L88" s="6"/>
      <c r="M88" s="6"/>
    </row>
    <row r="89" customFormat="false" ht="42" hidden="false" customHeight="true" outlineLevel="0" collapsed="false">
      <c r="A89" s="6"/>
      <c r="B89" s="6"/>
      <c r="C89" s="11"/>
      <c r="D89" s="6"/>
      <c r="E89" s="6"/>
      <c r="F89" s="6"/>
      <c r="G89" s="6"/>
      <c r="H89" s="6"/>
      <c r="I89" s="6"/>
      <c r="J89" s="6"/>
      <c r="K89" s="6"/>
      <c r="L89" s="6"/>
      <c r="M89" s="6"/>
    </row>
    <row r="90" customFormat="false" ht="42" hidden="false" customHeight="true" outlineLevel="0" collapsed="false">
      <c r="A90" s="6"/>
      <c r="B90" s="6"/>
      <c r="C90" s="11"/>
      <c r="D90" s="6"/>
      <c r="E90" s="6"/>
      <c r="F90" s="6"/>
      <c r="G90" s="6"/>
      <c r="H90" s="6"/>
      <c r="I90" s="6"/>
      <c r="J90" s="6"/>
      <c r="K90" s="6"/>
      <c r="L90" s="6"/>
      <c r="M90" s="6"/>
    </row>
    <row r="91" customFormat="false" ht="42" hidden="false" customHeight="true" outlineLevel="0" collapsed="false">
      <c r="A91" s="6"/>
      <c r="B91" s="6"/>
      <c r="C91" s="11"/>
      <c r="D91" s="6"/>
      <c r="E91" s="6"/>
      <c r="F91" s="6"/>
      <c r="G91" s="6"/>
      <c r="H91" s="6"/>
      <c r="I91" s="6"/>
      <c r="J91" s="6"/>
      <c r="K91" s="6"/>
      <c r="L91" s="6"/>
      <c r="M91" s="6"/>
    </row>
    <row r="92" customFormat="false" ht="42" hidden="false" customHeight="true" outlineLevel="0" collapsed="false">
      <c r="A92" s="6"/>
      <c r="B92" s="6"/>
      <c r="C92" s="11"/>
      <c r="D92" s="6"/>
      <c r="E92" s="6"/>
      <c r="F92" s="6"/>
      <c r="G92" s="6"/>
      <c r="H92" s="6"/>
      <c r="I92" s="6"/>
      <c r="J92" s="6"/>
      <c r="K92" s="6"/>
      <c r="L92" s="6"/>
      <c r="M92" s="6"/>
    </row>
    <row r="93" customFormat="false" ht="42" hidden="false" customHeight="true" outlineLevel="0" collapsed="false">
      <c r="A93" s="6"/>
      <c r="B93" s="6"/>
      <c r="C93" s="11"/>
      <c r="D93" s="6"/>
      <c r="E93" s="6"/>
      <c r="F93" s="6"/>
      <c r="G93" s="6"/>
      <c r="H93" s="6"/>
      <c r="I93" s="6"/>
      <c r="J93" s="6"/>
      <c r="K93" s="6"/>
      <c r="L93" s="6"/>
      <c r="M93" s="6"/>
    </row>
    <row r="94" customFormat="false" ht="42" hidden="false" customHeight="true" outlineLevel="0" collapsed="false">
      <c r="A94" s="6"/>
      <c r="B94" s="6"/>
      <c r="C94" s="11"/>
      <c r="D94" s="6"/>
      <c r="E94" s="6"/>
      <c r="F94" s="6"/>
      <c r="G94" s="6"/>
      <c r="H94" s="6"/>
      <c r="I94" s="6"/>
      <c r="J94" s="6"/>
      <c r="K94" s="6"/>
      <c r="L94" s="6"/>
      <c r="M94" s="6"/>
    </row>
    <row r="95" customFormat="false" ht="42" hidden="false" customHeight="true" outlineLevel="0" collapsed="false">
      <c r="A95" s="6"/>
      <c r="B95" s="6"/>
      <c r="C95" s="11"/>
      <c r="D95" s="6"/>
      <c r="E95" s="6"/>
      <c r="F95" s="6"/>
      <c r="G95" s="6"/>
      <c r="H95" s="6"/>
      <c r="I95" s="6"/>
      <c r="J95" s="6"/>
      <c r="K95" s="6"/>
      <c r="L95" s="6"/>
      <c r="M95" s="6"/>
    </row>
    <row r="96" customFormat="false" ht="42" hidden="false" customHeight="true" outlineLevel="0" collapsed="false">
      <c r="A96" s="6"/>
      <c r="B96" s="6"/>
      <c r="C96" s="11"/>
      <c r="D96" s="6"/>
      <c r="E96" s="6"/>
      <c r="F96" s="6"/>
      <c r="G96" s="6"/>
      <c r="H96" s="6"/>
      <c r="I96" s="6"/>
      <c r="J96" s="6"/>
      <c r="K96" s="6"/>
      <c r="L96" s="6"/>
      <c r="M96" s="6"/>
    </row>
    <row r="97" customFormat="false" ht="42" hidden="false" customHeight="true" outlineLevel="0" collapsed="false">
      <c r="A97" s="6"/>
      <c r="B97" s="6"/>
      <c r="C97" s="11"/>
      <c r="D97" s="6"/>
      <c r="E97" s="6"/>
      <c r="F97" s="6"/>
      <c r="G97" s="6"/>
      <c r="H97" s="6"/>
      <c r="I97" s="6"/>
      <c r="J97" s="6"/>
      <c r="K97" s="6"/>
      <c r="L97" s="6"/>
      <c r="M97" s="6"/>
    </row>
    <row r="98" customFormat="false" ht="42" hidden="false" customHeight="true" outlineLevel="0" collapsed="false">
      <c r="A98" s="6"/>
      <c r="B98" s="6"/>
      <c r="C98" s="11"/>
      <c r="D98" s="6"/>
      <c r="E98" s="6"/>
      <c r="F98" s="6"/>
      <c r="G98" s="6"/>
      <c r="H98" s="6"/>
      <c r="I98" s="6"/>
      <c r="J98" s="6"/>
      <c r="K98" s="6"/>
      <c r="L98" s="6"/>
      <c r="M98" s="6"/>
    </row>
    <row r="99" customFormat="false" ht="42" hidden="false" customHeight="true" outlineLevel="0" collapsed="false">
      <c r="A99" s="6"/>
      <c r="B99" s="6"/>
      <c r="C99" s="11"/>
      <c r="D99" s="6"/>
      <c r="E99" s="6"/>
      <c r="F99" s="6"/>
      <c r="G99" s="6"/>
      <c r="H99" s="6"/>
      <c r="I99" s="6"/>
      <c r="J99" s="6"/>
      <c r="K99" s="6"/>
      <c r="L99" s="6"/>
      <c r="M99" s="6"/>
    </row>
    <row r="100" customFormat="false" ht="42" hidden="false" customHeight="true" outlineLevel="0" collapsed="false">
      <c r="A100" s="6"/>
      <c r="B100" s="6"/>
      <c r="C100" s="11"/>
      <c r="D100" s="6"/>
      <c r="E100" s="6"/>
      <c r="F100" s="6"/>
      <c r="G100" s="6"/>
      <c r="H100" s="6"/>
      <c r="I100" s="6"/>
      <c r="J100" s="6"/>
      <c r="K100" s="6"/>
      <c r="L100" s="6"/>
      <c r="M100" s="6"/>
    </row>
    <row r="101" customFormat="false" ht="42" hidden="false" customHeight="true" outlineLevel="0" collapsed="false">
      <c r="A101" s="6"/>
      <c r="B101" s="6"/>
      <c r="C101" s="11"/>
      <c r="D101" s="6"/>
      <c r="E101" s="6"/>
      <c r="F101" s="6"/>
      <c r="G101" s="6"/>
      <c r="H101" s="6"/>
      <c r="I101" s="6"/>
      <c r="J101" s="6"/>
      <c r="K101" s="6"/>
      <c r="L101" s="6"/>
      <c r="M101" s="6"/>
    </row>
    <row r="102" customFormat="false" ht="42" hidden="false" customHeight="true" outlineLevel="0" collapsed="false">
      <c r="A102" s="6"/>
      <c r="B102" s="6"/>
      <c r="C102" s="11"/>
      <c r="D102" s="6"/>
      <c r="E102" s="6"/>
      <c r="F102" s="6"/>
      <c r="G102" s="6"/>
      <c r="H102" s="6"/>
      <c r="I102" s="6"/>
      <c r="J102" s="6"/>
      <c r="K102" s="6"/>
      <c r="L102" s="6"/>
      <c r="M102" s="6"/>
    </row>
    <row r="103" customFormat="false" ht="42" hidden="false" customHeight="true" outlineLevel="0" collapsed="false">
      <c r="A103" s="6"/>
      <c r="B103" s="6"/>
      <c r="C103" s="11"/>
      <c r="D103" s="6"/>
      <c r="E103" s="6"/>
      <c r="F103" s="6"/>
      <c r="G103" s="6"/>
      <c r="H103" s="6"/>
      <c r="I103" s="6"/>
      <c r="J103" s="6"/>
      <c r="K103" s="6"/>
      <c r="L103" s="6"/>
      <c r="M103" s="6"/>
    </row>
    <row r="104" customFormat="false" ht="42" hidden="false" customHeight="true" outlineLevel="0" collapsed="false">
      <c r="A104" s="6"/>
      <c r="B104" s="6"/>
      <c r="C104" s="11"/>
      <c r="D104" s="6"/>
      <c r="E104" s="6"/>
      <c r="F104" s="6"/>
      <c r="G104" s="6"/>
      <c r="H104" s="6"/>
      <c r="I104" s="6"/>
      <c r="J104" s="6"/>
      <c r="K104" s="6"/>
      <c r="L104" s="6"/>
      <c r="M104" s="6"/>
    </row>
  </sheetData>
  <mergeCells count="2">
    <mergeCell ref="A1:M1"/>
    <mergeCell ref="A2:M2"/>
  </mergeCells>
  <dataValidations count="5">
    <dataValidation allowBlank="false" errorStyle="stop" operator="between" showDropDown="false" showErrorMessage="false" showInputMessage="false" sqref="D5:D104" type="list">
      <formula1>"Product or offer,Pricing or packaging,Ownership,acquisition or merger,Market or geography,Route to market,channel or integration,Sales,customer or win/loss evidence,Search or AI visibility,Evidence age or contradiction,Other recorded signal"</formula1>
      <formula2>0</formula2>
    </dataValidation>
    <dataValidation allowBlank="false" errorStyle="stop" operator="between" showDropDown="false" showErrorMessage="false" showInputMessage="false" sqref="I5:I104" type="list">
      <formula1>"Original scope remains valid,Original scope materially changed,Original scope is unclear"</formula1>
      <formula2>0</formula2>
    </dataValidation>
    <dataValidation allowBlank="false" errorStyle="stop" operator="between" showDropDown="false" showErrorMessage="false" showInputMessage="false" sqref="J5:J104" type="list">
      <formula1>"Supported material consequence,No supported material consequence,Consequence is unclear"</formula1>
      <formula2>0</formula2>
    </dataValidation>
    <dataValidation allowBlank="false" errorStyle="stop" operator="between" showDropDown="false" showErrorMessage="false" showInputMessage="false" sqref="K5:K104" type="list">
      <formula1>"No approved set change,One candidate,Bounded subset,product,segment or market,Set-wide assumptions or coverage,Original decision scope,Affected breadth is unclear"</formula1>
      <formula2>0</formula2>
    </dataValidation>
    <dataValidation allowBlank="false" errorStyle="stop" operator="between" showDropDown="false" showErrorMessage="false" showInputMessage="false" sqref="M5:M104" type="list">
      <formula1>"Logged,Open for review,Evidence requested,Closed"</formula1>
      <formula2>0</formula2>
    </dataValidation>
  </dataValidations>
  <printOptions headings="false" gridLines="false" gridLinesSet="true" horizontalCentered="false" verticalCentered="false"/>
  <pageMargins left="0.7" right="0.7" top="0.75" bottom="0.75" header="0.511811023622047" footer="0.511811023622047"/>
  <pageSetup paperSize="9" pageOrder="downThenOver" blackAndWhite="false" draft="false" cellComments="none" horizontalDpi="300" verticalDpi="300" copies="1" fitToWidth="2" fitToHeight="0" orientation="landscape"/>
  <headerFooter differentFirst="false" differentOddEven="false">
    <oddHeader/>
    <oddFooter/>
  </headerFooter>
  <tableParts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Q10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1" width="12"/>
    <col collapsed="false" customWidth="true" hidden="false" outlineLevel="0" max="2" min="2" style="1" width="24"/>
    <col collapsed="false" customWidth="true" hidden="false" outlineLevel="0" max="3" min="3" style="1" width="20"/>
    <col collapsed="false" customWidth="true" hidden="false" outlineLevel="0" max="4" min="4" style="1" width="23"/>
    <col collapsed="false" customWidth="true" hidden="false" outlineLevel="0" max="5" min="5" style="1" width="29"/>
    <col collapsed="false" customWidth="true" hidden="false" outlineLevel="0" max="6" min="6" style="1" width="28"/>
    <col collapsed="false" customWidth="true" hidden="false" outlineLevel="0" max="9" min="7" style="1" width="24"/>
    <col collapsed="false" customWidth="true" hidden="false" outlineLevel="0" max="10" min="10" style="1" width="18"/>
    <col collapsed="false" customWidth="true" hidden="false" outlineLevel="0" max="11" min="11" style="1" width="12"/>
    <col collapsed="false" customWidth="true" hidden="false" outlineLevel="0" max="12" min="12" style="1" width="22"/>
    <col collapsed="false" customWidth="true" hidden="false" outlineLevel="0" max="14" min="13" style="1" width="27"/>
    <col collapsed="false" customWidth="true" hidden="false" outlineLevel="0" max="16" min="15" style="1" width="22"/>
    <col collapsed="false" customWidth="true" hidden="false" outlineLevel="0" max="17" min="17" style="1" width="20"/>
  </cols>
  <sheetData>
    <row r="1" customFormat="false" ht="34" hidden="false" customHeight="true" outlineLevel="0" collapsed="false">
      <c r="A1" s="2" t="s">
        <v>116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customFormat="false" ht="42" hidden="false" customHeight="true" outlineLevel="0" collapsed="false">
      <c r="A2" s="3" t="s">
        <v>117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4" customFormat="false" ht="36" hidden="false" customHeight="true" outlineLevel="0" collapsed="false">
      <c r="A4" s="5" t="s">
        <v>105</v>
      </c>
      <c r="B4" s="5" t="s">
        <v>118</v>
      </c>
      <c r="C4" s="5" t="s">
        <v>119</v>
      </c>
      <c r="D4" s="5" t="s">
        <v>120</v>
      </c>
      <c r="E4" s="5" t="s">
        <v>121</v>
      </c>
      <c r="F4" s="5" t="s">
        <v>122</v>
      </c>
      <c r="G4" s="5" t="s">
        <v>123</v>
      </c>
      <c r="H4" s="5" t="s">
        <v>124</v>
      </c>
      <c r="I4" s="5" t="s">
        <v>125</v>
      </c>
      <c r="J4" s="5" t="s">
        <v>126</v>
      </c>
      <c r="K4" s="5" t="s">
        <v>127</v>
      </c>
      <c r="L4" s="5" t="s">
        <v>128</v>
      </c>
      <c r="M4" s="5" t="s">
        <v>129</v>
      </c>
      <c r="N4" s="5" t="s">
        <v>100</v>
      </c>
      <c r="O4" s="5" t="s">
        <v>130</v>
      </c>
      <c r="P4" s="5" t="s">
        <v>131</v>
      </c>
      <c r="Q4" s="5" t="s">
        <v>132</v>
      </c>
    </row>
    <row r="5" customFormat="false" ht="15" hidden="false" customHeight="false" outlineLevel="0" collapsed="false">
      <c r="A5" s="6"/>
      <c r="B5" s="6"/>
      <c r="C5" s="6"/>
      <c r="D5" s="6"/>
      <c r="E5" s="6"/>
      <c r="F5" s="6"/>
      <c r="G5" s="6" t="str">
        <f aca="false">IF($A5="","",IF(COUNTIF('CHANGE SIGNALS'!$A$5:$A$104,$A5)=0,"Missing: matching signal record",IF('SET BASELINE'!$B$6="","Missing: original decision status",IF('SET BASELINE'!$B$11="","Missing: current set version",IF(IFERROR(INDEX('CHANGE SIGNALS'!$D$5:$D$104,MATCH($A5,'CHANGE SIGNALS'!$A$5:$A$104,0)),"")="","Missing: signal category",IF(OR(IFERROR(INDEX('CHANGE SIGNALS'!$F$5:$F$104,MATCH($A5,'CHANGE SIGNALS'!$A$5:$A$104,0)),"")="",LEN(SUBSTITUTE(SUBSTITUTE(SUBSTITUTE(SUBSTITUTE(SUBSTITUTE(SUBSTITUTE(TRIM(IFERROR(INDEX('CHANGE SIGNALS'!$F$5:$F$104,MATCH($A5,'CHANGE SIGNALS'!$A$5:$A$104,0)),"")),".",""),"-",""),"?",""),"!",""),",",""),";",""))=0),"Missing: meaningful observed fact",IF(OR(NOT(ISNUMBER(IFERROR(INDEX('CHANGE SIGNALS'!$C$5:$C$104,MATCH($A5,'CHANGE SIGNALS'!$A$5:$A$104,0)),""))),IFERROR(INDEX('CHANGE SIGNALS'!$C$5:$C$104,MATCH($A5,'CHANGE SIGNALS'!$A$5:$A$104,0)),"")&lt;1,IFERROR(INDEX('CHANGE SIGNALS'!$C$5:$C$104,MATCH($A5,'CHANGE SIGNALS'!$A$5:$A$104,0)),"")&gt;2958465,IFERROR(INDEX('CHANGE SIGNALS'!$C$5:$C$104,MATCH($A5,'CHANGE SIGNALS'!$A$5:$A$104,0)),"")&lt;&gt;INT(IFERROR(INDEX('CHANGE SIGNALS'!$C$5:$C$104,MATCH($A5,'CHANGE SIGNALS'!$A$5:$A$104,0)),""))),"Invalid: date observed",IF(IFERROR(INDEX('CHANGE SIGNALS'!$L$5:$L$104,MATCH($A5,'CHANGE SIGNALS'!$A$5:$A$104,0)),"")="","Missing: monitoring owner",IF($C5="","Missing: evidence availability",IF($D5="","Missing: evidence state",IF($B5="","Missing: candidate or affected scope",IF($E5="","Missing: materiality rationale",IF($F5="","Missing: protected unchanged elements",IF(OR($N5="",LEN(SUBSTITUTE(SUBSTITUTE(SUBSTITUTE(SUBSTITUTE(SUBSTITUTE(SUBSTITUTE(TRIM($N5),".",""),"-",""),"?",""),"!",""),",",""),";",""))=0),"Missing: next-review condition",IF(AND($C5="Required evidence is missing",$D5&lt;&gt;"Not assessable because evidence is missing"),"Contradiction: missing evidence state",IF(AND($C5="Required evidence is available",$D5="Not assessable because evidence is missing"),"Contradiction: evidence marked available and missing",IF(AND(IFERROR(INDEX('CHANGE SIGNALS'!$J$5:$J$104,MATCH($A5,'CHANGE SIGNALS'!$A$5:$A$104,0)),"")="No supported material consequence",OR(IFERROR(INDEX('CHANGE SIGNALS'!$K$5:$K$104,MATCH($A5,'CHANGE SIGNALS'!$A$5:$A$104,0)),"")="One candidate",IFERROR(INDEX('CHANGE SIGNALS'!$K$5:$K$104,MATCH($A5,'CHANGE SIGNALS'!$A$5:$A$104,0)),"")="Bounded subset, product, segment or market",IFERROR(INDEX('CHANGE SIGNALS'!$K$5:$K$104,MATCH($A5,'CHANGE SIGNALS'!$A$5:$A$104,0)),"")="Set-wide assumptions or coverage")),"Contradiction: no material consequence with change breadth",IF(AND(IFERROR(INDEX('CHANGE SIGNALS'!$J$5:$J$104,MATCH($A5,'CHANGE SIGNALS'!$A$5:$A$104,0)),"")="Supported material consequence",IFERROR(INDEX('CHANGE SIGNALS'!$K$5:$K$104,MATCH($A5,'CHANGE SIGNALS'!$A$5:$A$104,0)),"")="No approved set change"),"Contradiction: supported consequence with no change",IF(AND('SET BASELINE'!$B$6="Not clearly defined",OR(IFERROR(INDEX('CHANGE SIGNALS'!$J$5:$J$104,MATCH($A5,'CHANGE SIGNALS'!$A$5:$A$104,0)),"")="Supported material consequence",IFERROR(INDEX('CHANGE SIGNALS'!$K$5:$K$104,MATCH($A5,'CHANGE SIGNALS'!$A$5:$A$104,0)),"")&lt;&gt;"No approved set change",IFERROR(INDEX('CHANGE SIGNALS'!$I$5:$I$104,MATCH($A5,'CHANGE SIGNALS'!$A$5:$A$104,0)),"")="Original scope materially changed")),"Contradiction: undefined decision with claimed change",IF(AND(IFERROR(INDEX('CHANGE SIGNALS'!$I$5:$I$104,MATCH($A5,'CHANGE SIGNALS'!$A$5:$A$104,0)),"")="Original scope materially changed",IFERROR(INDEX('CHANGE SIGNALS'!$K$5:$K$104,MATCH($A5,'CHANGE SIGNALS'!$A$5:$A$104,0)),"")="No approved set change"),"Contradiction: changed scope with no change breadth",IF(AND(IFERROR(INDEX('CHANGE SIGNALS'!$K$5:$K$104,MATCH($A5,'CHANGE SIGNALS'!$A$5:$A$104,0)),"")="Original decision scope",IFERROR(INDEX('CHANGE SIGNALS'!$I$5:$I$104,MATCH($A5,'CHANGE SIGNALS'!$A$5:$A$104,0)),"")="Original scope remains valid"),"Contradiction: decision scope breadth with valid scope","READY")))))))))))))))))))))</f>
        <v/>
      </c>
      <c r="H5" s="6" t="str">
        <f aca="false">IF($A5="","",IF($G5&lt;&gt;"READY","",IF('SET BASELINE'!$B$6="Not clearly defined","Refused — define the original decision first",IF(OR(IFERROR(INDEX('CHANGE SIGNALS'!$I$5:$I$104,MATCH($A5,'CHANGE SIGNALS'!$A$5:$A$104,0)),"")="Original scope materially changed",IFERROR(INDEX('CHANGE SIGNALS'!$K$5:$K$104,MATCH($A5,'CHANGE SIGNALS'!$A$5:$A$104,0)),"")="Original decision scope"),"Decision-scope review required",IF($C5="Required evidence is missing","Review deferred — evidence insufficient",IF(OR($D5="Admissibility requires review",$D5="Material evidence is contradictory",$D5="Material evidence may be stale",IFERROR(INDEX('CHANGE SIGNALS'!$I$5:$I$104,MATCH($A5,'CHANGE SIGNALS'!$A$5:$A$104,0)),"")="Original scope is unclear",IFERROR(INDEX('CHANGE SIGNALS'!$J$5:$J$104,MATCH($A5,'CHANGE SIGNALS'!$A$5:$A$104,0)),"")="Consequence is unclear",IFERROR(INDEX('CHANGE SIGNALS'!$K$5:$K$104,MATCH($A5,'CHANGE SIGNALS'!$A$5:$A$104,0)),"")="Affected breadth is unclear"),"Evidence check required",IF(AND(IFERROR(INDEX('CHANGE SIGNALS'!$J$5:$J$104,MATCH($A5,'CHANGE SIGNALS'!$A$5:$A$104,0)),"")="No supported material consequence",IFERROR(INDEX('CHANGE SIGNALS'!$K$5:$K$104,MATCH($A5,'CHANGE SIGNALS'!$A$5:$A$104,0)),"")="No approved set change"),"No change required",IF(AND(IFERROR(INDEX('CHANGE SIGNALS'!$J$5:$J$104,MATCH($A5,'CHANGE SIGNALS'!$A$5:$A$104,0)),"")="Supported material consequence",OR(IFERROR(INDEX('CHANGE SIGNALS'!$K$5:$K$104,MATCH($A5,'CHANGE SIGNALS'!$A$5:$A$104,0)),"")="One candidate",IFERROR(INDEX('CHANGE SIGNALS'!$K$5:$K$104,MATCH($A5,'CHANGE SIGNALS'!$A$5:$A$104,0)),"")="Bounded subset, product, segment or market")),"Partial refresh",IF(AND(IFERROR(INDEX('CHANGE SIGNALS'!$J$5:$J$104,MATCH($A5,'CHANGE SIGNALS'!$A$5:$A$104,0)),"")="Supported material consequence",IFERROR(INDEX('CHANGE SIGNALS'!$K$5:$K$104,MATCH($A5,'CHANGE SIGNALS'!$A$5:$A$104,0)),"")="Set-wide assumptions or coverage"),"Full competitor-set rebuild","")))))))))</f>
        <v/>
      </c>
      <c r="I5" s="6"/>
      <c r="J5" s="6"/>
      <c r="K5" s="11"/>
      <c r="L5" s="6"/>
      <c r="M5" s="6"/>
      <c r="N5" s="6"/>
      <c r="O5" s="6"/>
      <c r="P5" s="6" t="str">
        <f aca="false">IF($A5="","",'SET BASELINE'!$B$6&amp;"|"&amp;'SET BASELINE'!$B$11&amp;"|"&amp;$A5&amp;"|"&amp;$B5&amp;"|"&amp;$C5&amp;"|"&amp;$D5&amp;"|"&amp;IFERROR(INDEX('CHANGE SIGNALS'!$I$5:$I$104,MATCH($A5,'CHANGE SIGNALS'!$A$5:$A$104,0)),"")&amp;"|"&amp;IFERROR(INDEX('CHANGE SIGNALS'!$J$5:$J$104,MATCH($A5,'CHANGE SIGNALS'!$A$5:$A$104,0)),"")&amp;"|"&amp;IFERROR(INDEX('CHANGE SIGNALS'!$K$5:$K$104,MATCH($A5,'CHANGE SIGNALS'!$A$5:$A$104,0)),"")&amp;"|"&amp;$E5&amp;"|"&amp;$F5&amp;"|"&amp;$N5)</f>
        <v/>
      </c>
      <c r="Q5" s="6" t="str">
        <f aca="false">IF($A5="","",IF($I5="","NOT CONFIRMED",IF($O5="","CONFIRMATION SNAPSHOT REQUIRED",IF($O5=$P5,"CURRENT","STALE — REVIEW AGAIN"))))</f>
        <v/>
      </c>
    </row>
    <row r="6" customFormat="false" ht="15" hidden="false" customHeight="false" outlineLevel="0" collapsed="false">
      <c r="A6" s="6"/>
      <c r="B6" s="6"/>
      <c r="C6" s="6"/>
      <c r="D6" s="6"/>
      <c r="E6" s="6"/>
      <c r="F6" s="6"/>
      <c r="G6" s="6" t="str">
        <f aca="false">IF($A6="","",IF(COUNTIF('CHANGE SIGNALS'!$A$5:$A$104,$A6)=0,"Missing: matching signal record",IF('SET BASELINE'!$B$6="","Missing: original decision status",IF('SET BASELINE'!$B$11="","Missing: current set version",IF(IFERROR(INDEX('CHANGE SIGNALS'!$D$5:$D$104,MATCH($A6,'CHANGE SIGNALS'!$A$5:$A$104,0)),"")="","Missing: signal category",IF(OR(IFERROR(INDEX('CHANGE SIGNALS'!$F$5:$F$104,MATCH($A6,'CHANGE SIGNALS'!$A$5:$A$104,0)),"")="",LEN(SUBSTITUTE(SUBSTITUTE(SUBSTITUTE(SUBSTITUTE(SUBSTITUTE(SUBSTITUTE(TRIM(IFERROR(INDEX('CHANGE SIGNALS'!$F$5:$F$104,MATCH($A6,'CHANGE SIGNALS'!$A$5:$A$104,0)),"")),".",""),"-",""),"?",""),"!",""),",",""),";",""))=0),"Missing: meaningful observed fact",IF(OR(NOT(ISNUMBER(IFERROR(INDEX('CHANGE SIGNALS'!$C$5:$C$104,MATCH($A6,'CHANGE SIGNALS'!$A$5:$A$104,0)),""))),IFERROR(INDEX('CHANGE SIGNALS'!$C$5:$C$104,MATCH($A6,'CHANGE SIGNALS'!$A$5:$A$104,0)),"")&lt;1,IFERROR(INDEX('CHANGE SIGNALS'!$C$5:$C$104,MATCH($A6,'CHANGE SIGNALS'!$A$5:$A$104,0)),"")&gt;2958465,IFERROR(INDEX('CHANGE SIGNALS'!$C$5:$C$104,MATCH($A6,'CHANGE SIGNALS'!$A$5:$A$104,0)),"")&lt;&gt;INT(IFERROR(INDEX('CHANGE SIGNALS'!$C$5:$C$104,MATCH($A6,'CHANGE SIGNALS'!$A$5:$A$104,0)),""))),"Invalid: date observed",IF(IFERROR(INDEX('CHANGE SIGNALS'!$L$5:$L$104,MATCH($A6,'CHANGE SIGNALS'!$A$5:$A$104,0)),"")="","Missing: monitoring owner",IF($C6="","Missing: evidence availability",IF($D6="","Missing: evidence state",IF($B6="","Missing: candidate or affected scope",IF($E6="","Missing: materiality rationale",IF($F6="","Missing: protected unchanged elements",IF(OR($N6="",LEN(SUBSTITUTE(SUBSTITUTE(SUBSTITUTE(SUBSTITUTE(SUBSTITUTE(SUBSTITUTE(TRIM($N6),".",""),"-",""),"?",""),"!",""),",",""),";",""))=0),"Missing: next-review condition",IF(AND($C6="Required evidence is missing",$D6&lt;&gt;"Not assessable because evidence is missing"),"Contradiction: missing evidence state",IF(AND($C6="Required evidence is available",$D6="Not assessable because evidence is missing"),"Contradiction: evidence marked available and missing",IF(AND(IFERROR(INDEX('CHANGE SIGNALS'!$J$5:$J$104,MATCH($A6,'CHANGE SIGNALS'!$A$5:$A$104,0)),"")="No supported material consequence",OR(IFERROR(INDEX('CHANGE SIGNALS'!$K$5:$K$104,MATCH($A6,'CHANGE SIGNALS'!$A$5:$A$104,0)),"")="One candidate",IFERROR(INDEX('CHANGE SIGNALS'!$K$5:$K$104,MATCH($A6,'CHANGE SIGNALS'!$A$5:$A$104,0)),"")="Bounded subset, product, segment or market",IFERROR(INDEX('CHANGE SIGNALS'!$K$5:$K$104,MATCH($A6,'CHANGE SIGNALS'!$A$5:$A$104,0)),"")="Set-wide assumptions or coverage")),"Contradiction: no material consequence with change breadth",IF(AND(IFERROR(INDEX('CHANGE SIGNALS'!$J$5:$J$104,MATCH($A6,'CHANGE SIGNALS'!$A$5:$A$104,0)),"")="Supported material consequence",IFERROR(INDEX('CHANGE SIGNALS'!$K$5:$K$104,MATCH($A6,'CHANGE SIGNALS'!$A$5:$A$104,0)),"")="No approved set change"),"Contradiction: supported consequence with no change",IF(AND('SET BASELINE'!$B$6="Not clearly defined",OR(IFERROR(INDEX('CHANGE SIGNALS'!$J$5:$J$104,MATCH($A6,'CHANGE SIGNALS'!$A$5:$A$104,0)),"")="Supported material consequence",IFERROR(INDEX('CHANGE SIGNALS'!$K$5:$K$104,MATCH($A6,'CHANGE SIGNALS'!$A$5:$A$104,0)),"")&lt;&gt;"No approved set change",IFERROR(INDEX('CHANGE SIGNALS'!$I$5:$I$104,MATCH($A6,'CHANGE SIGNALS'!$A$5:$A$104,0)),"")="Original scope materially changed")),"Contradiction: undefined decision with claimed change",IF(AND(IFERROR(INDEX('CHANGE SIGNALS'!$I$5:$I$104,MATCH($A6,'CHANGE SIGNALS'!$A$5:$A$104,0)),"")="Original scope materially changed",IFERROR(INDEX('CHANGE SIGNALS'!$K$5:$K$104,MATCH($A6,'CHANGE SIGNALS'!$A$5:$A$104,0)),"")="No approved set change"),"Contradiction: changed scope with no change breadth",IF(AND(IFERROR(INDEX('CHANGE SIGNALS'!$K$5:$K$104,MATCH($A6,'CHANGE SIGNALS'!$A$5:$A$104,0)),"")="Original decision scope",IFERROR(INDEX('CHANGE SIGNALS'!$I$5:$I$104,MATCH($A6,'CHANGE SIGNALS'!$A$5:$A$104,0)),"")="Original scope remains valid"),"Contradiction: decision scope breadth with valid scope","READY")))))))))))))))))))))</f>
        <v/>
      </c>
      <c r="H6" s="6" t="str">
        <f aca="false">IF($A6="","",IF($G6&lt;&gt;"READY","",IF('SET BASELINE'!$B$6="Not clearly defined","Refused — define the original decision first",IF(OR(IFERROR(INDEX('CHANGE SIGNALS'!$I$5:$I$104,MATCH($A6,'CHANGE SIGNALS'!$A$5:$A$104,0)),"")="Original scope materially changed",IFERROR(INDEX('CHANGE SIGNALS'!$K$5:$K$104,MATCH($A6,'CHANGE SIGNALS'!$A$5:$A$104,0)),"")="Original decision scope"),"Decision-scope review required",IF($C6="Required evidence is missing","Review deferred — evidence insufficient",IF(OR($D6="Admissibility requires review",$D6="Material evidence is contradictory",$D6="Material evidence may be stale",IFERROR(INDEX('CHANGE SIGNALS'!$I$5:$I$104,MATCH($A6,'CHANGE SIGNALS'!$A$5:$A$104,0)),"")="Original scope is unclear",IFERROR(INDEX('CHANGE SIGNALS'!$J$5:$J$104,MATCH($A6,'CHANGE SIGNALS'!$A$5:$A$104,0)),"")="Consequence is unclear",IFERROR(INDEX('CHANGE SIGNALS'!$K$5:$K$104,MATCH($A6,'CHANGE SIGNALS'!$A$5:$A$104,0)),"")="Affected breadth is unclear"),"Evidence check required",IF(AND(IFERROR(INDEX('CHANGE SIGNALS'!$J$5:$J$104,MATCH($A6,'CHANGE SIGNALS'!$A$5:$A$104,0)),"")="No supported material consequence",IFERROR(INDEX('CHANGE SIGNALS'!$K$5:$K$104,MATCH($A6,'CHANGE SIGNALS'!$A$5:$A$104,0)),"")="No approved set change"),"No change required",IF(AND(IFERROR(INDEX('CHANGE SIGNALS'!$J$5:$J$104,MATCH($A6,'CHANGE SIGNALS'!$A$5:$A$104,0)),"")="Supported material consequence",OR(IFERROR(INDEX('CHANGE SIGNALS'!$K$5:$K$104,MATCH($A6,'CHANGE SIGNALS'!$A$5:$A$104,0)),"")="One candidate",IFERROR(INDEX('CHANGE SIGNALS'!$K$5:$K$104,MATCH($A6,'CHANGE SIGNALS'!$A$5:$A$104,0)),"")="Bounded subset, product, segment or market")),"Partial refresh",IF(AND(IFERROR(INDEX('CHANGE SIGNALS'!$J$5:$J$104,MATCH($A6,'CHANGE SIGNALS'!$A$5:$A$104,0)),"")="Supported material consequence",IFERROR(INDEX('CHANGE SIGNALS'!$K$5:$K$104,MATCH($A6,'CHANGE SIGNALS'!$A$5:$A$104,0)),"")="Set-wide assumptions or coverage"),"Full competitor-set rebuild","")))))))))</f>
        <v/>
      </c>
      <c r="I6" s="6"/>
      <c r="J6" s="6"/>
      <c r="K6" s="11"/>
      <c r="L6" s="6"/>
      <c r="M6" s="6"/>
      <c r="N6" s="6"/>
      <c r="O6" s="6"/>
      <c r="P6" s="6" t="str">
        <f aca="false">IF($A6="","",'SET BASELINE'!$B$6&amp;"|"&amp;'SET BASELINE'!$B$11&amp;"|"&amp;$A6&amp;"|"&amp;$B6&amp;"|"&amp;$C6&amp;"|"&amp;$D6&amp;"|"&amp;IFERROR(INDEX('CHANGE SIGNALS'!$I$5:$I$104,MATCH($A6,'CHANGE SIGNALS'!$A$5:$A$104,0)),"")&amp;"|"&amp;IFERROR(INDEX('CHANGE SIGNALS'!$J$5:$J$104,MATCH($A6,'CHANGE SIGNALS'!$A$5:$A$104,0)),"")&amp;"|"&amp;IFERROR(INDEX('CHANGE SIGNALS'!$K$5:$K$104,MATCH($A6,'CHANGE SIGNALS'!$A$5:$A$104,0)),"")&amp;"|"&amp;$E6&amp;"|"&amp;$F6&amp;"|"&amp;$N6)</f>
        <v/>
      </c>
      <c r="Q6" s="6" t="str">
        <f aca="false">IF($A6="","",IF($I6="","NOT CONFIRMED",IF($O6="","CONFIRMATION SNAPSHOT REQUIRED",IF($O6=$P6,"CURRENT","STALE — REVIEW AGAIN"))))</f>
        <v/>
      </c>
    </row>
    <row r="7" customFormat="false" ht="15" hidden="false" customHeight="false" outlineLevel="0" collapsed="false">
      <c r="A7" s="6"/>
      <c r="B7" s="6"/>
      <c r="C7" s="6"/>
      <c r="D7" s="6"/>
      <c r="E7" s="6"/>
      <c r="F7" s="6"/>
      <c r="G7" s="6" t="str">
        <f aca="false">IF($A7="","",IF(COUNTIF('CHANGE SIGNALS'!$A$5:$A$104,$A7)=0,"Missing: matching signal record",IF('SET BASELINE'!$B$6="","Missing: original decision status",IF('SET BASELINE'!$B$11="","Missing: current set version",IF(IFERROR(INDEX('CHANGE SIGNALS'!$D$5:$D$104,MATCH($A7,'CHANGE SIGNALS'!$A$5:$A$104,0)),"")="","Missing: signal category",IF(OR(IFERROR(INDEX('CHANGE SIGNALS'!$F$5:$F$104,MATCH($A7,'CHANGE SIGNALS'!$A$5:$A$104,0)),"")="",LEN(SUBSTITUTE(SUBSTITUTE(SUBSTITUTE(SUBSTITUTE(SUBSTITUTE(SUBSTITUTE(TRIM(IFERROR(INDEX('CHANGE SIGNALS'!$F$5:$F$104,MATCH($A7,'CHANGE SIGNALS'!$A$5:$A$104,0)),"")),".",""),"-",""),"?",""),"!",""),",",""),";",""))=0),"Missing: meaningful observed fact",IF(OR(NOT(ISNUMBER(IFERROR(INDEX('CHANGE SIGNALS'!$C$5:$C$104,MATCH($A7,'CHANGE SIGNALS'!$A$5:$A$104,0)),""))),IFERROR(INDEX('CHANGE SIGNALS'!$C$5:$C$104,MATCH($A7,'CHANGE SIGNALS'!$A$5:$A$104,0)),"")&lt;1,IFERROR(INDEX('CHANGE SIGNALS'!$C$5:$C$104,MATCH($A7,'CHANGE SIGNALS'!$A$5:$A$104,0)),"")&gt;2958465,IFERROR(INDEX('CHANGE SIGNALS'!$C$5:$C$104,MATCH($A7,'CHANGE SIGNALS'!$A$5:$A$104,0)),"")&lt;&gt;INT(IFERROR(INDEX('CHANGE SIGNALS'!$C$5:$C$104,MATCH($A7,'CHANGE SIGNALS'!$A$5:$A$104,0)),""))),"Invalid: date observed",IF(IFERROR(INDEX('CHANGE SIGNALS'!$L$5:$L$104,MATCH($A7,'CHANGE SIGNALS'!$A$5:$A$104,0)),"")="","Missing: monitoring owner",IF($C7="","Missing: evidence availability",IF($D7="","Missing: evidence state",IF($B7="","Missing: candidate or affected scope",IF($E7="","Missing: materiality rationale",IF($F7="","Missing: protected unchanged elements",IF(OR($N7="",LEN(SUBSTITUTE(SUBSTITUTE(SUBSTITUTE(SUBSTITUTE(SUBSTITUTE(SUBSTITUTE(TRIM($N7),".",""),"-",""),"?",""),"!",""),",",""),";",""))=0),"Missing: next-review condition",IF(AND($C7="Required evidence is missing",$D7&lt;&gt;"Not assessable because evidence is missing"),"Contradiction: missing evidence state",IF(AND($C7="Required evidence is available",$D7="Not assessable because evidence is missing"),"Contradiction: evidence marked available and missing",IF(AND(IFERROR(INDEX('CHANGE SIGNALS'!$J$5:$J$104,MATCH($A7,'CHANGE SIGNALS'!$A$5:$A$104,0)),"")="No supported material consequence",OR(IFERROR(INDEX('CHANGE SIGNALS'!$K$5:$K$104,MATCH($A7,'CHANGE SIGNALS'!$A$5:$A$104,0)),"")="One candidate",IFERROR(INDEX('CHANGE SIGNALS'!$K$5:$K$104,MATCH($A7,'CHANGE SIGNALS'!$A$5:$A$104,0)),"")="Bounded subset, product, segment or market",IFERROR(INDEX('CHANGE SIGNALS'!$K$5:$K$104,MATCH($A7,'CHANGE SIGNALS'!$A$5:$A$104,0)),"")="Set-wide assumptions or coverage")),"Contradiction: no material consequence with change breadth",IF(AND(IFERROR(INDEX('CHANGE SIGNALS'!$J$5:$J$104,MATCH($A7,'CHANGE SIGNALS'!$A$5:$A$104,0)),"")="Supported material consequence",IFERROR(INDEX('CHANGE SIGNALS'!$K$5:$K$104,MATCH($A7,'CHANGE SIGNALS'!$A$5:$A$104,0)),"")="No approved set change"),"Contradiction: supported consequence with no change",IF(AND('SET BASELINE'!$B$6="Not clearly defined",OR(IFERROR(INDEX('CHANGE SIGNALS'!$J$5:$J$104,MATCH($A7,'CHANGE SIGNALS'!$A$5:$A$104,0)),"")="Supported material consequence",IFERROR(INDEX('CHANGE SIGNALS'!$K$5:$K$104,MATCH($A7,'CHANGE SIGNALS'!$A$5:$A$104,0)),"")&lt;&gt;"No approved set change",IFERROR(INDEX('CHANGE SIGNALS'!$I$5:$I$104,MATCH($A7,'CHANGE SIGNALS'!$A$5:$A$104,0)),"")="Original scope materially changed")),"Contradiction: undefined decision with claimed change",IF(AND(IFERROR(INDEX('CHANGE SIGNALS'!$I$5:$I$104,MATCH($A7,'CHANGE SIGNALS'!$A$5:$A$104,0)),"")="Original scope materially changed",IFERROR(INDEX('CHANGE SIGNALS'!$K$5:$K$104,MATCH($A7,'CHANGE SIGNALS'!$A$5:$A$104,0)),"")="No approved set change"),"Contradiction: changed scope with no change breadth",IF(AND(IFERROR(INDEX('CHANGE SIGNALS'!$K$5:$K$104,MATCH($A7,'CHANGE SIGNALS'!$A$5:$A$104,0)),"")="Original decision scope",IFERROR(INDEX('CHANGE SIGNALS'!$I$5:$I$104,MATCH($A7,'CHANGE SIGNALS'!$A$5:$A$104,0)),"")="Original scope remains valid"),"Contradiction: decision scope breadth with valid scope","READY")))))))))))))))))))))</f>
        <v/>
      </c>
      <c r="H7" s="6" t="str">
        <f aca="false">IF($A7="","",IF($G7&lt;&gt;"READY","",IF('SET BASELINE'!$B$6="Not clearly defined","Refused — define the original decision first",IF(OR(IFERROR(INDEX('CHANGE SIGNALS'!$I$5:$I$104,MATCH($A7,'CHANGE SIGNALS'!$A$5:$A$104,0)),"")="Original scope materially changed",IFERROR(INDEX('CHANGE SIGNALS'!$K$5:$K$104,MATCH($A7,'CHANGE SIGNALS'!$A$5:$A$104,0)),"")="Original decision scope"),"Decision-scope review required",IF($C7="Required evidence is missing","Review deferred — evidence insufficient",IF(OR($D7="Admissibility requires review",$D7="Material evidence is contradictory",$D7="Material evidence may be stale",IFERROR(INDEX('CHANGE SIGNALS'!$I$5:$I$104,MATCH($A7,'CHANGE SIGNALS'!$A$5:$A$104,0)),"")="Original scope is unclear",IFERROR(INDEX('CHANGE SIGNALS'!$J$5:$J$104,MATCH($A7,'CHANGE SIGNALS'!$A$5:$A$104,0)),"")="Consequence is unclear",IFERROR(INDEX('CHANGE SIGNALS'!$K$5:$K$104,MATCH($A7,'CHANGE SIGNALS'!$A$5:$A$104,0)),"")="Affected breadth is unclear"),"Evidence check required",IF(AND(IFERROR(INDEX('CHANGE SIGNALS'!$J$5:$J$104,MATCH($A7,'CHANGE SIGNALS'!$A$5:$A$104,0)),"")="No supported material consequence",IFERROR(INDEX('CHANGE SIGNALS'!$K$5:$K$104,MATCH($A7,'CHANGE SIGNALS'!$A$5:$A$104,0)),"")="No approved set change"),"No change required",IF(AND(IFERROR(INDEX('CHANGE SIGNALS'!$J$5:$J$104,MATCH($A7,'CHANGE SIGNALS'!$A$5:$A$104,0)),"")="Supported material consequence",OR(IFERROR(INDEX('CHANGE SIGNALS'!$K$5:$K$104,MATCH($A7,'CHANGE SIGNALS'!$A$5:$A$104,0)),"")="One candidate",IFERROR(INDEX('CHANGE SIGNALS'!$K$5:$K$104,MATCH($A7,'CHANGE SIGNALS'!$A$5:$A$104,0)),"")="Bounded subset, product, segment or market")),"Partial refresh",IF(AND(IFERROR(INDEX('CHANGE SIGNALS'!$J$5:$J$104,MATCH($A7,'CHANGE SIGNALS'!$A$5:$A$104,0)),"")="Supported material consequence",IFERROR(INDEX('CHANGE SIGNALS'!$K$5:$K$104,MATCH($A7,'CHANGE SIGNALS'!$A$5:$A$104,0)),"")="Set-wide assumptions or coverage"),"Full competitor-set rebuild","")))))))))</f>
        <v/>
      </c>
      <c r="I7" s="6"/>
      <c r="J7" s="6"/>
      <c r="K7" s="11"/>
      <c r="L7" s="6"/>
      <c r="M7" s="6"/>
      <c r="N7" s="6"/>
      <c r="O7" s="6"/>
      <c r="P7" s="6" t="str">
        <f aca="false">IF($A7="","",'SET BASELINE'!$B$6&amp;"|"&amp;'SET BASELINE'!$B$11&amp;"|"&amp;$A7&amp;"|"&amp;$B7&amp;"|"&amp;$C7&amp;"|"&amp;$D7&amp;"|"&amp;IFERROR(INDEX('CHANGE SIGNALS'!$I$5:$I$104,MATCH($A7,'CHANGE SIGNALS'!$A$5:$A$104,0)),"")&amp;"|"&amp;IFERROR(INDEX('CHANGE SIGNALS'!$J$5:$J$104,MATCH($A7,'CHANGE SIGNALS'!$A$5:$A$104,0)),"")&amp;"|"&amp;IFERROR(INDEX('CHANGE SIGNALS'!$K$5:$K$104,MATCH($A7,'CHANGE SIGNALS'!$A$5:$A$104,0)),"")&amp;"|"&amp;$E7&amp;"|"&amp;$F7&amp;"|"&amp;$N7)</f>
        <v/>
      </c>
      <c r="Q7" s="6" t="str">
        <f aca="false">IF($A7="","",IF($I7="","NOT CONFIRMED",IF($O7="","CONFIRMATION SNAPSHOT REQUIRED",IF($O7=$P7,"CURRENT","STALE — REVIEW AGAIN"))))</f>
        <v/>
      </c>
    </row>
    <row r="8" customFormat="false" ht="15" hidden="false" customHeight="false" outlineLevel="0" collapsed="false">
      <c r="A8" s="6"/>
      <c r="B8" s="6"/>
      <c r="C8" s="6"/>
      <c r="D8" s="6"/>
      <c r="E8" s="6"/>
      <c r="F8" s="6"/>
      <c r="G8" s="6" t="str">
        <f aca="false">IF($A8="","",IF(COUNTIF('CHANGE SIGNALS'!$A$5:$A$104,$A8)=0,"Missing: matching signal record",IF('SET BASELINE'!$B$6="","Missing: original decision status",IF('SET BASELINE'!$B$11="","Missing: current set version",IF(IFERROR(INDEX('CHANGE SIGNALS'!$D$5:$D$104,MATCH($A8,'CHANGE SIGNALS'!$A$5:$A$104,0)),"")="","Missing: signal category",IF(OR(IFERROR(INDEX('CHANGE SIGNALS'!$F$5:$F$104,MATCH($A8,'CHANGE SIGNALS'!$A$5:$A$104,0)),"")="",LEN(SUBSTITUTE(SUBSTITUTE(SUBSTITUTE(SUBSTITUTE(SUBSTITUTE(SUBSTITUTE(TRIM(IFERROR(INDEX('CHANGE SIGNALS'!$F$5:$F$104,MATCH($A8,'CHANGE SIGNALS'!$A$5:$A$104,0)),"")),".",""),"-",""),"?",""),"!",""),",",""),";",""))=0),"Missing: meaningful observed fact",IF(OR(NOT(ISNUMBER(IFERROR(INDEX('CHANGE SIGNALS'!$C$5:$C$104,MATCH($A8,'CHANGE SIGNALS'!$A$5:$A$104,0)),""))),IFERROR(INDEX('CHANGE SIGNALS'!$C$5:$C$104,MATCH($A8,'CHANGE SIGNALS'!$A$5:$A$104,0)),"")&lt;1,IFERROR(INDEX('CHANGE SIGNALS'!$C$5:$C$104,MATCH($A8,'CHANGE SIGNALS'!$A$5:$A$104,0)),"")&gt;2958465,IFERROR(INDEX('CHANGE SIGNALS'!$C$5:$C$104,MATCH($A8,'CHANGE SIGNALS'!$A$5:$A$104,0)),"")&lt;&gt;INT(IFERROR(INDEX('CHANGE SIGNALS'!$C$5:$C$104,MATCH($A8,'CHANGE SIGNALS'!$A$5:$A$104,0)),""))),"Invalid: date observed",IF(IFERROR(INDEX('CHANGE SIGNALS'!$L$5:$L$104,MATCH($A8,'CHANGE SIGNALS'!$A$5:$A$104,0)),"")="","Missing: monitoring owner",IF($C8="","Missing: evidence availability",IF($D8="","Missing: evidence state",IF($B8="","Missing: candidate or affected scope",IF($E8="","Missing: materiality rationale",IF($F8="","Missing: protected unchanged elements",IF(OR($N8="",LEN(SUBSTITUTE(SUBSTITUTE(SUBSTITUTE(SUBSTITUTE(SUBSTITUTE(SUBSTITUTE(TRIM($N8),".",""),"-",""),"?",""),"!",""),",",""),";",""))=0),"Missing: next-review condition",IF(AND($C8="Required evidence is missing",$D8&lt;&gt;"Not assessable because evidence is missing"),"Contradiction: missing evidence state",IF(AND($C8="Required evidence is available",$D8="Not assessable because evidence is missing"),"Contradiction: evidence marked available and missing",IF(AND(IFERROR(INDEX('CHANGE SIGNALS'!$J$5:$J$104,MATCH($A8,'CHANGE SIGNALS'!$A$5:$A$104,0)),"")="No supported material consequence",OR(IFERROR(INDEX('CHANGE SIGNALS'!$K$5:$K$104,MATCH($A8,'CHANGE SIGNALS'!$A$5:$A$104,0)),"")="One candidate",IFERROR(INDEX('CHANGE SIGNALS'!$K$5:$K$104,MATCH($A8,'CHANGE SIGNALS'!$A$5:$A$104,0)),"")="Bounded subset, product, segment or market",IFERROR(INDEX('CHANGE SIGNALS'!$K$5:$K$104,MATCH($A8,'CHANGE SIGNALS'!$A$5:$A$104,0)),"")="Set-wide assumptions or coverage")),"Contradiction: no material consequence with change breadth",IF(AND(IFERROR(INDEX('CHANGE SIGNALS'!$J$5:$J$104,MATCH($A8,'CHANGE SIGNALS'!$A$5:$A$104,0)),"")="Supported material consequence",IFERROR(INDEX('CHANGE SIGNALS'!$K$5:$K$104,MATCH($A8,'CHANGE SIGNALS'!$A$5:$A$104,0)),"")="No approved set change"),"Contradiction: supported consequence with no change",IF(AND('SET BASELINE'!$B$6="Not clearly defined",OR(IFERROR(INDEX('CHANGE SIGNALS'!$J$5:$J$104,MATCH($A8,'CHANGE SIGNALS'!$A$5:$A$104,0)),"")="Supported material consequence",IFERROR(INDEX('CHANGE SIGNALS'!$K$5:$K$104,MATCH($A8,'CHANGE SIGNALS'!$A$5:$A$104,0)),"")&lt;&gt;"No approved set change",IFERROR(INDEX('CHANGE SIGNALS'!$I$5:$I$104,MATCH($A8,'CHANGE SIGNALS'!$A$5:$A$104,0)),"")="Original scope materially changed")),"Contradiction: undefined decision with claimed change",IF(AND(IFERROR(INDEX('CHANGE SIGNALS'!$I$5:$I$104,MATCH($A8,'CHANGE SIGNALS'!$A$5:$A$104,0)),"")="Original scope materially changed",IFERROR(INDEX('CHANGE SIGNALS'!$K$5:$K$104,MATCH($A8,'CHANGE SIGNALS'!$A$5:$A$104,0)),"")="No approved set change"),"Contradiction: changed scope with no change breadth",IF(AND(IFERROR(INDEX('CHANGE SIGNALS'!$K$5:$K$104,MATCH($A8,'CHANGE SIGNALS'!$A$5:$A$104,0)),"")="Original decision scope",IFERROR(INDEX('CHANGE SIGNALS'!$I$5:$I$104,MATCH($A8,'CHANGE SIGNALS'!$A$5:$A$104,0)),"")="Original scope remains valid"),"Contradiction: decision scope breadth with valid scope","READY")))))))))))))))))))))</f>
        <v/>
      </c>
      <c r="H8" s="6" t="str">
        <f aca="false">IF($A8="","",IF($G8&lt;&gt;"READY","",IF('SET BASELINE'!$B$6="Not clearly defined","Refused — define the original decision first",IF(OR(IFERROR(INDEX('CHANGE SIGNALS'!$I$5:$I$104,MATCH($A8,'CHANGE SIGNALS'!$A$5:$A$104,0)),"")="Original scope materially changed",IFERROR(INDEX('CHANGE SIGNALS'!$K$5:$K$104,MATCH($A8,'CHANGE SIGNALS'!$A$5:$A$104,0)),"")="Original decision scope"),"Decision-scope review required",IF($C8="Required evidence is missing","Review deferred — evidence insufficient",IF(OR($D8="Admissibility requires review",$D8="Material evidence is contradictory",$D8="Material evidence may be stale",IFERROR(INDEX('CHANGE SIGNALS'!$I$5:$I$104,MATCH($A8,'CHANGE SIGNALS'!$A$5:$A$104,0)),"")="Original scope is unclear",IFERROR(INDEX('CHANGE SIGNALS'!$J$5:$J$104,MATCH($A8,'CHANGE SIGNALS'!$A$5:$A$104,0)),"")="Consequence is unclear",IFERROR(INDEX('CHANGE SIGNALS'!$K$5:$K$104,MATCH($A8,'CHANGE SIGNALS'!$A$5:$A$104,0)),"")="Affected breadth is unclear"),"Evidence check required",IF(AND(IFERROR(INDEX('CHANGE SIGNALS'!$J$5:$J$104,MATCH($A8,'CHANGE SIGNALS'!$A$5:$A$104,0)),"")="No supported material consequence",IFERROR(INDEX('CHANGE SIGNALS'!$K$5:$K$104,MATCH($A8,'CHANGE SIGNALS'!$A$5:$A$104,0)),"")="No approved set change"),"No change required",IF(AND(IFERROR(INDEX('CHANGE SIGNALS'!$J$5:$J$104,MATCH($A8,'CHANGE SIGNALS'!$A$5:$A$104,0)),"")="Supported material consequence",OR(IFERROR(INDEX('CHANGE SIGNALS'!$K$5:$K$104,MATCH($A8,'CHANGE SIGNALS'!$A$5:$A$104,0)),"")="One candidate",IFERROR(INDEX('CHANGE SIGNALS'!$K$5:$K$104,MATCH($A8,'CHANGE SIGNALS'!$A$5:$A$104,0)),"")="Bounded subset, product, segment or market")),"Partial refresh",IF(AND(IFERROR(INDEX('CHANGE SIGNALS'!$J$5:$J$104,MATCH($A8,'CHANGE SIGNALS'!$A$5:$A$104,0)),"")="Supported material consequence",IFERROR(INDEX('CHANGE SIGNALS'!$K$5:$K$104,MATCH($A8,'CHANGE SIGNALS'!$A$5:$A$104,0)),"")="Set-wide assumptions or coverage"),"Full competitor-set rebuild","")))))))))</f>
        <v/>
      </c>
      <c r="I8" s="6"/>
      <c r="J8" s="6"/>
      <c r="K8" s="11"/>
      <c r="L8" s="6"/>
      <c r="M8" s="6"/>
      <c r="N8" s="6"/>
      <c r="O8" s="6"/>
      <c r="P8" s="6" t="str">
        <f aca="false">IF($A8="","",'SET BASELINE'!$B$6&amp;"|"&amp;'SET BASELINE'!$B$11&amp;"|"&amp;$A8&amp;"|"&amp;$B8&amp;"|"&amp;$C8&amp;"|"&amp;$D8&amp;"|"&amp;IFERROR(INDEX('CHANGE SIGNALS'!$I$5:$I$104,MATCH($A8,'CHANGE SIGNALS'!$A$5:$A$104,0)),"")&amp;"|"&amp;IFERROR(INDEX('CHANGE SIGNALS'!$J$5:$J$104,MATCH($A8,'CHANGE SIGNALS'!$A$5:$A$104,0)),"")&amp;"|"&amp;IFERROR(INDEX('CHANGE SIGNALS'!$K$5:$K$104,MATCH($A8,'CHANGE SIGNALS'!$A$5:$A$104,0)),"")&amp;"|"&amp;$E8&amp;"|"&amp;$F8&amp;"|"&amp;$N8)</f>
        <v/>
      </c>
      <c r="Q8" s="6" t="str">
        <f aca="false">IF($A8="","",IF($I8="","NOT CONFIRMED",IF($O8="","CONFIRMATION SNAPSHOT REQUIRED",IF($O8=$P8,"CURRENT","STALE — REVIEW AGAIN"))))</f>
        <v/>
      </c>
    </row>
    <row r="9" customFormat="false" ht="15" hidden="false" customHeight="false" outlineLevel="0" collapsed="false">
      <c r="A9" s="6"/>
      <c r="B9" s="6"/>
      <c r="C9" s="6"/>
      <c r="D9" s="6"/>
      <c r="E9" s="6"/>
      <c r="F9" s="6"/>
      <c r="G9" s="6" t="str">
        <f aca="false">IF($A9="","",IF(COUNTIF('CHANGE SIGNALS'!$A$5:$A$104,$A9)=0,"Missing: matching signal record",IF('SET BASELINE'!$B$6="","Missing: original decision status",IF('SET BASELINE'!$B$11="","Missing: current set version",IF(IFERROR(INDEX('CHANGE SIGNALS'!$D$5:$D$104,MATCH($A9,'CHANGE SIGNALS'!$A$5:$A$104,0)),"")="","Missing: signal category",IF(OR(IFERROR(INDEX('CHANGE SIGNALS'!$F$5:$F$104,MATCH($A9,'CHANGE SIGNALS'!$A$5:$A$104,0)),"")="",LEN(SUBSTITUTE(SUBSTITUTE(SUBSTITUTE(SUBSTITUTE(SUBSTITUTE(SUBSTITUTE(TRIM(IFERROR(INDEX('CHANGE SIGNALS'!$F$5:$F$104,MATCH($A9,'CHANGE SIGNALS'!$A$5:$A$104,0)),"")),".",""),"-",""),"?",""),"!",""),",",""),";",""))=0),"Missing: meaningful observed fact",IF(OR(NOT(ISNUMBER(IFERROR(INDEX('CHANGE SIGNALS'!$C$5:$C$104,MATCH($A9,'CHANGE SIGNALS'!$A$5:$A$104,0)),""))),IFERROR(INDEX('CHANGE SIGNALS'!$C$5:$C$104,MATCH($A9,'CHANGE SIGNALS'!$A$5:$A$104,0)),"")&lt;1,IFERROR(INDEX('CHANGE SIGNALS'!$C$5:$C$104,MATCH($A9,'CHANGE SIGNALS'!$A$5:$A$104,0)),"")&gt;2958465,IFERROR(INDEX('CHANGE SIGNALS'!$C$5:$C$104,MATCH($A9,'CHANGE SIGNALS'!$A$5:$A$104,0)),"")&lt;&gt;INT(IFERROR(INDEX('CHANGE SIGNALS'!$C$5:$C$104,MATCH($A9,'CHANGE SIGNALS'!$A$5:$A$104,0)),""))),"Invalid: date observed",IF(IFERROR(INDEX('CHANGE SIGNALS'!$L$5:$L$104,MATCH($A9,'CHANGE SIGNALS'!$A$5:$A$104,0)),"")="","Missing: monitoring owner",IF($C9="","Missing: evidence availability",IF($D9="","Missing: evidence state",IF($B9="","Missing: candidate or affected scope",IF($E9="","Missing: materiality rationale",IF($F9="","Missing: protected unchanged elements",IF(OR($N9="",LEN(SUBSTITUTE(SUBSTITUTE(SUBSTITUTE(SUBSTITUTE(SUBSTITUTE(SUBSTITUTE(TRIM($N9),".",""),"-",""),"?",""),"!",""),",",""),";",""))=0),"Missing: next-review condition",IF(AND($C9="Required evidence is missing",$D9&lt;&gt;"Not assessable because evidence is missing"),"Contradiction: missing evidence state",IF(AND($C9="Required evidence is available",$D9="Not assessable because evidence is missing"),"Contradiction: evidence marked available and missing",IF(AND(IFERROR(INDEX('CHANGE SIGNALS'!$J$5:$J$104,MATCH($A9,'CHANGE SIGNALS'!$A$5:$A$104,0)),"")="No supported material consequence",OR(IFERROR(INDEX('CHANGE SIGNALS'!$K$5:$K$104,MATCH($A9,'CHANGE SIGNALS'!$A$5:$A$104,0)),"")="One candidate",IFERROR(INDEX('CHANGE SIGNALS'!$K$5:$K$104,MATCH($A9,'CHANGE SIGNALS'!$A$5:$A$104,0)),"")="Bounded subset, product, segment or market",IFERROR(INDEX('CHANGE SIGNALS'!$K$5:$K$104,MATCH($A9,'CHANGE SIGNALS'!$A$5:$A$104,0)),"")="Set-wide assumptions or coverage")),"Contradiction: no material consequence with change breadth",IF(AND(IFERROR(INDEX('CHANGE SIGNALS'!$J$5:$J$104,MATCH($A9,'CHANGE SIGNALS'!$A$5:$A$104,0)),"")="Supported material consequence",IFERROR(INDEX('CHANGE SIGNALS'!$K$5:$K$104,MATCH($A9,'CHANGE SIGNALS'!$A$5:$A$104,0)),"")="No approved set change"),"Contradiction: supported consequence with no change",IF(AND('SET BASELINE'!$B$6="Not clearly defined",OR(IFERROR(INDEX('CHANGE SIGNALS'!$J$5:$J$104,MATCH($A9,'CHANGE SIGNALS'!$A$5:$A$104,0)),"")="Supported material consequence",IFERROR(INDEX('CHANGE SIGNALS'!$K$5:$K$104,MATCH($A9,'CHANGE SIGNALS'!$A$5:$A$104,0)),"")&lt;&gt;"No approved set change",IFERROR(INDEX('CHANGE SIGNALS'!$I$5:$I$104,MATCH($A9,'CHANGE SIGNALS'!$A$5:$A$104,0)),"")="Original scope materially changed")),"Contradiction: undefined decision with claimed change",IF(AND(IFERROR(INDEX('CHANGE SIGNALS'!$I$5:$I$104,MATCH($A9,'CHANGE SIGNALS'!$A$5:$A$104,0)),"")="Original scope materially changed",IFERROR(INDEX('CHANGE SIGNALS'!$K$5:$K$104,MATCH($A9,'CHANGE SIGNALS'!$A$5:$A$104,0)),"")="No approved set change"),"Contradiction: changed scope with no change breadth",IF(AND(IFERROR(INDEX('CHANGE SIGNALS'!$K$5:$K$104,MATCH($A9,'CHANGE SIGNALS'!$A$5:$A$104,0)),"")="Original decision scope",IFERROR(INDEX('CHANGE SIGNALS'!$I$5:$I$104,MATCH($A9,'CHANGE SIGNALS'!$A$5:$A$104,0)),"")="Original scope remains valid"),"Contradiction: decision scope breadth with valid scope","READY")))))))))))))))))))))</f>
        <v/>
      </c>
      <c r="H9" s="6" t="str">
        <f aca="false">IF($A9="","",IF($G9&lt;&gt;"READY","",IF('SET BASELINE'!$B$6="Not clearly defined","Refused — define the original decision first",IF(OR(IFERROR(INDEX('CHANGE SIGNALS'!$I$5:$I$104,MATCH($A9,'CHANGE SIGNALS'!$A$5:$A$104,0)),"")="Original scope materially changed",IFERROR(INDEX('CHANGE SIGNALS'!$K$5:$K$104,MATCH($A9,'CHANGE SIGNALS'!$A$5:$A$104,0)),"")="Original decision scope"),"Decision-scope review required",IF($C9="Required evidence is missing","Review deferred — evidence insufficient",IF(OR($D9="Admissibility requires review",$D9="Material evidence is contradictory",$D9="Material evidence may be stale",IFERROR(INDEX('CHANGE SIGNALS'!$I$5:$I$104,MATCH($A9,'CHANGE SIGNALS'!$A$5:$A$104,0)),"")="Original scope is unclear",IFERROR(INDEX('CHANGE SIGNALS'!$J$5:$J$104,MATCH($A9,'CHANGE SIGNALS'!$A$5:$A$104,0)),"")="Consequence is unclear",IFERROR(INDEX('CHANGE SIGNALS'!$K$5:$K$104,MATCH($A9,'CHANGE SIGNALS'!$A$5:$A$104,0)),"")="Affected breadth is unclear"),"Evidence check required",IF(AND(IFERROR(INDEX('CHANGE SIGNALS'!$J$5:$J$104,MATCH($A9,'CHANGE SIGNALS'!$A$5:$A$104,0)),"")="No supported material consequence",IFERROR(INDEX('CHANGE SIGNALS'!$K$5:$K$104,MATCH($A9,'CHANGE SIGNALS'!$A$5:$A$104,0)),"")="No approved set change"),"No change required",IF(AND(IFERROR(INDEX('CHANGE SIGNALS'!$J$5:$J$104,MATCH($A9,'CHANGE SIGNALS'!$A$5:$A$104,0)),"")="Supported material consequence",OR(IFERROR(INDEX('CHANGE SIGNALS'!$K$5:$K$104,MATCH($A9,'CHANGE SIGNALS'!$A$5:$A$104,0)),"")="One candidate",IFERROR(INDEX('CHANGE SIGNALS'!$K$5:$K$104,MATCH($A9,'CHANGE SIGNALS'!$A$5:$A$104,0)),"")="Bounded subset, product, segment or market")),"Partial refresh",IF(AND(IFERROR(INDEX('CHANGE SIGNALS'!$J$5:$J$104,MATCH($A9,'CHANGE SIGNALS'!$A$5:$A$104,0)),"")="Supported material consequence",IFERROR(INDEX('CHANGE SIGNALS'!$K$5:$K$104,MATCH($A9,'CHANGE SIGNALS'!$A$5:$A$104,0)),"")="Set-wide assumptions or coverage"),"Full competitor-set rebuild","")))))))))</f>
        <v/>
      </c>
      <c r="I9" s="6"/>
      <c r="J9" s="6"/>
      <c r="K9" s="11"/>
      <c r="L9" s="6"/>
      <c r="M9" s="6"/>
      <c r="N9" s="6"/>
      <c r="O9" s="6"/>
      <c r="P9" s="6" t="str">
        <f aca="false">IF($A9="","",'SET BASELINE'!$B$6&amp;"|"&amp;'SET BASELINE'!$B$11&amp;"|"&amp;$A9&amp;"|"&amp;$B9&amp;"|"&amp;$C9&amp;"|"&amp;$D9&amp;"|"&amp;IFERROR(INDEX('CHANGE SIGNALS'!$I$5:$I$104,MATCH($A9,'CHANGE SIGNALS'!$A$5:$A$104,0)),"")&amp;"|"&amp;IFERROR(INDEX('CHANGE SIGNALS'!$J$5:$J$104,MATCH($A9,'CHANGE SIGNALS'!$A$5:$A$104,0)),"")&amp;"|"&amp;IFERROR(INDEX('CHANGE SIGNALS'!$K$5:$K$104,MATCH($A9,'CHANGE SIGNALS'!$A$5:$A$104,0)),"")&amp;"|"&amp;$E9&amp;"|"&amp;$F9&amp;"|"&amp;$N9)</f>
        <v/>
      </c>
      <c r="Q9" s="6" t="str">
        <f aca="false">IF($A9="","",IF($I9="","NOT CONFIRMED",IF($O9="","CONFIRMATION SNAPSHOT REQUIRED",IF($O9=$P9,"CURRENT","STALE — REVIEW AGAIN"))))</f>
        <v/>
      </c>
    </row>
    <row r="10" customFormat="false" ht="15" hidden="false" customHeight="false" outlineLevel="0" collapsed="false">
      <c r="A10" s="6"/>
      <c r="B10" s="6"/>
      <c r="C10" s="6"/>
      <c r="D10" s="6"/>
      <c r="E10" s="6"/>
      <c r="F10" s="6"/>
      <c r="G10" s="6" t="str">
        <f aca="false">IF($A10="","",IF(COUNTIF('CHANGE SIGNALS'!$A$5:$A$104,$A10)=0,"Missing: matching signal record",IF('SET BASELINE'!$B$6="","Missing: original decision status",IF('SET BASELINE'!$B$11="","Missing: current set version",IF(IFERROR(INDEX('CHANGE SIGNALS'!$D$5:$D$104,MATCH($A10,'CHANGE SIGNALS'!$A$5:$A$104,0)),"")="","Missing: signal category",IF(OR(IFERROR(INDEX('CHANGE SIGNALS'!$F$5:$F$104,MATCH($A10,'CHANGE SIGNALS'!$A$5:$A$104,0)),"")="",LEN(SUBSTITUTE(SUBSTITUTE(SUBSTITUTE(SUBSTITUTE(SUBSTITUTE(SUBSTITUTE(TRIM(IFERROR(INDEX('CHANGE SIGNALS'!$F$5:$F$104,MATCH($A10,'CHANGE SIGNALS'!$A$5:$A$104,0)),"")),".",""),"-",""),"?",""),"!",""),",",""),";",""))=0),"Missing: meaningful observed fact",IF(OR(NOT(ISNUMBER(IFERROR(INDEX('CHANGE SIGNALS'!$C$5:$C$104,MATCH($A10,'CHANGE SIGNALS'!$A$5:$A$104,0)),""))),IFERROR(INDEX('CHANGE SIGNALS'!$C$5:$C$104,MATCH($A10,'CHANGE SIGNALS'!$A$5:$A$104,0)),"")&lt;1,IFERROR(INDEX('CHANGE SIGNALS'!$C$5:$C$104,MATCH($A10,'CHANGE SIGNALS'!$A$5:$A$104,0)),"")&gt;2958465,IFERROR(INDEX('CHANGE SIGNALS'!$C$5:$C$104,MATCH($A10,'CHANGE SIGNALS'!$A$5:$A$104,0)),"")&lt;&gt;INT(IFERROR(INDEX('CHANGE SIGNALS'!$C$5:$C$104,MATCH($A10,'CHANGE SIGNALS'!$A$5:$A$104,0)),""))),"Invalid: date observed",IF(IFERROR(INDEX('CHANGE SIGNALS'!$L$5:$L$104,MATCH($A10,'CHANGE SIGNALS'!$A$5:$A$104,0)),"")="","Missing: monitoring owner",IF($C10="","Missing: evidence availability",IF($D10="","Missing: evidence state",IF($B10="","Missing: candidate or affected scope",IF($E10="","Missing: materiality rationale",IF($F10="","Missing: protected unchanged elements",IF(OR($N10="",LEN(SUBSTITUTE(SUBSTITUTE(SUBSTITUTE(SUBSTITUTE(SUBSTITUTE(SUBSTITUTE(TRIM($N10),".",""),"-",""),"?",""),"!",""),",",""),";",""))=0),"Missing: next-review condition",IF(AND($C10="Required evidence is missing",$D10&lt;&gt;"Not assessable because evidence is missing"),"Contradiction: missing evidence state",IF(AND($C10="Required evidence is available",$D10="Not assessable because evidence is missing"),"Contradiction: evidence marked available and missing",IF(AND(IFERROR(INDEX('CHANGE SIGNALS'!$J$5:$J$104,MATCH($A10,'CHANGE SIGNALS'!$A$5:$A$104,0)),"")="No supported material consequence",OR(IFERROR(INDEX('CHANGE SIGNALS'!$K$5:$K$104,MATCH($A10,'CHANGE SIGNALS'!$A$5:$A$104,0)),"")="One candidate",IFERROR(INDEX('CHANGE SIGNALS'!$K$5:$K$104,MATCH($A10,'CHANGE SIGNALS'!$A$5:$A$104,0)),"")="Bounded subset, product, segment or market",IFERROR(INDEX('CHANGE SIGNALS'!$K$5:$K$104,MATCH($A10,'CHANGE SIGNALS'!$A$5:$A$104,0)),"")="Set-wide assumptions or coverage")),"Contradiction: no material consequence with change breadth",IF(AND(IFERROR(INDEX('CHANGE SIGNALS'!$J$5:$J$104,MATCH($A10,'CHANGE SIGNALS'!$A$5:$A$104,0)),"")="Supported material consequence",IFERROR(INDEX('CHANGE SIGNALS'!$K$5:$K$104,MATCH($A10,'CHANGE SIGNALS'!$A$5:$A$104,0)),"")="No approved set change"),"Contradiction: supported consequence with no change",IF(AND('SET BASELINE'!$B$6="Not clearly defined",OR(IFERROR(INDEX('CHANGE SIGNALS'!$J$5:$J$104,MATCH($A10,'CHANGE SIGNALS'!$A$5:$A$104,0)),"")="Supported material consequence",IFERROR(INDEX('CHANGE SIGNALS'!$K$5:$K$104,MATCH($A10,'CHANGE SIGNALS'!$A$5:$A$104,0)),"")&lt;&gt;"No approved set change",IFERROR(INDEX('CHANGE SIGNALS'!$I$5:$I$104,MATCH($A10,'CHANGE SIGNALS'!$A$5:$A$104,0)),"")="Original scope materially changed")),"Contradiction: undefined decision with claimed change",IF(AND(IFERROR(INDEX('CHANGE SIGNALS'!$I$5:$I$104,MATCH($A10,'CHANGE SIGNALS'!$A$5:$A$104,0)),"")="Original scope materially changed",IFERROR(INDEX('CHANGE SIGNALS'!$K$5:$K$104,MATCH($A10,'CHANGE SIGNALS'!$A$5:$A$104,0)),"")="No approved set change"),"Contradiction: changed scope with no change breadth",IF(AND(IFERROR(INDEX('CHANGE SIGNALS'!$K$5:$K$104,MATCH($A10,'CHANGE SIGNALS'!$A$5:$A$104,0)),"")="Original decision scope",IFERROR(INDEX('CHANGE SIGNALS'!$I$5:$I$104,MATCH($A10,'CHANGE SIGNALS'!$A$5:$A$104,0)),"")="Original scope remains valid"),"Contradiction: decision scope breadth with valid scope","READY")))))))))))))))))))))</f>
        <v/>
      </c>
      <c r="H10" s="6" t="str">
        <f aca="false">IF($A10="","",IF($G10&lt;&gt;"READY","",IF('SET BASELINE'!$B$6="Not clearly defined","Refused — define the original decision first",IF(OR(IFERROR(INDEX('CHANGE SIGNALS'!$I$5:$I$104,MATCH($A10,'CHANGE SIGNALS'!$A$5:$A$104,0)),"")="Original scope materially changed",IFERROR(INDEX('CHANGE SIGNALS'!$K$5:$K$104,MATCH($A10,'CHANGE SIGNALS'!$A$5:$A$104,0)),"")="Original decision scope"),"Decision-scope review required",IF($C10="Required evidence is missing","Review deferred — evidence insufficient",IF(OR($D10="Admissibility requires review",$D10="Material evidence is contradictory",$D10="Material evidence may be stale",IFERROR(INDEX('CHANGE SIGNALS'!$I$5:$I$104,MATCH($A10,'CHANGE SIGNALS'!$A$5:$A$104,0)),"")="Original scope is unclear",IFERROR(INDEX('CHANGE SIGNALS'!$J$5:$J$104,MATCH($A10,'CHANGE SIGNALS'!$A$5:$A$104,0)),"")="Consequence is unclear",IFERROR(INDEX('CHANGE SIGNALS'!$K$5:$K$104,MATCH($A10,'CHANGE SIGNALS'!$A$5:$A$104,0)),"")="Affected breadth is unclear"),"Evidence check required",IF(AND(IFERROR(INDEX('CHANGE SIGNALS'!$J$5:$J$104,MATCH($A10,'CHANGE SIGNALS'!$A$5:$A$104,0)),"")="No supported material consequence",IFERROR(INDEX('CHANGE SIGNALS'!$K$5:$K$104,MATCH($A10,'CHANGE SIGNALS'!$A$5:$A$104,0)),"")="No approved set change"),"No change required",IF(AND(IFERROR(INDEX('CHANGE SIGNALS'!$J$5:$J$104,MATCH($A10,'CHANGE SIGNALS'!$A$5:$A$104,0)),"")="Supported material consequence",OR(IFERROR(INDEX('CHANGE SIGNALS'!$K$5:$K$104,MATCH($A10,'CHANGE SIGNALS'!$A$5:$A$104,0)),"")="One candidate",IFERROR(INDEX('CHANGE SIGNALS'!$K$5:$K$104,MATCH($A10,'CHANGE SIGNALS'!$A$5:$A$104,0)),"")="Bounded subset, product, segment or market")),"Partial refresh",IF(AND(IFERROR(INDEX('CHANGE SIGNALS'!$J$5:$J$104,MATCH($A10,'CHANGE SIGNALS'!$A$5:$A$104,0)),"")="Supported material consequence",IFERROR(INDEX('CHANGE SIGNALS'!$K$5:$K$104,MATCH($A10,'CHANGE SIGNALS'!$A$5:$A$104,0)),"")="Set-wide assumptions or coverage"),"Full competitor-set rebuild","")))))))))</f>
        <v/>
      </c>
      <c r="I10" s="6"/>
      <c r="J10" s="6"/>
      <c r="K10" s="11"/>
      <c r="L10" s="6"/>
      <c r="M10" s="6"/>
      <c r="N10" s="6"/>
      <c r="O10" s="6"/>
      <c r="P10" s="6" t="str">
        <f aca="false">IF($A10="","",'SET BASELINE'!$B$6&amp;"|"&amp;'SET BASELINE'!$B$11&amp;"|"&amp;$A10&amp;"|"&amp;$B10&amp;"|"&amp;$C10&amp;"|"&amp;$D10&amp;"|"&amp;IFERROR(INDEX('CHANGE SIGNALS'!$I$5:$I$104,MATCH($A10,'CHANGE SIGNALS'!$A$5:$A$104,0)),"")&amp;"|"&amp;IFERROR(INDEX('CHANGE SIGNALS'!$J$5:$J$104,MATCH($A10,'CHANGE SIGNALS'!$A$5:$A$104,0)),"")&amp;"|"&amp;IFERROR(INDEX('CHANGE SIGNALS'!$K$5:$K$104,MATCH($A10,'CHANGE SIGNALS'!$A$5:$A$104,0)),"")&amp;"|"&amp;$E10&amp;"|"&amp;$F10&amp;"|"&amp;$N10)</f>
        <v/>
      </c>
      <c r="Q10" s="6" t="str">
        <f aca="false">IF($A10="","",IF($I10="","NOT CONFIRMED",IF($O10="","CONFIRMATION SNAPSHOT REQUIRED",IF($O10=$P10,"CURRENT","STALE — REVIEW AGAIN"))))</f>
        <v/>
      </c>
    </row>
    <row r="11" customFormat="false" ht="15" hidden="false" customHeight="false" outlineLevel="0" collapsed="false">
      <c r="A11" s="6"/>
      <c r="B11" s="6"/>
      <c r="C11" s="6"/>
      <c r="D11" s="6"/>
      <c r="E11" s="6"/>
      <c r="F11" s="6"/>
      <c r="G11" s="6" t="str">
        <f aca="false">IF($A11="","",IF(COUNTIF('CHANGE SIGNALS'!$A$5:$A$104,$A11)=0,"Missing: matching signal record",IF('SET BASELINE'!$B$6="","Missing: original decision status",IF('SET BASELINE'!$B$11="","Missing: current set version",IF(IFERROR(INDEX('CHANGE SIGNALS'!$D$5:$D$104,MATCH($A11,'CHANGE SIGNALS'!$A$5:$A$104,0)),"")="","Missing: signal category",IF(OR(IFERROR(INDEX('CHANGE SIGNALS'!$F$5:$F$104,MATCH($A11,'CHANGE SIGNALS'!$A$5:$A$104,0)),"")="",LEN(SUBSTITUTE(SUBSTITUTE(SUBSTITUTE(SUBSTITUTE(SUBSTITUTE(SUBSTITUTE(TRIM(IFERROR(INDEX('CHANGE SIGNALS'!$F$5:$F$104,MATCH($A11,'CHANGE SIGNALS'!$A$5:$A$104,0)),"")),".",""),"-",""),"?",""),"!",""),",",""),";",""))=0),"Missing: meaningful observed fact",IF(OR(NOT(ISNUMBER(IFERROR(INDEX('CHANGE SIGNALS'!$C$5:$C$104,MATCH($A11,'CHANGE SIGNALS'!$A$5:$A$104,0)),""))),IFERROR(INDEX('CHANGE SIGNALS'!$C$5:$C$104,MATCH($A11,'CHANGE SIGNALS'!$A$5:$A$104,0)),"")&lt;1,IFERROR(INDEX('CHANGE SIGNALS'!$C$5:$C$104,MATCH($A11,'CHANGE SIGNALS'!$A$5:$A$104,0)),"")&gt;2958465,IFERROR(INDEX('CHANGE SIGNALS'!$C$5:$C$104,MATCH($A11,'CHANGE SIGNALS'!$A$5:$A$104,0)),"")&lt;&gt;INT(IFERROR(INDEX('CHANGE SIGNALS'!$C$5:$C$104,MATCH($A11,'CHANGE SIGNALS'!$A$5:$A$104,0)),""))),"Invalid: date observed",IF(IFERROR(INDEX('CHANGE SIGNALS'!$L$5:$L$104,MATCH($A11,'CHANGE SIGNALS'!$A$5:$A$104,0)),"")="","Missing: monitoring owner",IF($C11="","Missing: evidence availability",IF($D11="","Missing: evidence state",IF($B11="","Missing: candidate or affected scope",IF($E11="","Missing: materiality rationale",IF($F11="","Missing: protected unchanged elements",IF(OR($N11="",LEN(SUBSTITUTE(SUBSTITUTE(SUBSTITUTE(SUBSTITUTE(SUBSTITUTE(SUBSTITUTE(TRIM($N11),".",""),"-",""),"?",""),"!",""),",",""),";",""))=0),"Missing: next-review condition",IF(AND($C11="Required evidence is missing",$D11&lt;&gt;"Not assessable because evidence is missing"),"Contradiction: missing evidence state",IF(AND($C11="Required evidence is available",$D11="Not assessable because evidence is missing"),"Contradiction: evidence marked available and missing",IF(AND(IFERROR(INDEX('CHANGE SIGNALS'!$J$5:$J$104,MATCH($A11,'CHANGE SIGNALS'!$A$5:$A$104,0)),"")="No supported material consequence",OR(IFERROR(INDEX('CHANGE SIGNALS'!$K$5:$K$104,MATCH($A11,'CHANGE SIGNALS'!$A$5:$A$104,0)),"")="One candidate",IFERROR(INDEX('CHANGE SIGNALS'!$K$5:$K$104,MATCH($A11,'CHANGE SIGNALS'!$A$5:$A$104,0)),"")="Bounded subset, product, segment or market",IFERROR(INDEX('CHANGE SIGNALS'!$K$5:$K$104,MATCH($A11,'CHANGE SIGNALS'!$A$5:$A$104,0)),"")="Set-wide assumptions or coverage")),"Contradiction: no material consequence with change breadth",IF(AND(IFERROR(INDEX('CHANGE SIGNALS'!$J$5:$J$104,MATCH($A11,'CHANGE SIGNALS'!$A$5:$A$104,0)),"")="Supported material consequence",IFERROR(INDEX('CHANGE SIGNALS'!$K$5:$K$104,MATCH($A11,'CHANGE SIGNALS'!$A$5:$A$104,0)),"")="No approved set change"),"Contradiction: supported consequence with no change",IF(AND('SET BASELINE'!$B$6="Not clearly defined",OR(IFERROR(INDEX('CHANGE SIGNALS'!$J$5:$J$104,MATCH($A11,'CHANGE SIGNALS'!$A$5:$A$104,0)),"")="Supported material consequence",IFERROR(INDEX('CHANGE SIGNALS'!$K$5:$K$104,MATCH($A11,'CHANGE SIGNALS'!$A$5:$A$104,0)),"")&lt;&gt;"No approved set change",IFERROR(INDEX('CHANGE SIGNALS'!$I$5:$I$104,MATCH($A11,'CHANGE SIGNALS'!$A$5:$A$104,0)),"")="Original scope materially changed")),"Contradiction: undefined decision with claimed change",IF(AND(IFERROR(INDEX('CHANGE SIGNALS'!$I$5:$I$104,MATCH($A11,'CHANGE SIGNALS'!$A$5:$A$104,0)),"")="Original scope materially changed",IFERROR(INDEX('CHANGE SIGNALS'!$K$5:$K$104,MATCH($A11,'CHANGE SIGNALS'!$A$5:$A$104,0)),"")="No approved set change"),"Contradiction: changed scope with no change breadth",IF(AND(IFERROR(INDEX('CHANGE SIGNALS'!$K$5:$K$104,MATCH($A11,'CHANGE SIGNALS'!$A$5:$A$104,0)),"")="Original decision scope",IFERROR(INDEX('CHANGE SIGNALS'!$I$5:$I$104,MATCH($A11,'CHANGE SIGNALS'!$A$5:$A$104,0)),"")="Original scope remains valid"),"Contradiction: decision scope breadth with valid scope","READY")))))))))))))))))))))</f>
        <v/>
      </c>
      <c r="H11" s="6" t="str">
        <f aca="false">IF($A11="","",IF($G11&lt;&gt;"READY","",IF('SET BASELINE'!$B$6="Not clearly defined","Refused — define the original decision first",IF(OR(IFERROR(INDEX('CHANGE SIGNALS'!$I$5:$I$104,MATCH($A11,'CHANGE SIGNALS'!$A$5:$A$104,0)),"")="Original scope materially changed",IFERROR(INDEX('CHANGE SIGNALS'!$K$5:$K$104,MATCH($A11,'CHANGE SIGNALS'!$A$5:$A$104,0)),"")="Original decision scope"),"Decision-scope review required",IF($C11="Required evidence is missing","Review deferred — evidence insufficient",IF(OR($D11="Admissibility requires review",$D11="Material evidence is contradictory",$D11="Material evidence may be stale",IFERROR(INDEX('CHANGE SIGNALS'!$I$5:$I$104,MATCH($A11,'CHANGE SIGNALS'!$A$5:$A$104,0)),"")="Original scope is unclear",IFERROR(INDEX('CHANGE SIGNALS'!$J$5:$J$104,MATCH($A11,'CHANGE SIGNALS'!$A$5:$A$104,0)),"")="Consequence is unclear",IFERROR(INDEX('CHANGE SIGNALS'!$K$5:$K$104,MATCH($A11,'CHANGE SIGNALS'!$A$5:$A$104,0)),"")="Affected breadth is unclear"),"Evidence check required",IF(AND(IFERROR(INDEX('CHANGE SIGNALS'!$J$5:$J$104,MATCH($A11,'CHANGE SIGNALS'!$A$5:$A$104,0)),"")="No supported material consequence",IFERROR(INDEX('CHANGE SIGNALS'!$K$5:$K$104,MATCH($A11,'CHANGE SIGNALS'!$A$5:$A$104,0)),"")="No approved set change"),"No change required",IF(AND(IFERROR(INDEX('CHANGE SIGNALS'!$J$5:$J$104,MATCH($A11,'CHANGE SIGNALS'!$A$5:$A$104,0)),"")="Supported material consequence",OR(IFERROR(INDEX('CHANGE SIGNALS'!$K$5:$K$104,MATCH($A11,'CHANGE SIGNALS'!$A$5:$A$104,0)),"")="One candidate",IFERROR(INDEX('CHANGE SIGNALS'!$K$5:$K$104,MATCH($A11,'CHANGE SIGNALS'!$A$5:$A$104,0)),"")="Bounded subset, product, segment or market")),"Partial refresh",IF(AND(IFERROR(INDEX('CHANGE SIGNALS'!$J$5:$J$104,MATCH($A11,'CHANGE SIGNALS'!$A$5:$A$104,0)),"")="Supported material consequence",IFERROR(INDEX('CHANGE SIGNALS'!$K$5:$K$104,MATCH($A11,'CHANGE SIGNALS'!$A$5:$A$104,0)),"")="Set-wide assumptions or coverage"),"Full competitor-set rebuild","")))))))))</f>
        <v/>
      </c>
      <c r="I11" s="6"/>
      <c r="J11" s="6"/>
      <c r="K11" s="11"/>
      <c r="L11" s="6"/>
      <c r="M11" s="6"/>
      <c r="N11" s="6"/>
      <c r="O11" s="6"/>
      <c r="P11" s="6" t="str">
        <f aca="false">IF($A11="","",'SET BASELINE'!$B$6&amp;"|"&amp;'SET BASELINE'!$B$11&amp;"|"&amp;$A11&amp;"|"&amp;$B11&amp;"|"&amp;$C11&amp;"|"&amp;$D11&amp;"|"&amp;IFERROR(INDEX('CHANGE SIGNALS'!$I$5:$I$104,MATCH($A11,'CHANGE SIGNALS'!$A$5:$A$104,0)),"")&amp;"|"&amp;IFERROR(INDEX('CHANGE SIGNALS'!$J$5:$J$104,MATCH($A11,'CHANGE SIGNALS'!$A$5:$A$104,0)),"")&amp;"|"&amp;IFERROR(INDEX('CHANGE SIGNALS'!$K$5:$K$104,MATCH($A11,'CHANGE SIGNALS'!$A$5:$A$104,0)),"")&amp;"|"&amp;$E11&amp;"|"&amp;$F11&amp;"|"&amp;$N11)</f>
        <v/>
      </c>
      <c r="Q11" s="6" t="str">
        <f aca="false">IF($A11="","",IF($I11="","NOT CONFIRMED",IF($O11="","CONFIRMATION SNAPSHOT REQUIRED",IF($O11=$P11,"CURRENT","STALE — REVIEW AGAIN"))))</f>
        <v/>
      </c>
    </row>
    <row r="12" customFormat="false" ht="15" hidden="false" customHeight="false" outlineLevel="0" collapsed="false">
      <c r="A12" s="6"/>
      <c r="B12" s="6"/>
      <c r="C12" s="6"/>
      <c r="D12" s="6"/>
      <c r="E12" s="6"/>
      <c r="F12" s="6"/>
      <c r="G12" s="6" t="str">
        <f aca="false">IF($A12="","",IF(COUNTIF('CHANGE SIGNALS'!$A$5:$A$104,$A12)=0,"Missing: matching signal record",IF('SET BASELINE'!$B$6="","Missing: original decision status",IF('SET BASELINE'!$B$11="","Missing: current set version",IF(IFERROR(INDEX('CHANGE SIGNALS'!$D$5:$D$104,MATCH($A12,'CHANGE SIGNALS'!$A$5:$A$104,0)),"")="","Missing: signal category",IF(OR(IFERROR(INDEX('CHANGE SIGNALS'!$F$5:$F$104,MATCH($A12,'CHANGE SIGNALS'!$A$5:$A$104,0)),"")="",LEN(SUBSTITUTE(SUBSTITUTE(SUBSTITUTE(SUBSTITUTE(SUBSTITUTE(SUBSTITUTE(TRIM(IFERROR(INDEX('CHANGE SIGNALS'!$F$5:$F$104,MATCH($A12,'CHANGE SIGNALS'!$A$5:$A$104,0)),"")),".",""),"-",""),"?",""),"!",""),",",""),";",""))=0),"Missing: meaningful observed fact",IF(OR(NOT(ISNUMBER(IFERROR(INDEX('CHANGE SIGNALS'!$C$5:$C$104,MATCH($A12,'CHANGE SIGNALS'!$A$5:$A$104,0)),""))),IFERROR(INDEX('CHANGE SIGNALS'!$C$5:$C$104,MATCH($A12,'CHANGE SIGNALS'!$A$5:$A$104,0)),"")&lt;1,IFERROR(INDEX('CHANGE SIGNALS'!$C$5:$C$104,MATCH($A12,'CHANGE SIGNALS'!$A$5:$A$104,0)),"")&gt;2958465,IFERROR(INDEX('CHANGE SIGNALS'!$C$5:$C$104,MATCH($A12,'CHANGE SIGNALS'!$A$5:$A$104,0)),"")&lt;&gt;INT(IFERROR(INDEX('CHANGE SIGNALS'!$C$5:$C$104,MATCH($A12,'CHANGE SIGNALS'!$A$5:$A$104,0)),""))),"Invalid: date observed",IF(IFERROR(INDEX('CHANGE SIGNALS'!$L$5:$L$104,MATCH($A12,'CHANGE SIGNALS'!$A$5:$A$104,0)),"")="","Missing: monitoring owner",IF($C12="","Missing: evidence availability",IF($D12="","Missing: evidence state",IF($B12="","Missing: candidate or affected scope",IF($E12="","Missing: materiality rationale",IF($F12="","Missing: protected unchanged elements",IF(OR($N12="",LEN(SUBSTITUTE(SUBSTITUTE(SUBSTITUTE(SUBSTITUTE(SUBSTITUTE(SUBSTITUTE(TRIM($N12),".",""),"-",""),"?",""),"!",""),",",""),";",""))=0),"Missing: next-review condition",IF(AND($C12="Required evidence is missing",$D12&lt;&gt;"Not assessable because evidence is missing"),"Contradiction: missing evidence state",IF(AND($C12="Required evidence is available",$D12="Not assessable because evidence is missing"),"Contradiction: evidence marked available and missing",IF(AND(IFERROR(INDEX('CHANGE SIGNALS'!$J$5:$J$104,MATCH($A12,'CHANGE SIGNALS'!$A$5:$A$104,0)),"")="No supported material consequence",OR(IFERROR(INDEX('CHANGE SIGNALS'!$K$5:$K$104,MATCH($A12,'CHANGE SIGNALS'!$A$5:$A$104,0)),"")="One candidate",IFERROR(INDEX('CHANGE SIGNALS'!$K$5:$K$104,MATCH($A12,'CHANGE SIGNALS'!$A$5:$A$104,0)),"")="Bounded subset, product, segment or market",IFERROR(INDEX('CHANGE SIGNALS'!$K$5:$K$104,MATCH($A12,'CHANGE SIGNALS'!$A$5:$A$104,0)),"")="Set-wide assumptions or coverage")),"Contradiction: no material consequence with change breadth",IF(AND(IFERROR(INDEX('CHANGE SIGNALS'!$J$5:$J$104,MATCH($A12,'CHANGE SIGNALS'!$A$5:$A$104,0)),"")="Supported material consequence",IFERROR(INDEX('CHANGE SIGNALS'!$K$5:$K$104,MATCH($A12,'CHANGE SIGNALS'!$A$5:$A$104,0)),"")="No approved set change"),"Contradiction: supported consequence with no change",IF(AND('SET BASELINE'!$B$6="Not clearly defined",OR(IFERROR(INDEX('CHANGE SIGNALS'!$J$5:$J$104,MATCH($A12,'CHANGE SIGNALS'!$A$5:$A$104,0)),"")="Supported material consequence",IFERROR(INDEX('CHANGE SIGNALS'!$K$5:$K$104,MATCH($A12,'CHANGE SIGNALS'!$A$5:$A$104,0)),"")&lt;&gt;"No approved set change",IFERROR(INDEX('CHANGE SIGNALS'!$I$5:$I$104,MATCH($A12,'CHANGE SIGNALS'!$A$5:$A$104,0)),"")="Original scope materially changed")),"Contradiction: undefined decision with claimed change",IF(AND(IFERROR(INDEX('CHANGE SIGNALS'!$I$5:$I$104,MATCH($A12,'CHANGE SIGNALS'!$A$5:$A$104,0)),"")="Original scope materially changed",IFERROR(INDEX('CHANGE SIGNALS'!$K$5:$K$104,MATCH($A12,'CHANGE SIGNALS'!$A$5:$A$104,0)),"")="No approved set change"),"Contradiction: changed scope with no change breadth",IF(AND(IFERROR(INDEX('CHANGE SIGNALS'!$K$5:$K$104,MATCH($A12,'CHANGE SIGNALS'!$A$5:$A$104,0)),"")="Original decision scope",IFERROR(INDEX('CHANGE SIGNALS'!$I$5:$I$104,MATCH($A12,'CHANGE SIGNALS'!$A$5:$A$104,0)),"")="Original scope remains valid"),"Contradiction: decision scope breadth with valid scope","READY")))))))))))))))))))))</f>
        <v/>
      </c>
      <c r="H12" s="6" t="str">
        <f aca="false">IF($A12="","",IF($G12&lt;&gt;"READY","",IF('SET BASELINE'!$B$6="Not clearly defined","Refused — define the original decision first",IF(OR(IFERROR(INDEX('CHANGE SIGNALS'!$I$5:$I$104,MATCH($A12,'CHANGE SIGNALS'!$A$5:$A$104,0)),"")="Original scope materially changed",IFERROR(INDEX('CHANGE SIGNALS'!$K$5:$K$104,MATCH($A12,'CHANGE SIGNALS'!$A$5:$A$104,0)),"")="Original decision scope"),"Decision-scope review required",IF($C12="Required evidence is missing","Review deferred — evidence insufficient",IF(OR($D12="Admissibility requires review",$D12="Material evidence is contradictory",$D12="Material evidence may be stale",IFERROR(INDEX('CHANGE SIGNALS'!$I$5:$I$104,MATCH($A12,'CHANGE SIGNALS'!$A$5:$A$104,0)),"")="Original scope is unclear",IFERROR(INDEX('CHANGE SIGNALS'!$J$5:$J$104,MATCH($A12,'CHANGE SIGNALS'!$A$5:$A$104,0)),"")="Consequence is unclear",IFERROR(INDEX('CHANGE SIGNALS'!$K$5:$K$104,MATCH($A12,'CHANGE SIGNALS'!$A$5:$A$104,0)),"")="Affected breadth is unclear"),"Evidence check required",IF(AND(IFERROR(INDEX('CHANGE SIGNALS'!$J$5:$J$104,MATCH($A12,'CHANGE SIGNALS'!$A$5:$A$104,0)),"")="No supported material consequence",IFERROR(INDEX('CHANGE SIGNALS'!$K$5:$K$104,MATCH($A12,'CHANGE SIGNALS'!$A$5:$A$104,0)),"")="No approved set change"),"No change required",IF(AND(IFERROR(INDEX('CHANGE SIGNALS'!$J$5:$J$104,MATCH($A12,'CHANGE SIGNALS'!$A$5:$A$104,0)),"")="Supported material consequence",OR(IFERROR(INDEX('CHANGE SIGNALS'!$K$5:$K$104,MATCH($A12,'CHANGE SIGNALS'!$A$5:$A$104,0)),"")="One candidate",IFERROR(INDEX('CHANGE SIGNALS'!$K$5:$K$104,MATCH($A12,'CHANGE SIGNALS'!$A$5:$A$104,0)),"")="Bounded subset, product, segment or market")),"Partial refresh",IF(AND(IFERROR(INDEX('CHANGE SIGNALS'!$J$5:$J$104,MATCH($A12,'CHANGE SIGNALS'!$A$5:$A$104,0)),"")="Supported material consequence",IFERROR(INDEX('CHANGE SIGNALS'!$K$5:$K$104,MATCH($A12,'CHANGE SIGNALS'!$A$5:$A$104,0)),"")="Set-wide assumptions or coverage"),"Full competitor-set rebuild","")))))))))</f>
        <v/>
      </c>
      <c r="I12" s="6"/>
      <c r="J12" s="6"/>
      <c r="K12" s="11"/>
      <c r="L12" s="6"/>
      <c r="M12" s="6"/>
      <c r="N12" s="6"/>
      <c r="O12" s="6"/>
      <c r="P12" s="6" t="str">
        <f aca="false">IF($A12="","",'SET BASELINE'!$B$6&amp;"|"&amp;'SET BASELINE'!$B$11&amp;"|"&amp;$A12&amp;"|"&amp;$B12&amp;"|"&amp;$C12&amp;"|"&amp;$D12&amp;"|"&amp;IFERROR(INDEX('CHANGE SIGNALS'!$I$5:$I$104,MATCH($A12,'CHANGE SIGNALS'!$A$5:$A$104,0)),"")&amp;"|"&amp;IFERROR(INDEX('CHANGE SIGNALS'!$J$5:$J$104,MATCH($A12,'CHANGE SIGNALS'!$A$5:$A$104,0)),"")&amp;"|"&amp;IFERROR(INDEX('CHANGE SIGNALS'!$K$5:$K$104,MATCH($A12,'CHANGE SIGNALS'!$A$5:$A$104,0)),"")&amp;"|"&amp;$E12&amp;"|"&amp;$F12&amp;"|"&amp;$N12)</f>
        <v/>
      </c>
      <c r="Q12" s="6" t="str">
        <f aca="false">IF($A12="","",IF($I12="","NOT CONFIRMED",IF($O12="","CONFIRMATION SNAPSHOT REQUIRED",IF($O12=$P12,"CURRENT","STALE — REVIEW AGAIN"))))</f>
        <v/>
      </c>
    </row>
    <row r="13" customFormat="false" ht="15" hidden="false" customHeight="false" outlineLevel="0" collapsed="false">
      <c r="A13" s="6"/>
      <c r="B13" s="6"/>
      <c r="C13" s="6"/>
      <c r="D13" s="6"/>
      <c r="E13" s="6"/>
      <c r="F13" s="6"/>
      <c r="G13" s="6" t="str">
        <f aca="false">IF($A13="","",IF(COUNTIF('CHANGE SIGNALS'!$A$5:$A$104,$A13)=0,"Missing: matching signal record",IF('SET BASELINE'!$B$6="","Missing: original decision status",IF('SET BASELINE'!$B$11="","Missing: current set version",IF(IFERROR(INDEX('CHANGE SIGNALS'!$D$5:$D$104,MATCH($A13,'CHANGE SIGNALS'!$A$5:$A$104,0)),"")="","Missing: signal category",IF(OR(IFERROR(INDEX('CHANGE SIGNALS'!$F$5:$F$104,MATCH($A13,'CHANGE SIGNALS'!$A$5:$A$104,0)),"")="",LEN(SUBSTITUTE(SUBSTITUTE(SUBSTITUTE(SUBSTITUTE(SUBSTITUTE(SUBSTITUTE(TRIM(IFERROR(INDEX('CHANGE SIGNALS'!$F$5:$F$104,MATCH($A13,'CHANGE SIGNALS'!$A$5:$A$104,0)),"")),".",""),"-",""),"?",""),"!",""),",",""),";",""))=0),"Missing: meaningful observed fact",IF(OR(NOT(ISNUMBER(IFERROR(INDEX('CHANGE SIGNALS'!$C$5:$C$104,MATCH($A13,'CHANGE SIGNALS'!$A$5:$A$104,0)),""))),IFERROR(INDEX('CHANGE SIGNALS'!$C$5:$C$104,MATCH($A13,'CHANGE SIGNALS'!$A$5:$A$104,0)),"")&lt;1,IFERROR(INDEX('CHANGE SIGNALS'!$C$5:$C$104,MATCH($A13,'CHANGE SIGNALS'!$A$5:$A$104,0)),"")&gt;2958465,IFERROR(INDEX('CHANGE SIGNALS'!$C$5:$C$104,MATCH($A13,'CHANGE SIGNALS'!$A$5:$A$104,0)),"")&lt;&gt;INT(IFERROR(INDEX('CHANGE SIGNALS'!$C$5:$C$104,MATCH($A13,'CHANGE SIGNALS'!$A$5:$A$104,0)),""))),"Invalid: date observed",IF(IFERROR(INDEX('CHANGE SIGNALS'!$L$5:$L$104,MATCH($A13,'CHANGE SIGNALS'!$A$5:$A$104,0)),"")="","Missing: monitoring owner",IF($C13="","Missing: evidence availability",IF($D13="","Missing: evidence state",IF($B13="","Missing: candidate or affected scope",IF($E13="","Missing: materiality rationale",IF($F13="","Missing: protected unchanged elements",IF(OR($N13="",LEN(SUBSTITUTE(SUBSTITUTE(SUBSTITUTE(SUBSTITUTE(SUBSTITUTE(SUBSTITUTE(TRIM($N13),".",""),"-",""),"?",""),"!",""),",",""),";",""))=0),"Missing: next-review condition",IF(AND($C13="Required evidence is missing",$D13&lt;&gt;"Not assessable because evidence is missing"),"Contradiction: missing evidence state",IF(AND($C13="Required evidence is available",$D13="Not assessable because evidence is missing"),"Contradiction: evidence marked available and missing",IF(AND(IFERROR(INDEX('CHANGE SIGNALS'!$J$5:$J$104,MATCH($A13,'CHANGE SIGNALS'!$A$5:$A$104,0)),"")="No supported material consequence",OR(IFERROR(INDEX('CHANGE SIGNALS'!$K$5:$K$104,MATCH($A13,'CHANGE SIGNALS'!$A$5:$A$104,0)),"")="One candidate",IFERROR(INDEX('CHANGE SIGNALS'!$K$5:$K$104,MATCH($A13,'CHANGE SIGNALS'!$A$5:$A$104,0)),"")="Bounded subset, product, segment or market",IFERROR(INDEX('CHANGE SIGNALS'!$K$5:$K$104,MATCH($A13,'CHANGE SIGNALS'!$A$5:$A$104,0)),"")="Set-wide assumptions or coverage")),"Contradiction: no material consequence with change breadth",IF(AND(IFERROR(INDEX('CHANGE SIGNALS'!$J$5:$J$104,MATCH($A13,'CHANGE SIGNALS'!$A$5:$A$104,0)),"")="Supported material consequence",IFERROR(INDEX('CHANGE SIGNALS'!$K$5:$K$104,MATCH($A13,'CHANGE SIGNALS'!$A$5:$A$104,0)),"")="No approved set change"),"Contradiction: supported consequence with no change",IF(AND('SET BASELINE'!$B$6="Not clearly defined",OR(IFERROR(INDEX('CHANGE SIGNALS'!$J$5:$J$104,MATCH($A13,'CHANGE SIGNALS'!$A$5:$A$104,0)),"")="Supported material consequence",IFERROR(INDEX('CHANGE SIGNALS'!$K$5:$K$104,MATCH($A13,'CHANGE SIGNALS'!$A$5:$A$104,0)),"")&lt;&gt;"No approved set change",IFERROR(INDEX('CHANGE SIGNALS'!$I$5:$I$104,MATCH($A13,'CHANGE SIGNALS'!$A$5:$A$104,0)),"")="Original scope materially changed")),"Contradiction: undefined decision with claimed change",IF(AND(IFERROR(INDEX('CHANGE SIGNALS'!$I$5:$I$104,MATCH($A13,'CHANGE SIGNALS'!$A$5:$A$104,0)),"")="Original scope materially changed",IFERROR(INDEX('CHANGE SIGNALS'!$K$5:$K$104,MATCH($A13,'CHANGE SIGNALS'!$A$5:$A$104,0)),"")="No approved set change"),"Contradiction: changed scope with no change breadth",IF(AND(IFERROR(INDEX('CHANGE SIGNALS'!$K$5:$K$104,MATCH($A13,'CHANGE SIGNALS'!$A$5:$A$104,0)),"")="Original decision scope",IFERROR(INDEX('CHANGE SIGNALS'!$I$5:$I$104,MATCH($A13,'CHANGE SIGNALS'!$A$5:$A$104,0)),"")="Original scope remains valid"),"Contradiction: decision scope breadth with valid scope","READY")))))))))))))))))))))</f>
        <v/>
      </c>
      <c r="H13" s="6" t="str">
        <f aca="false">IF($A13="","",IF($G13&lt;&gt;"READY","",IF('SET BASELINE'!$B$6="Not clearly defined","Refused — define the original decision first",IF(OR(IFERROR(INDEX('CHANGE SIGNALS'!$I$5:$I$104,MATCH($A13,'CHANGE SIGNALS'!$A$5:$A$104,0)),"")="Original scope materially changed",IFERROR(INDEX('CHANGE SIGNALS'!$K$5:$K$104,MATCH($A13,'CHANGE SIGNALS'!$A$5:$A$104,0)),"")="Original decision scope"),"Decision-scope review required",IF($C13="Required evidence is missing","Review deferred — evidence insufficient",IF(OR($D13="Admissibility requires review",$D13="Material evidence is contradictory",$D13="Material evidence may be stale",IFERROR(INDEX('CHANGE SIGNALS'!$I$5:$I$104,MATCH($A13,'CHANGE SIGNALS'!$A$5:$A$104,0)),"")="Original scope is unclear",IFERROR(INDEX('CHANGE SIGNALS'!$J$5:$J$104,MATCH($A13,'CHANGE SIGNALS'!$A$5:$A$104,0)),"")="Consequence is unclear",IFERROR(INDEX('CHANGE SIGNALS'!$K$5:$K$104,MATCH($A13,'CHANGE SIGNALS'!$A$5:$A$104,0)),"")="Affected breadth is unclear"),"Evidence check required",IF(AND(IFERROR(INDEX('CHANGE SIGNALS'!$J$5:$J$104,MATCH($A13,'CHANGE SIGNALS'!$A$5:$A$104,0)),"")="No supported material consequence",IFERROR(INDEX('CHANGE SIGNALS'!$K$5:$K$104,MATCH($A13,'CHANGE SIGNALS'!$A$5:$A$104,0)),"")="No approved set change"),"No change required",IF(AND(IFERROR(INDEX('CHANGE SIGNALS'!$J$5:$J$104,MATCH($A13,'CHANGE SIGNALS'!$A$5:$A$104,0)),"")="Supported material consequence",OR(IFERROR(INDEX('CHANGE SIGNALS'!$K$5:$K$104,MATCH($A13,'CHANGE SIGNALS'!$A$5:$A$104,0)),"")="One candidate",IFERROR(INDEX('CHANGE SIGNALS'!$K$5:$K$104,MATCH($A13,'CHANGE SIGNALS'!$A$5:$A$104,0)),"")="Bounded subset, product, segment or market")),"Partial refresh",IF(AND(IFERROR(INDEX('CHANGE SIGNALS'!$J$5:$J$104,MATCH($A13,'CHANGE SIGNALS'!$A$5:$A$104,0)),"")="Supported material consequence",IFERROR(INDEX('CHANGE SIGNALS'!$K$5:$K$104,MATCH($A13,'CHANGE SIGNALS'!$A$5:$A$104,0)),"")="Set-wide assumptions or coverage"),"Full competitor-set rebuild","")))))))))</f>
        <v/>
      </c>
      <c r="I13" s="6"/>
      <c r="J13" s="6"/>
      <c r="K13" s="11"/>
      <c r="L13" s="6"/>
      <c r="M13" s="6"/>
      <c r="N13" s="6"/>
      <c r="O13" s="6"/>
      <c r="P13" s="6" t="str">
        <f aca="false">IF($A13="","",'SET BASELINE'!$B$6&amp;"|"&amp;'SET BASELINE'!$B$11&amp;"|"&amp;$A13&amp;"|"&amp;$B13&amp;"|"&amp;$C13&amp;"|"&amp;$D13&amp;"|"&amp;IFERROR(INDEX('CHANGE SIGNALS'!$I$5:$I$104,MATCH($A13,'CHANGE SIGNALS'!$A$5:$A$104,0)),"")&amp;"|"&amp;IFERROR(INDEX('CHANGE SIGNALS'!$J$5:$J$104,MATCH($A13,'CHANGE SIGNALS'!$A$5:$A$104,0)),"")&amp;"|"&amp;IFERROR(INDEX('CHANGE SIGNALS'!$K$5:$K$104,MATCH($A13,'CHANGE SIGNALS'!$A$5:$A$104,0)),"")&amp;"|"&amp;$E13&amp;"|"&amp;$F13&amp;"|"&amp;$N13)</f>
        <v/>
      </c>
      <c r="Q13" s="6" t="str">
        <f aca="false">IF($A13="","",IF($I13="","NOT CONFIRMED",IF($O13="","CONFIRMATION SNAPSHOT REQUIRED",IF($O13=$P13,"CURRENT","STALE — REVIEW AGAIN"))))</f>
        <v/>
      </c>
    </row>
    <row r="14" customFormat="false" ht="15" hidden="false" customHeight="false" outlineLevel="0" collapsed="false">
      <c r="A14" s="6"/>
      <c r="B14" s="6"/>
      <c r="C14" s="6"/>
      <c r="D14" s="6"/>
      <c r="E14" s="6"/>
      <c r="F14" s="6"/>
      <c r="G14" s="6" t="str">
        <f aca="false">IF($A14="","",IF(COUNTIF('CHANGE SIGNALS'!$A$5:$A$104,$A14)=0,"Missing: matching signal record",IF('SET BASELINE'!$B$6="","Missing: original decision status",IF('SET BASELINE'!$B$11="","Missing: current set version",IF(IFERROR(INDEX('CHANGE SIGNALS'!$D$5:$D$104,MATCH($A14,'CHANGE SIGNALS'!$A$5:$A$104,0)),"")="","Missing: signal category",IF(OR(IFERROR(INDEX('CHANGE SIGNALS'!$F$5:$F$104,MATCH($A14,'CHANGE SIGNALS'!$A$5:$A$104,0)),"")="",LEN(SUBSTITUTE(SUBSTITUTE(SUBSTITUTE(SUBSTITUTE(SUBSTITUTE(SUBSTITUTE(TRIM(IFERROR(INDEX('CHANGE SIGNALS'!$F$5:$F$104,MATCH($A14,'CHANGE SIGNALS'!$A$5:$A$104,0)),"")),".",""),"-",""),"?",""),"!",""),",",""),";",""))=0),"Missing: meaningful observed fact",IF(OR(NOT(ISNUMBER(IFERROR(INDEX('CHANGE SIGNALS'!$C$5:$C$104,MATCH($A14,'CHANGE SIGNALS'!$A$5:$A$104,0)),""))),IFERROR(INDEX('CHANGE SIGNALS'!$C$5:$C$104,MATCH($A14,'CHANGE SIGNALS'!$A$5:$A$104,0)),"")&lt;1,IFERROR(INDEX('CHANGE SIGNALS'!$C$5:$C$104,MATCH($A14,'CHANGE SIGNALS'!$A$5:$A$104,0)),"")&gt;2958465,IFERROR(INDEX('CHANGE SIGNALS'!$C$5:$C$104,MATCH($A14,'CHANGE SIGNALS'!$A$5:$A$104,0)),"")&lt;&gt;INT(IFERROR(INDEX('CHANGE SIGNALS'!$C$5:$C$104,MATCH($A14,'CHANGE SIGNALS'!$A$5:$A$104,0)),""))),"Invalid: date observed",IF(IFERROR(INDEX('CHANGE SIGNALS'!$L$5:$L$104,MATCH($A14,'CHANGE SIGNALS'!$A$5:$A$104,0)),"")="","Missing: monitoring owner",IF($C14="","Missing: evidence availability",IF($D14="","Missing: evidence state",IF($B14="","Missing: candidate or affected scope",IF($E14="","Missing: materiality rationale",IF($F14="","Missing: protected unchanged elements",IF(OR($N14="",LEN(SUBSTITUTE(SUBSTITUTE(SUBSTITUTE(SUBSTITUTE(SUBSTITUTE(SUBSTITUTE(TRIM($N14),".",""),"-",""),"?",""),"!",""),",",""),";",""))=0),"Missing: next-review condition",IF(AND($C14="Required evidence is missing",$D14&lt;&gt;"Not assessable because evidence is missing"),"Contradiction: missing evidence state",IF(AND($C14="Required evidence is available",$D14="Not assessable because evidence is missing"),"Contradiction: evidence marked available and missing",IF(AND(IFERROR(INDEX('CHANGE SIGNALS'!$J$5:$J$104,MATCH($A14,'CHANGE SIGNALS'!$A$5:$A$104,0)),"")="No supported material consequence",OR(IFERROR(INDEX('CHANGE SIGNALS'!$K$5:$K$104,MATCH($A14,'CHANGE SIGNALS'!$A$5:$A$104,0)),"")="One candidate",IFERROR(INDEX('CHANGE SIGNALS'!$K$5:$K$104,MATCH($A14,'CHANGE SIGNALS'!$A$5:$A$104,0)),"")="Bounded subset, product, segment or market",IFERROR(INDEX('CHANGE SIGNALS'!$K$5:$K$104,MATCH($A14,'CHANGE SIGNALS'!$A$5:$A$104,0)),"")="Set-wide assumptions or coverage")),"Contradiction: no material consequence with change breadth",IF(AND(IFERROR(INDEX('CHANGE SIGNALS'!$J$5:$J$104,MATCH($A14,'CHANGE SIGNALS'!$A$5:$A$104,0)),"")="Supported material consequence",IFERROR(INDEX('CHANGE SIGNALS'!$K$5:$K$104,MATCH($A14,'CHANGE SIGNALS'!$A$5:$A$104,0)),"")="No approved set change"),"Contradiction: supported consequence with no change",IF(AND('SET BASELINE'!$B$6="Not clearly defined",OR(IFERROR(INDEX('CHANGE SIGNALS'!$J$5:$J$104,MATCH($A14,'CHANGE SIGNALS'!$A$5:$A$104,0)),"")="Supported material consequence",IFERROR(INDEX('CHANGE SIGNALS'!$K$5:$K$104,MATCH($A14,'CHANGE SIGNALS'!$A$5:$A$104,0)),"")&lt;&gt;"No approved set change",IFERROR(INDEX('CHANGE SIGNALS'!$I$5:$I$104,MATCH($A14,'CHANGE SIGNALS'!$A$5:$A$104,0)),"")="Original scope materially changed")),"Contradiction: undefined decision with claimed change",IF(AND(IFERROR(INDEX('CHANGE SIGNALS'!$I$5:$I$104,MATCH($A14,'CHANGE SIGNALS'!$A$5:$A$104,0)),"")="Original scope materially changed",IFERROR(INDEX('CHANGE SIGNALS'!$K$5:$K$104,MATCH($A14,'CHANGE SIGNALS'!$A$5:$A$104,0)),"")="No approved set change"),"Contradiction: changed scope with no change breadth",IF(AND(IFERROR(INDEX('CHANGE SIGNALS'!$K$5:$K$104,MATCH($A14,'CHANGE SIGNALS'!$A$5:$A$104,0)),"")="Original decision scope",IFERROR(INDEX('CHANGE SIGNALS'!$I$5:$I$104,MATCH($A14,'CHANGE SIGNALS'!$A$5:$A$104,0)),"")="Original scope remains valid"),"Contradiction: decision scope breadth with valid scope","READY")))))))))))))))))))))</f>
        <v/>
      </c>
      <c r="H14" s="6" t="str">
        <f aca="false">IF($A14="","",IF($G14&lt;&gt;"READY","",IF('SET BASELINE'!$B$6="Not clearly defined","Refused — define the original decision first",IF(OR(IFERROR(INDEX('CHANGE SIGNALS'!$I$5:$I$104,MATCH($A14,'CHANGE SIGNALS'!$A$5:$A$104,0)),"")="Original scope materially changed",IFERROR(INDEX('CHANGE SIGNALS'!$K$5:$K$104,MATCH($A14,'CHANGE SIGNALS'!$A$5:$A$104,0)),"")="Original decision scope"),"Decision-scope review required",IF($C14="Required evidence is missing","Review deferred — evidence insufficient",IF(OR($D14="Admissibility requires review",$D14="Material evidence is contradictory",$D14="Material evidence may be stale",IFERROR(INDEX('CHANGE SIGNALS'!$I$5:$I$104,MATCH($A14,'CHANGE SIGNALS'!$A$5:$A$104,0)),"")="Original scope is unclear",IFERROR(INDEX('CHANGE SIGNALS'!$J$5:$J$104,MATCH($A14,'CHANGE SIGNALS'!$A$5:$A$104,0)),"")="Consequence is unclear",IFERROR(INDEX('CHANGE SIGNALS'!$K$5:$K$104,MATCH($A14,'CHANGE SIGNALS'!$A$5:$A$104,0)),"")="Affected breadth is unclear"),"Evidence check required",IF(AND(IFERROR(INDEX('CHANGE SIGNALS'!$J$5:$J$104,MATCH($A14,'CHANGE SIGNALS'!$A$5:$A$104,0)),"")="No supported material consequence",IFERROR(INDEX('CHANGE SIGNALS'!$K$5:$K$104,MATCH($A14,'CHANGE SIGNALS'!$A$5:$A$104,0)),"")="No approved set change"),"No change required",IF(AND(IFERROR(INDEX('CHANGE SIGNALS'!$J$5:$J$104,MATCH($A14,'CHANGE SIGNALS'!$A$5:$A$104,0)),"")="Supported material consequence",OR(IFERROR(INDEX('CHANGE SIGNALS'!$K$5:$K$104,MATCH($A14,'CHANGE SIGNALS'!$A$5:$A$104,0)),"")="One candidate",IFERROR(INDEX('CHANGE SIGNALS'!$K$5:$K$104,MATCH($A14,'CHANGE SIGNALS'!$A$5:$A$104,0)),"")="Bounded subset, product, segment or market")),"Partial refresh",IF(AND(IFERROR(INDEX('CHANGE SIGNALS'!$J$5:$J$104,MATCH($A14,'CHANGE SIGNALS'!$A$5:$A$104,0)),"")="Supported material consequence",IFERROR(INDEX('CHANGE SIGNALS'!$K$5:$K$104,MATCH($A14,'CHANGE SIGNALS'!$A$5:$A$104,0)),"")="Set-wide assumptions or coverage"),"Full competitor-set rebuild","")))))))))</f>
        <v/>
      </c>
      <c r="I14" s="6"/>
      <c r="J14" s="6"/>
      <c r="K14" s="11"/>
      <c r="L14" s="6"/>
      <c r="M14" s="6"/>
      <c r="N14" s="6"/>
      <c r="O14" s="6"/>
      <c r="P14" s="6" t="str">
        <f aca="false">IF($A14="","",'SET BASELINE'!$B$6&amp;"|"&amp;'SET BASELINE'!$B$11&amp;"|"&amp;$A14&amp;"|"&amp;$B14&amp;"|"&amp;$C14&amp;"|"&amp;$D14&amp;"|"&amp;IFERROR(INDEX('CHANGE SIGNALS'!$I$5:$I$104,MATCH($A14,'CHANGE SIGNALS'!$A$5:$A$104,0)),"")&amp;"|"&amp;IFERROR(INDEX('CHANGE SIGNALS'!$J$5:$J$104,MATCH($A14,'CHANGE SIGNALS'!$A$5:$A$104,0)),"")&amp;"|"&amp;IFERROR(INDEX('CHANGE SIGNALS'!$K$5:$K$104,MATCH($A14,'CHANGE SIGNALS'!$A$5:$A$104,0)),"")&amp;"|"&amp;$E14&amp;"|"&amp;$F14&amp;"|"&amp;$N14)</f>
        <v/>
      </c>
      <c r="Q14" s="6" t="str">
        <f aca="false">IF($A14="","",IF($I14="","NOT CONFIRMED",IF($O14="","CONFIRMATION SNAPSHOT REQUIRED",IF($O14=$P14,"CURRENT","STALE — REVIEW AGAIN"))))</f>
        <v/>
      </c>
    </row>
    <row r="15" customFormat="false" ht="15" hidden="false" customHeight="false" outlineLevel="0" collapsed="false">
      <c r="A15" s="6"/>
      <c r="B15" s="6"/>
      <c r="C15" s="6"/>
      <c r="D15" s="6"/>
      <c r="E15" s="6"/>
      <c r="F15" s="6"/>
      <c r="G15" s="6" t="str">
        <f aca="false">IF($A15="","",IF(COUNTIF('CHANGE SIGNALS'!$A$5:$A$104,$A15)=0,"Missing: matching signal record",IF('SET BASELINE'!$B$6="","Missing: original decision status",IF('SET BASELINE'!$B$11="","Missing: current set version",IF(IFERROR(INDEX('CHANGE SIGNALS'!$D$5:$D$104,MATCH($A15,'CHANGE SIGNALS'!$A$5:$A$104,0)),"")="","Missing: signal category",IF(OR(IFERROR(INDEX('CHANGE SIGNALS'!$F$5:$F$104,MATCH($A15,'CHANGE SIGNALS'!$A$5:$A$104,0)),"")="",LEN(SUBSTITUTE(SUBSTITUTE(SUBSTITUTE(SUBSTITUTE(SUBSTITUTE(SUBSTITUTE(TRIM(IFERROR(INDEX('CHANGE SIGNALS'!$F$5:$F$104,MATCH($A15,'CHANGE SIGNALS'!$A$5:$A$104,0)),"")),".",""),"-",""),"?",""),"!",""),",",""),";",""))=0),"Missing: meaningful observed fact",IF(OR(NOT(ISNUMBER(IFERROR(INDEX('CHANGE SIGNALS'!$C$5:$C$104,MATCH($A15,'CHANGE SIGNALS'!$A$5:$A$104,0)),""))),IFERROR(INDEX('CHANGE SIGNALS'!$C$5:$C$104,MATCH($A15,'CHANGE SIGNALS'!$A$5:$A$104,0)),"")&lt;1,IFERROR(INDEX('CHANGE SIGNALS'!$C$5:$C$104,MATCH($A15,'CHANGE SIGNALS'!$A$5:$A$104,0)),"")&gt;2958465,IFERROR(INDEX('CHANGE SIGNALS'!$C$5:$C$104,MATCH($A15,'CHANGE SIGNALS'!$A$5:$A$104,0)),"")&lt;&gt;INT(IFERROR(INDEX('CHANGE SIGNALS'!$C$5:$C$104,MATCH($A15,'CHANGE SIGNALS'!$A$5:$A$104,0)),""))),"Invalid: date observed",IF(IFERROR(INDEX('CHANGE SIGNALS'!$L$5:$L$104,MATCH($A15,'CHANGE SIGNALS'!$A$5:$A$104,0)),"")="","Missing: monitoring owner",IF($C15="","Missing: evidence availability",IF($D15="","Missing: evidence state",IF($B15="","Missing: candidate or affected scope",IF($E15="","Missing: materiality rationale",IF($F15="","Missing: protected unchanged elements",IF(OR($N15="",LEN(SUBSTITUTE(SUBSTITUTE(SUBSTITUTE(SUBSTITUTE(SUBSTITUTE(SUBSTITUTE(TRIM($N15),".",""),"-",""),"?",""),"!",""),",",""),";",""))=0),"Missing: next-review condition",IF(AND($C15="Required evidence is missing",$D15&lt;&gt;"Not assessable because evidence is missing"),"Contradiction: missing evidence state",IF(AND($C15="Required evidence is available",$D15="Not assessable because evidence is missing"),"Contradiction: evidence marked available and missing",IF(AND(IFERROR(INDEX('CHANGE SIGNALS'!$J$5:$J$104,MATCH($A15,'CHANGE SIGNALS'!$A$5:$A$104,0)),"")="No supported material consequence",OR(IFERROR(INDEX('CHANGE SIGNALS'!$K$5:$K$104,MATCH($A15,'CHANGE SIGNALS'!$A$5:$A$104,0)),"")="One candidate",IFERROR(INDEX('CHANGE SIGNALS'!$K$5:$K$104,MATCH($A15,'CHANGE SIGNALS'!$A$5:$A$104,0)),"")="Bounded subset, product, segment or market",IFERROR(INDEX('CHANGE SIGNALS'!$K$5:$K$104,MATCH($A15,'CHANGE SIGNALS'!$A$5:$A$104,0)),"")="Set-wide assumptions or coverage")),"Contradiction: no material consequence with change breadth",IF(AND(IFERROR(INDEX('CHANGE SIGNALS'!$J$5:$J$104,MATCH($A15,'CHANGE SIGNALS'!$A$5:$A$104,0)),"")="Supported material consequence",IFERROR(INDEX('CHANGE SIGNALS'!$K$5:$K$104,MATCH($A15,'CHANGE SIGNALS'!$A$5:$A$104,0)),"")="No approved set change"),"Contradiction: supported consequence with no change",IF(AND('SET BASELINE'!$B$6="Not clearly defined",OR(IFERROR(INDEX('CHANGE SIGNALS'!$J$5:$J$104,MATCH($A15,'CHANGE SIGNALS'!$A$5:$A$104,0)),"")="Supported material consequence",IFERROR(INDEX('CHANGE SIGNALS'!$K$5:$K$104,MATCH($A15,'CHANGE SIGNALS'!$A$5:$A$104,0)),"")&lt;&gt;"No approved set change",IFERROR(INDEX('CHANGE SIGNALS'!$I$5:$I$104,MATCH($A15,'CHANGE SIGNALS'!$A$5:$A$104,0)),"")="Original scope materially changed")),"Contradiction: undefined decision with claimed change",IF(AND(IFERROR(INDEX('CHANGE SIGNALS'!$I$5:$I$104,MATCH($A15,'CHANGE SIGNALS'!$A$5:$A$104,0)),"")="Original scope materially changed",IFERROR(INDEX('CHANGE SIGNALS'!$K$5:$K$104,MATCH($A15,'CHANGE SIGNALS'!$A$5:$A$104,0)),"")="No approved set change"),"Contradiction: changed scope with no change breadth",IF(AND(IFERROR(INDEX('CHANGE SIGNALS'!$K$5:$K$104,MATCH($A15,'CHANGE SIGNALS'!$A$5:$A$104,0)),"")="Original decision scope",IFERROR(INDEX('CHANGE SIGNALS'!$I$5:$I$104,MATCH($A15,'CHANGE SIGNALS'!$A$5:$A$104,0)),"")="Original scope remains valid"),"Contradiction: decision scope breadth with valid scope","READY")))))))))))))))))))))</f>
        <v/>
      </c>
      <c r="H15" s="6" t="str">
        <f aca="false">IF($A15="","",IF($G15&lt;&gt;"READY","",IF('SET BASELINE'!$B$6="Not clearly defined","Refused — define the original decision first",IF(OR(IFERROR(INDEX('CHANGE SIGNALS'!$I$5:$I$104,MATCH($A15,'CHANGE SIGNALS'!$A$5:$A$104,0)),"")="Original scope materially changed",IFERROR(INDEX('CHANGE SIGNALS'!$K$5:$K$104,MATCH($A15,'CHANGE SIGNALS'!$A$5:$A$104,0)),"")="Original decision scope"),"Decision-scope review required",IF($C15="Required evidence is missing","Review deferred — evidence insufficient",IF(OR($D15="Admissibility requires review",$D15="Material evidence is contradictory",$D15="Material evidence may be stale",IFERROR(INDEX('CHANGE SIGNALS'!$I$5:$I$104,MATCH($A15,'CHANGE SIGNALS'!$A$5:$A$104,0)),"")="Original scope is unclear",IFERROR(INDEX('CHANGE SIGNALS'!$J$5:$J$104,MATCH($A15,'CHANGE SIGNALS'!$A$5:$A$104,0)),"")="Consequence is unclear",IFERROR(INDEX('CHANGE SIGNALS'!$K$5:$K$104,MATCH($A15,'CHANGE SIGNALS'!$A$5:$A$104,0)),"")="Affected breadth is unclear"),"Evidence check required",IF(AND(IFERROR(INDEX('CHANGE SIGNALS'!$J$5:$J$104,MATCH($A15,'CHANGE SIGNALS'!$A$5:$A$104,0)),"")="No supported material consequence",IFERROR(INDEX('CHANGE SIGNALS'!$K$5:$K$104,MATCH($A15,'CHANGE SIGNALS'!$A$5:$A$104,0)),"")="No approved set change"),"No change required",IF(AND(IFERROR(INDEX('CHANGE SIGNALS'!$J$5:$J$104,MATCH($A15,'CHANGE SIGNALS'!$A$5:$A$104,0)),"")="Supported material consequence",OR(IFERROR(INDEX('CHANGE SIGNALS'!$K$5:$K$104,MATCH($A15,'CHANGE SIGNALS'!$A$5:$A$104,0)),"")="One candidate",IFERROR(INDEX('CHANGE SIGNALS'!$K$5:$K$104,MATCH($A15,'CHANGE SIGNALS'!$A$5:$A$104,0)),"")="Bounded subset, product, segment or market")),"Partial refresh",IF(AND(IFERROR(INDEX('CHANGE SIGNALS'!$J$5:$J$104,MATCH($A15,'CHANGE SIGNALS'!$A$5:$A$104,0)),"")="Supported material consequence",IFERROR(INDEX('CHANGE SIGNALS'!$K$5:$K$104,MATCH($A15,'CHANGE SIGNALS'!$A$5:$A$104,0)),"")="Set-wide assumptions or coverage"),"Full competitor-set rebuild","")))))))))</f>
        <v/>
      </c>
      <c r="I15" s="6"/>
      <c r="J15" s="6"/>
      <c r="K15" s="11"/>
      <c r="L15" s="6"/>
      <c r="M15" s="6"/>
      <c r="N15" s="6"/>
      <c r="O15" s="6"/>
      <c r="P15" s="6" t="str">
        <f aca="false">IF($A15="","",'SET BASELINE'!$B$6&amp;"|"&amp;'SET BASELINE'!$B$11&amp;"|"&amp;$A15&amp;"|"&amp;$B15&amp;"|"&amp;$C15&amp;"|"&amp;$D15&amp;"|"&amp;IFERROR(INDEX('CHANGE SIGNALS'!$I$5:$I$104,MATCH($A15,'CHANGE SIGNALS'!$A$5:$A$104,0)),"")&amp;"|"&amp;IFERROR(INDEX('CHANGE SIGNALS'!$J$5:$J$104,MATCH($A15,'CHANGE SIGNALS'!$A$5:$A$104,0)),"")&amp;"|"&amp;IFERROR(INDEX('CHANGE SIGNALS'!$K$5:$K$104,MATCH($A15,'CHANGE SIGNALS'!$A$5:$A$104,0)),"")&amp;"|"&amp;$E15&amp;"|"&amp;$F15&amp;"|"&amp;$N15)</f>
        <v/>
      </c>
      <c r="Q15" s="6" t="str">
        <f aca="false">IF($A15="","",IF($I15="","NOT CONFIRMED",IF($O15="","CONFIRMATION SNAPSHOT REQUIRED",IF($O15=$P15,"CURRENT","STALE — REVIEW AGAIN"))))</f>
        <v/>
      </c>
    </row>
    <row r="16" customFormat="false" ht="15" hidden="false" customHeight="false" outlineLevel="0" collapsed="false">
      <c r="A16" s="6"/>
      <c r="B16" s="6"/>
      <c r="C16" s="6"/>
      <c r="D16" s="6"/>
      <c r="E16" s="6"/>
      <c r="F16" s="6"/>
      <c r="G16" s="6" t="str">
        <f aca="false">IF($A16="","",IF(COUNTIF('CHANGE SIGNALS'!$A$5:$A$104,$A16)=0,"Missing: matching signal record",IF('SET BASELINE'!$B$6="","Missing: original decision status",IF('SET BASELINE'!$B$11="","Missing: current set version",IF(IFERROR(INDEX('CHANGE SIGNALS'!$D$5:$D$104,MATCH($A16,'CHANGE SIGNALS'!$A$5:$A$104,0)),"")="","Missing: signal category",IF(OR(IFERROR(INDEX('CHANGE SIGNALS'!$F$5:$F$104,MATCH($A16,'CHANGE SIGNALS'!$A$5:$A$104,0)),"")="",LEN(SUBSTITUTE(SUBSTITUTE(SUBSTITUTE(SUBSTITUTE(SUBSTITUTE(SUBSTITUTE(TRIM(IFERROR(INDEX('CHANGE SIGNALS'!$F$5:$F$104,MATCH($A16,'CHANGE SIGNALS'!$A$5:$A$104,0)),"")),".",""),"-",""),"?",""),"!",""),",",""),";",""))=0),"Missing: meaningful observed fact",IF(OR(NOT(ISNUMBER(IFERROR(INDEX('CHANGE SIGNALS'!$C$5:$C$104,MATCH($A16,'CHANGE SIGNALS'!$A$5:$A$104,0)),""))),IFERROR(INDEX('CHANGE SIGNALS'!$C$5:$C$104,MATCH($A16,'CHANGE SIGNALS'!$A$5:$A$104,0)),"")&lt;1,IFERROR(INDEX('CHANGE SIGNALS'!$C$5:$C$104,MATCH($A16,'CHANGE SIGNALS'!$A$5:$A$104,0)),"")&gt;2958465,IFERROR(INDEX('CHANGE SIGNALS'!$C$5:$C$104,MATCH($A16,'CHANGE SIGNALS'!$A$5:$A$104,0)),"")&lt;&gt;INT(IFERROR(INDEX('CHANGE SIGNALS'!$C$5:$C$104,MATCH($A16,'CHANGE SIGNALS'!$A$5:$A$104,0)),""))),"Invalid: date observed",IF(IFERROR(INDEX('CHANGE SIGNALS'!$L$5:$L$104,MATCH($A16,'CHANGE SIGNALS'!$A$5:$A$104,0)),"")="","Missing: monitoring owner",IF($C16="","Missing: evidence availability",IF($D16="","Missing: evidence state",IF($B16="","Missing: candidate or affected scope",IF($E16="","Missing: materiality rationale",IF($F16="","Missing: protected unchanged elements",IF(OR($N16="",LEN(SUBSTITUTE(SUBSTITUTE(SUBSTITUTE(SUBSTITUTE(SUBSTITUTE(SUBSTITUTE(TRIM($N16),".",""),"-",""),"?",""),"!",""),",",""),";",""))=0),"Missing: next-review condition",IF(AND($C16="Required evidence is missing",$D16&lt;&gt;"Not assessable because evidence is missing"),"Contradiction: missing evidence state",IF(AND($C16="Required evidence is available",$D16="Not assessable because evidence is missing"),"Contradiction: evidence marked available and missing",IF(AND(IFERROR(INDEX('CHANGE SIGNALS'!$J$5:$J$104,MATCH($A16,'CHANGE SIGNALS'!$A$5:$A$104,0)),"")="No supported material consequence",OR(IFERROR(INDEX('CHANGE SIGNALS'!$K$5:$K$104,MATCH($A16,'CHANGE SIGNALS'!$A$5:$A$104,0)),"")="One candidate",IFERROR(INDEX('CHANGE SIGNALS'!$K$5:$K$104,MATCH($A16,'CHANGE SIGNALS'!$A$5:$A$104,0)),"")="Bounded subset, product, segment or market",IFERROR(INDEX('CHANGE SIGNALS'!$K$5:$K$104,MATCH($A16,'CHANGE SIGNALS'!$A$5:$A$104,0)),"")="Set-wide assumptions or coverage")),"Contradiction: no material consequence with change breadth",IF(AND(IFERROR(INDEX('CHANGE SIGNALS'!$J$5:$J$104,MATCH($A16,'CHANGE SIGNALS'!$A$5:$A$104,0)),"")="Supported material consequence",IFERROR(INDEX('CHANGE SIGNALS'!$K$5:$K$104,MATCH($A16,'CHANGE SIGNALS'!$A$5:$A$104,0)),"")="No approved set change"),"Contradiction: supported consequence with no change",IF(AND('SET BASELINE'!$B$6="Not clearly defined",OR(IFERROR(INDEX('CHANGE SIGNALS'!$J$5:$J$104,MATCH($A16,'CHANGE SIGNALS'!$A$5:$A$104,0)),"")="Supported material consequence",IFERROR(INDEX('CHANGE SIGNALS'!$K$5:$K$104,MATCH($A16,'CHANGE SIGNALS'!$A$5:$A$104,0)),"")&lt;&gt;"No approved set change",IFERROR(INDEX('CHANGE SIGNALS'!$I$5:$I$104,MATCH($A16,'CHANGE SIGNALS'!$A$5:$A$104,0)),"")="Original scope materially changed")),"Contradiction: undefined decision with claimed change",IF(AND(IFERROR(INDEX('CHANGE SIGNALS'!$I$5:$I$104,MATCH($A16,'CHANGE SIGNALS'!$A$5:$A$104,0)),"")="Original scope materially changed",IFERROR(INDEX('CHANGE SIGNALS'!$K$5:$K$104,MATCH($A16,'CHANGE SIGNALS'!$A$5:$A$104,0)),"")="No approved set change"),"Contradiction: changed scope with no change breadth",IF(AND(IFERROR(INDEX('CHANGE SIGNALS'!$K$5:$K$104,MATCH($A16,'CHANGE SIGNALS'!$A$5:$A$104,0)),"")="Original decision scope",IFERROR(INDEX('CHANGE SIGNALS'!$I$5:$I$104,MATCH($A16,'CHANGE SIGNALS'!$A$5:$A$104,0)),"")="Original scope remains valid"),"Contradiction: decision scope breadth with valid scope","READY")))))))))))))))))))))</f>
        <v/>
      </c>
      <c r="H16" s="6" t="str">
        <f aca="false">IF($A16="","",IF($G16&lt;&gt;"READY","",IF('SET BASELINE'!$B$6="Not clearly defined","Refused — define the original decision first",IF(OR(IFERROR(INDEX('CHANGE SIGNALS'!$I$5:$I$104,MATCH($A16,'CHANGE SIGNALS'!$A$5:$A$104,0)),"")="Original scope materially changed",IFERROR(INDEX('CHANGE SIGNALS'!$K$5:$K$104,MATCH($A16,'CHANGE SIGNALS'!$A$5:$A$104,0)),"")="Original decision scope"),"Decision-scope review required",IF($C16="Required evidence is missing","Review deferred — evidence insufficient",IF(OR($D16="Admissibility requires review",$D16="Material evidence is contradictory",$D16="Material evidence may be stale",IFERROR(INDEX('CHANGE SIGNALS'!$I$5:$I$104,MATCH($A16,'CHANGE SIGNALS'!$A$5:$A$104,0)),"")="Original scope is unclear",IFERROR(INDEX('CHANGE SIGNALS'!$J$5:$J$104,MATCH($A16,'CHANGE SIGNALS'!$A$5:$A$104,0)),"")="Consequence is unclear",IFERROR(INDEX('CHANGE SIGNALS'!$K$5:$K$104,MATCH($A16,'CHANGE SIGNALS'!$A$5:$A$104,0)),"")="Affected breadth is unclear"),"Evidence check required",IF(AND(IFERROR(INDEX('CHANGE SIGNALS'!$J$5:$J$104,MATCH($A16,'CHANGE SIGNALS'!$A$5:$A$104,0)),"")="No supported material consequence",IFERROR(INDEX('CHANGE SIGNALS'!$K$5:$K$104,MATCH($A16,'CHANGE SIGNALS'!$A$5:$A$104,0)),"")="No approved set change"),"No change required",IF(AND(IFERROR(INDEX('CHANGE SIGNALS'!$J$5:$J$104,MATCH($A16,'CHANGE SIGNALS'!$A$5:$A$104,0)),"")="Supported material consequence",OR(IFERROR(INDEX('CHANGE SIGNALS'!$K$5:$K$104,MATCH($A16,'CHANGE SIGNALS'!$A$5:$A$104,0)),"")="One candidate",IFERROR(INDEX('CHANGE SIGNALS'!$K$5:$K$104,MATCH($A16,'CHANGE SIGNALS'!$A$5:$A$104,0)),"")="Bounded subset, product, segment or market")),"Partial refresh",IF(AND(IFERROR(INDEX('CHANGE SIGNALS'!$J$5:$J$104,MATCH($A16,'CHANGE SIGNALS'!$A$5:$A$104,0)),"")="Supported material consequence",IFERROR(INDEX('CHANGE SIGNALS'!$K$5:$K$104,MATCH($A16,'CHANGE SIGNALS'!$A$5:$A$104,0)),"")="Set-wide assumptions or coverage"),"Full competitor-set rebuild","")))))))))</f>
        <v/>
      </c>
      <c r="I16" s="6"/>
      <c r="J16" s="6"/>
      <c r="K16" s="11"/>
      <c r="L16" s="6"/>
      <c r="M16" s="6"/>
      <c r="N16" s="6"/>
      <c r="O16" s="6"/>
      <c r="P16" s="6" t="str">
        <f aca="false">IF($A16="","",'SET BASELINE'!$B$6&amp;"|"&amp;'SET BASELINE'!$B$11&amp;"|"&amp;$A16&amp;"|"&amp;$B16&amp;"|"&amp;$C16&amp;"|"&amp;$D16&amp;"|"&amp;IFERROR(INDEX('CHANGE SIGNALS'!$I$5:$I$104,MATCH($A16,'CHANGE SIGNALS'!$A$5:$A$104,0)),"")&amp;"|"&amp;IFERROR(INDEX('CHANGE SIGNALS'!$J$5:$J$104,MATCH($A16,'CHANGE SIGNALS'!$A$5:$A$104,0)),"")&amp;"|"&amp;IFERROR(INDEX('CHANGE SIGNALS'!$K$5:$K$104,MATCH($A16,'CHANGE SIGNALS'!$A$5:$A$104,0)),"")&amp;"|"&amp;$E16&amp;"|"&amp;$F16&amp;"|"&amp;$N16)</f>
        <v/>
      </c>
      <c r="Q16" s="6" t="str">
        <f aca="false">IF($A16="","",IF($I16="","NOT CONFIRMED",IF($O16="","CONFIRMATION SNAPSHOT REQUIRED",IF($O16=$P16,"CURRENT","STALE — REVIEW AGAIN"))))</f>
        <v/>
      </c>
    </row>
    <row r="17" customFormat="false" ht="15" hidden="false" customHeight="false" outlineLevel="0" collapsed="false">
      <c r="A17" s="6"/>
      <c r="B17" s="6"/>
      <c r="C17" s="6"/>
      <c r="D17" s="6"/>
      <c r="E17" s="6"/>
      <c r="F17" s="6"/>
      <c r="G17" s="6" t="str">
        <f aca="false">IF($A17="","",IF(COUNTIF('CHANGE SIGNALS'!$A$5:$A$104,$A17)=0,"Missing: matching signal record",IF('SET BASELINE'!$B$6="","Missing: original decision status",IF('SET BASELINE'!$B$11="","Missing: current set version",IF(IFERROR(INDEX('CHANGE SIGNALS'!$D$5:$D$104,MATCH($A17,'CHANGE SIGNALS'!$A$5:$A$104,0)),"")="","Missing: signal category",IF(OR(IFERROR(INDEX('CHANGE SIGNALS'!$F$5:$F$104,MATCH($A17,'CHANGE SIGNALS'!$A$5:$A$104,0)),"")="",LEN(SUBSTITUTE(SUBSTITUTE(SUBSTITUTE(SUBSTITUTE(SUBSTITUTE(SUBSTITUTE(TRIM(IFERROR(INDEX('CHANGE SIGNALS'!$F$5:$F$104,MATCH($A17,'CHANGE SIGNALS'!$A$5:$A$104,0)),"")),".",""),"-",""),"?",""),"!",""),",",""),";",""))=0),"Missing: meaningful observed fact",IF(OR(NOT(ISNUMBER(IFERROR(INDEX('CHANGE SIGNALS'!$C$5:$C$104,MATCH($A17,'CHANGE SIGNALS'!$A$5:$A$104,0)),""))),IFERROR(INDEX('CHANGE SIGNALS'!$C$5:$C$104,MATCH($A17,'CHANGE SIGNALS'!$A$5:$A$104,0)),"")&lt;1,IFERROR(INDEX('CHANGE SIGNALS'!$C$5:$C$104,MATCH($A17,'CHANGE SIGNALS'!$A$5:$A$104,0)),"")&gt;2958465,IFERROR(INDEX('CHANGE SIGNALS'!$C$5:$C$104,MATCH($A17,'CHANGE SIGNALS'!$A$5:$A$104,0)),"")&lt;&gt;INT(IFERROR(INDEX('CHANGE SIGNALS'!$C$5:$C$104,MATCH($A17,'CHANGE SIGNALS'!$A$5:$A$104,0)),""))),"Invalid: date observed",IF(IFERROR(INDEX('CHANGE SIGNALS'!$L$5:$L$104,MATCH($A17,'CHANGE SIGNALS'!$A$5:$A$104,0)),"")="","Missing: monitoring owner",IF($C17="","Missing: evidence availability",IF($D17="","Missing: evidence state",IF($B17="","Missing: candidate or affected scope",IF($E17="","Missing: materiality rationale",IF($F17="","Missing: protected unchanged elements",IF(OR($N17="",LEN(SUBSTITUTE(SUBSTITUTE(SUBSTITUTE(SUBSTITUTE(SUBSTITUTE(SUBSTITUTE(TRIM($N17),".",""),"-",""),"?",""),"!",""),",",""),";",""))=0),"Missing: next-review condition",IF(AND($C17="Required evidence is missing",$D17&lt;&gt;"Not assessable because evidence is missing"),"Contradiction: missing evidence state",IF(AND($C17="Required evidence is available",$D17="Not assessable because evidence is missing"),"Contradiction: evidence marked available and missing",IF(AND(IFERROR(INDEX('CHANGE SIGNALS'!$J$5:$J$104,MATCH($A17,'CHANGE SIGNALS'!$A$5:$A$104,0)),"")="No supported material consequence",OR(IFERROR(INDEX('CHANGE SIGNALS'!$K$5:$K$104,MATCH($A17,'CHANGE SIGNALS'!$A$5:$A$104,0)),"")="One candidate",IFERROR(INDEX('CHANGE SIGNALS'!$K$5:$K$104,MATCH($A17,'CHANGE SIGNALS'!$A$5:$A$104,0)),"")="Bounded subset, product, segment or market",IFERROR(INDEX('CHANGE SIGNALS'!$K$5:$K$104,MATCH($A17,'CHANGE SIGNALS'!$A$5:$A$104,0)),"")="Set-wide assumptions or coverage")),"Contradiction: no material consequence with change breadth",IF(AND(IFERROR(INDEX('CHANGE SIGNALS'!$J$5:$J$104,MATCH($A17,'CHANGE SIGNALS'!$A$5:$A$104,0)),"")="Supported material consequence",IFERROR(INDEX('CHANGE SIGNALS'!$K$5:$K$104,MATCH($A17,'CHANGE SIGNALS'!$A$5:$A$104,0)),"")="No approved set change"),"Contradiction: supported consequence with no change",IF(AND('SET BASELINE'!$B$6="Not clearly defined",OR(IFERROR(INDEX('CHANGE SIGNALS'!$J$5:$J$104,MATCH($A17,'CHANGE SIGNALS'!$A$5:$A$104,0)),"")="Supported material consequence",IFERROR(INDEX('CHANGE SIGNALS'!$K$5:$K$104,MATCH($A17,'CHANGE SIGNALS'!$A$5:$A$104,0)),"")&lt;&gt;"No approved set change",IFERROR(INDEX('CHANGE SIGNALS'!$I$5:$I$104,MATCH($A17,'CHANGE SIGNALS'!$A$5:$A$104,0)),"")="Original scope materially changed")),"Contradiction: undefined decision with claimed change",IF(AND(IFERROR(INDEX('CHANGE SIGNALS'!$I$5:$I$104,MATCH($A17,'CHANGE SIGNALS'!$A$5:$A$104,0)),"")="Original scope materially changed",IFERROR(INDEX('CHANGE SIGNALS'!$K$5:$K$104,MATCH($A17,'CHANGE SIGNALS'!$A$5:$A$104,0)),"")="No approved set change"),"Contradiction: changed scope with no change breadth",IF(AND(IFERROR(INDEX('CHANGE SIGNALS'!$K$5:$K$104,MATCH($A17,'CHANGE SIGNALS'!$A$5:$A$104,0)),"")="Original decision scope",IFERROR(INDEX('CHANGE SIGNALS'!$I$5:$I$104,MATCH($A17,'CHANGE SIGNALS'!$A$5:$A$104,0)),"")="Original scope remains valid"),"Contradiction: decision scope breadth with valid scope","READY")))))))))))))))))))))</f>
        <v/>
      </c>
      <c r="H17" s="6" t="str">
        <f aca="false">IF($A17="","",IF($G17&lt;&gt;"READY","",IF('SET BASELINE'!$B$6="Not clearly defined","Refused — define the original decision first",IF(OR(IFERROR(INDEX('CHANGE SIGNALS'!$I$5:$I$104,MATCH($A17,'CHANGE SIGNALS'!$A$5:$A$104,0)),"")="Original scope materially changed",IFERROR(INDEX('CHANGE SIGNALS'!$K$5:$K$104,MATCH($A17,'CHANGE SIGNALS'!$A$5:$A$104,0)),"")="Original decision scope"),"Decision-scope review required",IF($C17="Required evidence is missing","Review deferred — evidence insufficient",IF(OR($D17="Admissibility requires review",$D17="Material evidence is contradictory",$D17="Material evidence may be stale",IFERROR(INDEX('CHANGE SIGNALS'!$I$5:$I$104,MATCH($A17,'CHANGE SIGNALS'!$A$5:$A$104,0)),"")="Original scope is unclear",IFERROR(INDEX('CHANGE SIGNALS'!$J$5:$J$104,MATCH($A17,'CHANGE SIGNALS'!$A$5:$A$104,0)),"")="Consequence is unclear",IFERROR(INDEX('CHANGE SIGNALS'!$K$5:$K$104,MATCH($A17,'CHANGE SIGNALS'!$A$5:$A$104,0)),"")="Affected breadth is unclear"),"Evidence check required",IF(AND(IFERROR(INDEX('CHANGE SIGNALS'!$J$5:$J$104,MATCH($A17,'CHANGE SIGNALS'!$A$5:$A$104,0)),"")="No supported material consequence",IFERROR(INDEX('CHANGE SIGNALS'!$K$5:$K$104,MATCH($A17,'CHANGE SIGNALS'!$A$5:$A$104,0)),"")="No approved set change"),"No change required",IF(AND(IFERROR(INDEX('CHANGE SIGNALS'!$J$5:$J$104,MATCH($A17,'CHANGE SIGNALS'!$A$5:$A$104,0)),"")="Supported material consequence",OR(IFERROR(INDEX('CHANGE SIGNALS'!$K$5:$K$104,MATCH($A17,'CHANGE SIGNALS'!$A$5:$A$104,0)),"")="One candidate",IFERROR(INDEX('CHANGE SIGNALS'!$K$5:$K$104,MATCH($A17,'CHANGE SIGNALS'!$A$5:$A$104,0)),"")="Bounded subset, product, segment or market")),"Partial refresh",IF(AND(IFERROR(INDEX('CHANGE SIGNALS'!$J$5:$J$104,MATCH($A17,'CHANGE SIGNALS'!$A$5:$A$104,0)),"")="Supported material consequence",IFERROR(INDEX('CHANGE SIGNALS'!$K$5:$K$104,MATCH($A17,'CHANGE SIGNALS'!$A$5:$A$104,0)),"")="Set-wide assumptions or coverage"),"Full competitor-set rebuild","")))))))))</f>
        <v/>
      </c>
      <c r="I17" s="6"/>
      <c r="J17" s="6"/>
      <c r="K17" s="11"/>
      <c r="L17" s="6"/>
      <c r="M17" s="6"/>
      <c r="N17" s="6"/>
      <c r="O17" s="6"/>
      <c r="P17" s="6" t="str">
        <f aca="false">IF($A17="","",'SET BASELINE'!$B$6&amp;"|"&amp;'SET BASELINE'!$B$11&amp;"|"&amp;$A17&amp;"|"&amp;$B17&amp;"|"&amp;$C17&amp;"|"&amp;$D17&amp;"|"&amp;IFERROR(INDEX('CHANGE SIGNALS'!$I$5:$I$104,MATCH($A17,'CHANGE SIGNALS'!$A$5:$A$104,0)),"")&amp;"|"&amp;IFERROR(INDEX('CHANGE SIGNALS'!$J$5:$J$104,MATCH($A17,'CHANGE SIGNALS'!$A$5:$A$104,0)),"")&amp;"|"&amp;IFERROR(INDEX('CHANGE SIGNALS'!$K$5:$K$104,MATCH($A17,'CHANGE SIGNALS'!$A$5:$A$104,0)),"")&amp;"|"&amp;$E17&amp;"|"&amp;$F17&amp;"|"&amp;$N17)</f>
        <v/>
      </c>
      <c r="Q17" s="6" t="str">
        <f aca="false">IF($A17="","",IF($I17="","NOT CONFIRMED",IF($O17="","CONFIRMATION SNAPSHOT REQUIRED",IF($O17=$P17,"CURRENT","STALE — REVIEW AGAIN"))))</f>
        <v/>
      </c>
    </row>
    <row r="18" customFormat="false" ht="15" hidden="false" customHeight="false" outlineLevel="0" collapsed="false">
      <c r="A18" s="6"/>
      <c r="B18" s="6"/>
      <c r="C18" s="6"/>
      <c r="D18" s="6"/>
      <c r="E18" s="6"/>
      <c r="F18" s="6"/>
      <c r="G18" s="6" t="str">
        <f aca="false">IF($A18="","",IF(COUNTIF('CHANGE SIGNALS'!$A$5:$A$104,$A18)=0,"Missing: matching signal record",IF('SET BASELINE'!$B$6="","Missing: original decision status",IF('SET BASELINE'!$B$11="","Missing: current set version",IF(IFERROR(INDEX('CHANGE SIGNALS'!$D$5:$D$104,MATCH($A18,'CHANGE SIGNALS'!$A$5:$A$104,0)),"")="","Missing: signal category",IF(OR(IFERROR(INDEX('CHANGE SIGNALS'!$F$5:$F$104,MATCH($A18,'CHANGE SIGNALS'!$A$5:$A$104,0)),"")="",LEN(SUBSTITUTE(SUBSTITUTE(SUBSTITUTE(SUBSTITUTE(SUBSTITUTE(SUBSTITUTE(TRIM(IFERROR(INDEX('CHANGE SIGNALS'!$F$5:$F$104,MATCH($A18,'CHANGE SIGNALS'!$A$5:$A$104,0)),"")),".",""),"-",""),"?",""),"!",""),",",""),";",""))=0),"Missing: meaningful observed fact",IF(OR(NOT(ISNUMBER(IFERROR(INDEX('CHANGE SIGNALS'!$C$5:$C$104,MATCH($A18,'CHANGE SIGNALS'!$A$5:$A$104,0)),""))),IFERROR(INDEX('CHANGE SIGNALS'!$C$5:$C$104,MATCH($A18,'CHANGE SIGNALS'!$A$5:$A$104,0)),"")&lt;1,IFERROR(INDEX('CHANGE SIGNALS'!$C$5:$C$104,MATCH($A18,'CHANGE SIGNALS'!$A$5:$A$104,0)),"")&gt;2958465,IFERROR(INDEX('CHANGE SIGNALS'!$C$5:$C$104,MATCH($A18,'CHANGE SIGNALS'!$A$5:$A$104,0)),"")&lt;&gt;INT(IFERROR(INDEX('CHANGE SIGNALS'!$C$5:$C$104,MATCH($A18,'CHANGE SIGNALS'!$A$5:$A$104,0)),""))),"Invalid: date observed",IF(IFERROR(INDEX('CHANGE SIGNALS'!$L$5:$L$104,MATCH($A18,'CHANGE SIGNALS'!$A$5:$A$104,0)),"")="","Missing: monitoring owner",IF($C18="","Missing: evidence availability",IF($D18="","Missing: evidence state",IF($B18="","Missing: candidate or affected scope",IF($E18="","Missing: materiality rationale",IF($F18="","Missing: protected unchanged elements",IF(OR($N18="",LEN(SUBSTITUTE(SUBSTITUTE(SUBSTITUTE(SUBSTITUTE(SUBSTITUTE(SUBSTITUTE(TRIM($N18),".",""),"-",""),"?",""),"!",""),",",""),";",""))=0),"Missing: next-review condition",IF(AND($C18="Required evidence is missing",$D18&lt;&gt;"Not assessable because evidence is missing"),"Contradiction: missing evidence state",IF(AND($C18="Required evidence is available",$D18="Not assessable because evidence is missing"),"Contradiction: evidence marked available and missing",IF(AND(IFERROR(INDEX('CHANGE SIGNALS'!$J$5:$J$104,MATCH($A18,'CHANGE SIGNALS'!$A$5:$A$104,0)),"")="No supported material consequence",OR(IFERROR(INDEX('CHANGE SIGNALS'!$K$5:$K$104,MATCH($A18,'CHANGE SIGNALS'!$A$5:$A$104,0)),"")="One candidate",IFERROR(INDEX('CHANGE SIGNALS'!$K$5:$K$104,MATCH($A18,'CHANGE SIGNALS'!$A$5:$A$104,0)),"")="Bounded subset, product, segment or market",IFERROR(INDEX('CHANGE SIGNALS'!$K$5:$K$104,MATCH($A18,'CHANGE SIGNALS'!$A$5:$A$104,0)),"")="Set-wide assumptions or coverage")),"Contradiction: no material consequence with change breadth",IF(AND(IFERROR(INDEX('CHANGE SIGNALS'!$J$5:$J$104,MATCH($A18,'CHANGE SIGNALS'!$A$5:$A$104,0)),"")="Supported material consequence",IFERROR(INDEX('CHANGE SIGNALS'!$K$5:$K$104,MATCH($A18,'CHANGE SIGNALS'!$A$5:$A$104,0)),"")="No approved set change"),"Contradiction: supported consequence with no change",IF(AND('SET BASELINE'!$B$6="Not clearly defined",OR(IFERROR(INDEX('CHANGE SIGNALS'!$J$5:$J$104,MATCH($A18,'CHANGE SIGNALS'!$A$5:$A$104,0)),"")="Supported material consequence",IFERROR(INDEX('CHANGE SIGNALS'!$K$5:$K$104,MATCH($A18,'CHANGE SIGNALS'!$A$5:$A$104,0)),"")&lt;&gt;"No approved set change",IFERROR(INDEX('CHANGE SIGNALS'!$I$5:$I$104,MATCH($A18,'CHANGE SIGNALS'!$A$5:$A$104,0)),"")="Original scope materially changed")),"Contradiction: undefined decision with claimed change",IF(AND(IFERROR(INDEX('CHANGE SIGNALS'!$I$5:$I$104,MATCH($A18,'CHANGE SIGNALS'!$A$5:$A$104,0)),"")="Original scope materially changed",IFERROR(INDEX('CHANGE SIGNALS'!$K$5:$K$104,MATCH($A18,'CHANGE SIGNALS'!$A$5:$A$104,0)),"")="No approved set change"),"Contradiction: changed scope with no change breadth",IF(AND(IFERROR(INDEX('CHANGE SIGNALS'!$K$5:$K$104,MATCH($A18,'CHANGE SIGNALS'!$A$5:$A$104,0)),"")="Original decision scope",IFERROR(INDEX('CHANGE SIGNALS'!$I$5:$I$104,MATCH($A18,'CHANGE SIGNALS'!$A$5:$A$104,0)),"")="Original scope remains valid"),"Contradiction: decision scope breadth with valid scope","READY")))))))))))))))))))))</f>
        <v/>
      </c>
      <c r="H18" s="6" t="str">
        <f aca="false">IF($A18="","",IF($G18&lt;&gt;"READY","",IF('SET BASELINE'!$B$6="Not clearly defined","Refused — define the original decision first",IF(OR(IFERROR(INDEX('CHANGE SIGNALS'!$I$5:$I$104,MATCH($A18,'CHANGE SIGNALS'!$A$5:$A$104,0)),"")="Original scope materially changed",IFERROR(INDEX('CHANGE SIGNALS'!$K$5:$K$104,MATCH($A18,'CHANGE SIGNALS'!$A$5:$A$104,0)),"")="Original decision scope"),"Decision-scope review required",IF($C18="Required evidence is missing","Review deferred — evidence insufficient",IF(OR($D18="Admissibility requires review",$D18="Material evidence is contradictory",$D18="Material evidence may be stale",IFERROR(INDEX('CHANGE SIGNALS'!$I$5:$I$104,MATCH($A18,'CHANGE SIGNALS'!$A$5:$A$104,0)),"")="Original scope is unclear",IFERROR(INDEX('CHANGE SIGNALS'!$J$5:$J$104,MATCH($A18,'CHANGE SIGNALS'!$A$5:$A$104,0)),"")="Consequence is unclear",IFERROR(INDEX('CHANGE SIGNALS'!$K$5:$K$104,MATCH($A18,'CHANGE SIGNALS'!$A$5:$A$104,0)),"")="Affected breadth is unclear"),"Evidence check required",IF(AND(IFERROR(INDEX('CHANGE SIGNALS'!$J$5:$J$104,MATCH($A18,'CHANGE SIGNALS'!$A$5:$A$104,0)),"")="No supported material consequence",IFERROR(INDEX('CHANGE SIGNALS'!$K$5:$K$104,MATCH($A18,'CHANGE SIGNALS'!$A$5:$A$104,0)),"")="No approved set change"),"No change required",IF(AND(IFERROR(INDEX('CHANGE SIGNALS'!$J$5:$J$104,MATCH($A18,'CHANGE SIGNALS'!$A$5:$A$104,0)),"")="Supported material consequence",OR(IFERROR(INDEX('CHANGE SIGNALS'!$K$5:$K$104,MATCH($A18,'CHANGE SIGNALS'!$A$5:$A$104,0)),"")="One candidate",IFERROR(INDEX('CHANGE SIGNALS'!$K$5:$K$104,MATCH($A18,'CHANGE SIGNALS'!$A$5:$A$104,0)),"")="Bounded subset, product, segment or market")),"Partial refresh",IF(AND(IFERROR(INDEX('CHANGE SIGNALS'!$J$5:$J$104,MATCH($A18,'CHANGE SIGNALS'!$A$5:$A$104,0)),"")="Supported material consequence",IFERROR(INDEX('CHANGE SIGNALS'!$K$5:$K$104,MATCH($A18,'CHANGE SIGNALS'!$A$5:$A$104,0)),"")="Set-wide assumptions or coverage"),"Full competitor-set rebuild","")))))))))</f>
        <v/>
      </c>
      <c r="I18" s="6"/>
      <c r="J18" s="6"/>
      <c r="K18" s="11"/>
      <c r="L18" s="6"/>
      <c r="M18" s="6"/>
      <c r="N18" s="6"/>
      <c r="O18" s="6"/>
      <c r="P18" s="6" t="str">
        <f aca="false">IF($A18="","",'SET BASELINE'!$B$6&amp;"|"&amp;'SET BASELINE'!$B$11&amp;"|"&amp;$A18&amp;"|"&amp;$B18&amp;"|"&amp;$C18&amp;"|"&amp;$D18&amp;"|"&amp;IFERROR(INDEX('CHANGE SIGNALS'!$I$5:$I$104,MATCH($A18,'CHANGE SIGNALS'!$A$5:$A$104,0)),"")&amp;"|"&amp;IFERROR(INDEX('CHANGE SIGNALS'!$J$5:$J$104,MATCH($A18,'CHANGE SIGNALS'!$A$5:$A$104,0)),"")&amp;"|"&amp;IFERROR(INDEX('CHANGE SIGNALS'!$K$5:$K$104,MATCH($A18,'CHANGE SIGNALS'!$A$5:$A$104,0)),"")&amp;"|"&amp;$E18&amp;"|"&amp;$F18&amp;"|"&amp;$N18)</f>
        <v/>
      </c>
      <c r="Q18" s="6" t="str">
        <f aca="false">IF($A18="","",IF($I18="","NOT CONFIRMED",IF($O18="","CONFIRMATION SNAPSHOT REQUIRED",IF($O18=$P18,"CURRENT","STALE — REVIEW AGAIN"))))</f>
        <v/>
      </c>
    </row>
    <row r="19" customFormat="false" ht="15" hidden="false" customHeight="false" outlineLevel="0" collapsed="false">
      <c r="A19" s="6"/>
      <c r="B19" s="6"/>
      <c r="C19" s="6"/>
      <c r="D19" s="6"/>
      <c r="E19" s="6"/>
      <c r="F19" s="6"/>
      <c r="G19" s="6" t="str">
        <f aca="false">IF($A19="","",IF(COUNTIF('CHANGE SIGNALS'!$A$5:$A$104,$A19)=0,"Missing: matching signal record",IF('SET BASELINE'!$B$6="","Missing: original decision status",IF('SET BASELINE'!$B$11="","Missing: current set version",IF(IFERROR(INDEX('CHANGE SIGNALS'!$D$5:$D$104,MATCH($A19,'CHANGE SIGNALS'!$A$5:$A$104,0)),"")="","Missing: signal category",IF(OR(IFERROR(INDEX('CHANGE SIGNALS'!$F$5:$F$104,MATCH($A19,'CHANGE SIGNALS'!$A$5:$A$104,0)),"")="",LEN(SUBSTITUTE(SUBSTITUTE(SUBSTITUTE(SUBSTITUTE(SUBSTITUTE(SUBSTITUTE(TRIM(IFERROR(INDEX('CHANGE SIGNALS'!$F$5:$F$104,MATCH($A19,'CHANGE SIGNALS'!$A$5:$A$104,0)),"")),".",""),"-",""),"?",""),"!",""),",",""),";",""))=0),"Missing: meaningful observed fact",IF(OR(NOT(ISNUMBER(IFERROR(INDEX('CHANGE SIGNALS'!$C$5:$C$104,MATCH($A19,'CHANGE SIGNALS'!$A$5:$A$104,0)),""))),IFERROR(INDEX('CHANGE SIGNALS'!$C$5:$C$104,MATCH($A19,'CHANGE SIGNALS'!$A$5:$A$104,0)),"")&lt;1,IFERROR(INDEX('CHANGE SIGNALS'!$C$5:$C$104,MATCH($A19,'CHANGE SIGNALS'!$A$5:$A$104,0)),"")&gt;2958465,IFERROR(INDEX('CHANGE SIGNALS'!$C$5:$C$104,MATCH($A19,'CHANGE SIGNALS'!$A$5:$A$104,0)),"")&lt;&gt;INT(IFERROR(INDEX('CHANGE SIGNALS'!$C$5:$C$104,MATCH($A19,'CHANGE SIGNALS'!$A$5:$A$104,0)),""))),"Invalid: date observed",IF(IFERROR(INDEX('CHANGE SIGNALS'!$L$5:$L$104,MATCH($A19,'CHANGE SIGNALS'!$A$5:$A$104,0)),"")="","Missing: monitoring owner",IF($C19="","Missing: evidence availability",IF($D19="","Missing: evidence state",IF($B19="","Missing: candidate or affected scope",IF($E19="","Missing: materiality rationale",IF($F19="","Missing: protected unchanged elements",IF(OR($N19="",LEN(SUBSTITUTE(SUBSTITUTE(SUBSTITUTE(SUBSTITUTE(SUBSTITUTE(SUBSTITUTE(TRIM($N19),".",""),"-",""),"?",""),"!",""),",",""),";",""))=0),"Missing: next-review condition",IF(AND($C19="Required evidence is missing",$D19&lt;&gt;"Not assessable because evidence is missing"),"Contradiction: missing evidence state",IF(AND($C19="Required evidence is available",$D19="Not assessable because evidence is missing"),"Contradiction: evidence marked available and missing",IF(AND(IFERROR(INDEX('CHANGE SIGNALS'!$J$5:$J$104,MATCH($A19,'CHANGE SIGNALS'!$A$5:$A$104,0)),"")="No supported material consequence",OR(IFERROR(INDEX('CHANGE SIGNALS'!$K$5:$K$104,MATCH($A19,'CHANGE SIGNALS'!$A$5:$A$104,0)),"")="One candidate",IFERROR(INDEX('CHANGE SIGNALS'!$K$5:$K$104,MATCH($A19,'CHANGE SIGNALS'!$A$5:$A$104,0)),"")="Bounded subset, product, segment or market",IFERROR(INDEX('CHANGE SIGNALS'!$K$5:$K$104,MATCH($A19,'CHANGE SIGNALS'!$A$5:$A$104,0)),"")="Set-wide assumptions or coverage")),"Contradiction: no material consequence with change breadth",IF(AND(IFERROR(INDEX('CHANGE SIGNALS'!$J$5:$J$104,MATCH($A19,'CHANGE SIGNALS'!$A$5:$A$104,0)),"")="Supported material consequence",IFERROR(INDEX('CHANGE SIGNALS'!$K$5:$K$104,MATCH($A19,'CHANGE SIGNALS'!$A$5:$A$104,0)),"")="No approved set change"),"Contradiction: supported consequence with no change",IF(AND('SET BASELINE'!$B$6="Not clearly defined",OR(IFERROR(INDEX('CHANGE SIGNALS'!$J$5:$J$104,MATCH($A19,'CHANGE SIGNALS'!$A$5:$A$104,0)),"")="Supported material consequence",IFERROR(INDEX('CHANGE SIGNALS'!$K$5:$K$104,MATCH($A19,'CHANGE SIGNALS'!$A$5:$A$104,0)),"")&lt;&gt;"No approved set change",IFERROR(INDEX('CHANGE SIGNALS'!$I$5:$I$104,MATCH($A19,'CHANGE SIGNALS'!$A$5:$A$104,0)),"")="Original scope materially changed")),"Contradiction: undefined decision with claimed change",IF(AND(IFERROR(INDEX('CHANGE SIGNALS'!$I$5:$I$104,MATCH($A19,'CHANGE SIGNALS'!$A$5:$A$104,0)),"")="Original scope materially changed",IFERROR(INDEX('CHANGE SIGNALS'!$K$5:$K$104,MATCH($A19,'CHANGE SIGNALS'!$A$5:$A$104,0)),"")="No approved set change"),"Contradiction: changed scope with no change breadth",IF(AND(IFERROR(INDEX('CHANGE SIGNALS'!$K$5:$K$104,MATCH($A19,'CHANGE SIGNALS'!$A$5:$A$104,0)),"")="Original decision scope",IFERROR(INDEX('CHANGE SIGNALS'!$I$5:$I$104,MATCH($A19,'CHANGE SIGNALS'!$A$5:$A$104,0)),"")="Original scope remains valid"),"Contradiction: decision scope breadth with valid scope","READY")))))))))))))))))))))</f>
        <v/>
      </c>
      <c r="H19" s="6" t="str">
        <f aca="false">IF($A19="","",IF($G19&lt;&gt;"READY","",IF('SET BASELINE'!$B$6="Not clearly defined","Refused — define the original decision first",IF(OR(IFERROR(INDEX('CHANGE SIGNALS'!$I$5:$I$104,MATCH($A19,'CHANGE SIGNALS'!$A$5:$A$104,0)),"")="Original scope materially changed",IFERROR(INDEX('CHANGE SIGNALS'!$K$5:$K$104,MATCH($A19,'CHANGE SIGNALS'!$A$5:$A$104,0)),"")="Original decision scope"),"Decision-scope review required",IF($C19="Required evidence is missing","Review deferred — evidence insufficient",IF(OR($D19="Admissibility requires review",$D19="Material evidence is contradictory",$D19="Material evidence may be stale",IFERROR(INDEX('CHANGE SIGNALS'!$I$5:$I$104,MATCH($A19,'CHANGE SIGNALS'!$A$5:$A$104,0)),"")="Original scope is unclear",IFERROR(INDEX('CHANGE SIGNALS'!$J$5:$J$104,MATCH($A19,'CHANGE SIGNALS'!$A$5:$A$104,0)),"")="Consequence is unclear",IFERROR(INDEX('CHANGE SIGNALS'!$K$5:$K$104,MATCH($A19,'CHANGE SIGNALS'!$A$5:$A$104,0)),"")="Affected breadth is unclear"),"Evidence check required",IF(AND(IFERROR(INDEX('CHANGE SIGNALS'!$J$5:$J$104,MATCH($A19,'CHANGE SIGNALS'!$A$5:$A$104,0)),"")="No supported material consequence",IFERROR(INDEX('CHANGE SIGNALS'!$K$5:$K$104,MATCH($A19,'CHANGE SIGNALS'!$A$5:$A$104,0)),"")="No approved set change"),"No change required",IF(AND(IFERROR(INDEX('CHANGE SIGNALS'!$J$5:$J$104,MATCH($A19,'CHANGE SIGNALS'!$A$5:$A$104,0)),"")="Supported material consequence",OR(IFERROR(INDEX('CHANGE SIGNALS'!$K$5:$K$104,MATCH($A19,'CHANGE SIGNALS'!$A$5:$A$104,0)),"")="One candidate",IFERROR(INDEX('CHANGE SIGNALS'!$K$5:$K$104,MATCH($A19,'CHANGE SIGNALS'!$A$5:$A$104,0)),"")="Bounded subset, product, segment or market")),"Partial refresh",IF(AND(IFERROR(INDEX('CHANGE SIGNALS'!$J$5:$J$104,MATCH($A19,'CHANGE SIGNALS'!$A$5:$A$104,0)),"")="Supported material consequence",IFERROR(INDEX('CHANGE SIGNALS'!$K$5:$K$104,MATCH($A19,'CHANGE SIGNALS'!$A$5:$A$104,0)),"")="Set-wide assumptions or coverage"),"Full competitor-set rebuild","")))))))))</f>
        <v/>
      </c>
      <c r="I19" s="6"/>
      <c r="J19" s="6"/>
      <c r="K19" s="11"/>
      <c r="L19" s="6"/>
      <c r="M19" s="6"/>
      <c r="N19" s="6"/>
      <c r="O19" s="6"/>
      <c r="P19" s="6" t="str">
        <f aca="false">IF($A19="","",'SET BASELINE'!$B$6&amp;"|"&amp;'SET BASELINE'!$B$11&amp;"|"&amp;$A19&amp;"|"&amp;$B19&amp;"|"&amp;$C19&amp;"|"&amp;$D19&amp;"|"&amp;IFERROR(INDEX('CHANGE SIGNALS'!$I$5:$I$104,MATCH($A19,'CHANGE SIGNALS'!$A$5:$A$104,0)),"")&amp;"|"&amp;IFERROR(INDEX('CHANGE SIGNALS'!$J$5:$J$104,MATCH($A19,'CHANGE SIGNALS'!$A$5:$A$104,0)),"")&amp;"|"&amp;IFERROR(INDEX('CHANGE SIGNALS'!$K$5:$K$104,MATCH($A19,'CHANGE SIGNALS'!$A$5:$A$104,0)),"")&amp;"|"&amp;$E19&amp;"|"&amp;$F19&amp;"|"&amp;$N19)</f>
        <v/>
      </c>
      <c r="Q19" s="6" t="str">
        <f aca="false">IF($A19="","",IF($I19="","NOT CONFIRMED",IF($O19="","CONFIRMATION SNAPSHOT REQUIRED",IF($O19=$P19,"CURRENT","STALE — REVIEW AGAIN"))))</f>
        <v/>
      </c>
    </row>
    <row r="20" customFormat="false" ht="15" hidden="false" customHeight="false" outlineLevel="0" collapsed="false">
      <c r="A20" s="6"/>
      <c r="B20" s="6"/>
      <c r="C20" s="6"/>
      <c r="D20" s="6"/>
      <c r="E20" s="6"/>
      <c r="F20" s="6"/>
      <c r="G20" s="6" t="str">
        <f aca="false">IF($A20="","",IF(COUNTIF('CHANGE SIGNALS'!$A$5:$A$104,$A20)=0,"Missing: matching signal record",IF('SET BASELINE'!$B$6="","Missing: original decision status",IF('SET BASELINE'!$B$11="","Missing: current set version",IF(IFERROR(INDEX('CHANGE SIGNALS'!$D$5:$D$104,MATCH($A20,'CHANGE SIGNALS'!$A$5:$A$104,0)),"")="","Missing: signal category",IF(OR(IFERROR(INDEX('CHANGE SIGNALS'!$F$5:$F$104,MATCH($A20,'CHANGE SIGNALS'!$A$5:$A$104,0)),"")="",LEN(SUBSTITUTE(SUBSTITUTE(SUBSTITUTE(SUBSTITUTE(SUBSTITUTE(SUBSTITUTE(TRIM(IFERROR(INDEX('CHANGE SIGNALS'!$F$5:$F$104,MATCH($A20,'CHANGE SIGNALS'!$A$5:$A$104,0)),"")),".",""),"-",""),"?",""),"!",""),",",""),";",""))=0),"Missing: meaningful observed fact",IF(OR(NOT(ISNUMBER(IFERROR(INDEX('CHANGE SIGNALS'!$C$5:$C$104,MATCH($A20,'CHANGE SIGNALS'!$A$5:$A$104,0)),""))),IFERROR(INDEX('CHANGE SIGNALS'!$C$5:$C$104,MATCH($A20,'CHANGE SIGNALS'!$A$5:$A$104,0)),"")&lt;1,IFERROR(INDEX('CHANGE SIGNALS'!$C$5:$C$104,MATCH($A20,'CHANGE SIGNALS'!$A$5:$A$104,0)),"")&gt;2958465,IFERROR(INDEX('CHANGE SIGNALS'!$C$5:$C$104,MATCH($A20,'CHANGE SIGNALS'!$A$5:$A$104,0)),"")&lt;&gt;INT(IFERROR(INDEX('CHANGE SIGNALS'!$C$5:$C$104,MATCH($A20,'CHANGE SIGNALS'!$A$5:$A$104,0)),""))),"Invalid: date observed",IF(IFERROR(INDEX('CHANGE SIGNALS'!$L$5:$L$104,MATCH($A20,'CHANGE SIGNALS'!$A$5:$A$104,0)),"")="","Missing: monitoring owner",IF($C20="","Missing: evidence availability",IF($D20="","Missing: evidence state",IF($B20="","Missing: candidate or affected scope",IF($E20="","Missing: materiality rationale",IF($F20="","Missing: protected unchanged elements",IF(OR($N20="",LEN(SUBSTITUTE(SUBSTITUTE(SUBSTITUTE(SUBSTITUTE(SUBSTITUTE(SUBSTITUTE(TRIM($N20),".",""),"-",""),"?",""),"!",""),",",""),";",""))=0),"Missing: next-review condition",IF(AND($C20="Required evidence is missing",$D20&lt;&gt;"Not assessable because evidence is missing"),"Contradiction: missing evidence state",IF(AND($C20="Required evidence is available",$D20="Not assessable because evidence is missing"),"Contradiction: evidence marked available and missing",IF(AND(IFERROR(INDEX('CHANGE SIGNALS'!$J$5:$J$104,MATCH($A20,'CHANGE SIGNALS'!$A$5:$A$104,0)),"")="No supported material consequence",OR(IFERROR(INDEX('CHANGE SIGNALS'!$K$5:$K$104,MATCH($A20,'CHANGE SIGNALS'!$A$5:$A$104,0)),"")="One candidate",IFERROR(INDEX('CHANGE SIGNALS'!$K$5:$K$104,MATCH($A20,'CHANGE SIGNALS'!$A$5:$A$104,0)),"")="Bounded subset, product, segment or market",IFERROR(INDEX('CHANGE SIGNALS'!$K$5:$K$104,MATCH($A20,'CHANGE SIGNALS'!$A$5:$A$104,0)),"")="Set-wide assumptions or coverage")),"Contradiction: no material consequence with change breadth",IF(AND(IFERROR(INDEX('CHANGE SIGNALS'!$J$5:$J$104,MATCH($A20,'CHANGE SIGNALS'!$A$5:$A$104,0)),"")="Supported material consequence",IFERROR(INDEX('CHANGE SIGNALS'!$K$5:$K$104,MATCH($A20,'CHANGE SIGNALS'!$A$5:$A$104,0)),"")="No approved set change"),"Contradiction: supported consequence with no change",IF(AND('SET BASELINE'!$B$6="Not clearly defined",OR(IFERROR(INDEX('CHANGE SIGNALS'!$J$5:$J$104,MATCH($A20,'CHANGE SIGNALS'!$A$5:$A$104,0)),"")="Supported material consequence",IFERROR(INDEX('CHANGE SIGNALS'!$K$5:$K$104,MATCH($A20,'CHANGE SIGNALS'!$A$5:$A$104,0)),"")&lt;&gt;"No approved set change",IFERROR(INDEX('CHANGE SIGNALS'!$I$5:$I$104,MATCH($A20,'CHANGE SIGNALS'!$A$5:$A$104,0)),"")="Original scope materially changed")),"Contradiction: undefined decision with claimed change",IF(AND(IFERROR(INDEX('CHANGE SIGNALS'!$I$5:$I$104,MATCH($A20,'CHANGE SIGNALS'!$A$5:$A$104,0)),"")="Original scope materially changed",IFERROR(INDEX('CHANGE SIGNALS'!$K$5:$K$104,MATCH($A20,'CHANGE SIGNALS'!$A$5:$A$104,0)),"")="No approved set change"),"Contradiction: changed scope with no change breadth",IF(AND(IFERROR(INDEX('CHANGE SIGNALS'!$K$5:$K$104,MATCH($A20,'CHANGE SIGNALS'!$A$5:$A$104,0)),"")="Original decision scope",IFERROR(INDEX('CHANGE SIGNALS'!$I$5:$I$104,MATCH($A20,'CHANGE SIGNALS'!$A$5:$A$104,0)),"")="Original scope remains valid"),"Contradiction: decision scope breadth with valid scope","READY")))))))))))))))))))))</f>
        <v/>
      </c>
      <c r="H20" s="6" t="str">
        <f aca="false">IF($A20="","",IF($G20&lt;&gt;"READY","",IF('SET BASELINE'!$B$6="Not clearly defined","Refused — define the original decision first",IF(OR(IFERROR(INDEX('CHANGE SIGNALS'!$I$5:$I$104,MATCH($A20,'CHANGE SIGNALS'!$A$5:$A$104,0)),"")="Original scope materially changed",IFERROR(INDEX('CHANGE SIGNALS'!$K$5:$K$104,MATCH($A20,'CHANGE SIGNALS'!$A$5:$A$104,0)),"")="Original decision scope"),"Decision-scope review required",IF($C20="Required evidence is missing","Review deferred — evidence insufficient",IF(OR($D20="Admissibility requires review",$D20="Material evidence is contradictory",$D20="Material evidence may be stale",IFERROR(INDEX('CHANGE SIGNALS'!$I$5:$I$104,MATCH($A20,'CHANGE SIGNALS'!$A$5:$A$104,0)),"")="Original scope is unclear",IFERROR(INDEX('CHANGE SIGNALS'!$J$5:$J$104,MATCH($A20,'CHANGE SIGNALS'!$A$5:$A$104,0)),"")="Consequence is unclear",IFERROR(INDEX('CHANGE SIGNALS'!$K$5:$K$104,MATCH($A20,'CHANGE SIGNALS'!$A$5:$A$104,0)),"")="Affected breadth is unclear"),"Evidence check required",IF(AND(IFERROR(INDEX('CHANGE SIGNALS'!$J$5:$J$104,MATCH($A20,'CHANGE SIGNALS'!$A$5:$A$104,0)),"")="No supported material consequence",IFERROR(INDEX('CHANGE SIGNALS'!$K$5:$K$104,MATCH($A20,'CHANGE SIGNALS'!$A$5:$A$104,0)),"")="No approved set change"),"No change required",IF(AND(IFERROR(INDEX('CHANGE SIGNALS'!$J$5:$J$104,MATCH($A20,'CHANGE SIGNALS'!$A$5:$A$104,0)),"")="Supported material consequence",OR(IFERROR(INDEX('CHANGE SIGNALS'!$K$5:$K$104,MATCH($A20,'CHANGE SIGNALS'!$A$5:$A$104,0)),"")="One candidate",IFERROR(INDEX('CHANGE SIGNALS'!$K$5:$K$104,MATCH($A20,'CHANGE SIGNALS'!$A$5:$A$104,0)),"")="Bounded subset, product, segment or market")),"Partial refresh",IF(AND(IFERROR(INDEX('CHANGE SIGNALS'!$J$5:$J$104,MATCH($A20,'CHANGE SIGNALS'!$A$5:$A$104,0)),"")="Supported material consequence",IFERROR(INDEX('CHANGE SIGNALS'!$K$5:$K$104,MATCH($A20,'CHANGE SIGNALS'!$A$5:$A$104,0)),"")="Set-wide assumptions or coverage"),"Full competitor-set rebuild","")))))))))</f>
        <v/>
      </c>
      <c r="I20" s="6"/>
      <c r="J20" s="6"/>
      <c r="K20" s="11"/>
      <c r="L20" s="6"/>
      <c r="M20" s="6"/>
      <c r="N20" s="6"/>
      <c r="O20" s="6"/>
      <c r="P20" s="6" t="str">
        <f aca="false">IF($A20="","",'SET BASELINE'!$B$6&amp;"|"&amp;'SET BASELINE'!$B$11&amp;"|"&amp;$A20&amp;"|"&amp;$B20&amp;"|"&amp;$C20&amp;"|"&amp;$D20&amp;"|"&amp;IFERROR(INDEX('CHANGE SIGNALS'!$I$5:$I$104,MATCH($A20,'CHANGE SIGNALS'!$A$5:$A$104,0)),"")&amp;"|"&amp;IFERROR(INDEX('CHANGE SIGNALS'!$J$5:$J$104,MATCH($A20,'CHANGE SIGNALS'!$A$5:$A$104,0)),"")&amp;"|"&amp;IFERROR(INDEX('CHANGE SIGNALS'!$K$5:$K$104,MATCH($A20,'CHANGE SIGNALS'!$A$5:$A$104,0)),"")&amp;"|"&amp;$E20&amp;"|"&amp;$F20&amp;"|"&amp;$N20)</f>
        <v/>
      </c>
      <c r="Q20" s="6" t="str">
        <f aca="false">IF($A20="","",IF($I20="","NOT CONFIRMED",IF($O20="","CONFIRMATION SNAPSHOT REQUIRED",IF($O20=$P20,"CURRENT","STALE — REVIEW AGAIN"))))</f>
        <v/>
      </c>
    </row>
    <row r="21" customFormat="false" ht="15" hidden="false" customHeight="false" outlineLevel="0" collapsed="false">
      <c r="A21" s="6"/>
      <c r="B21" s="6"/>
      <c r="C21" s="6"/>
      <c r="D21" s="6"/>
      <c r="E21" s="6"/>
      <c r="F21" s="6"/>
      <c r="G21" s="6" t="str">
        <f aca="false">IF($A21="","",IF(COUNTIF('CHANGE SIGNALS'!$A$5:$A$104,$A21)=0,"Missing: matching signal record",IF('SET BASELINE'!$B$6="","Missing: original decision status",IF('SET BASELINE'!$B$11="","Missing: current set version",IF(IFERROR(INDEX('CHANGE SIGNALS'!$D$5:$D$104,MATCH($A21,'CHANGE SIGNALS'!$A$5:$A$104,0)),"")="","Missing: signal category",IF(OR(IFERROR(INDEX('CHANGE SIGNALS'!$F$5:$F$104,MATCH($A21,'CHANGE SIGNALS'!$A$5:$A$104,0)),"")="",LEN(SUBSTITUTE(SUBSTITUTE(SUBSTITUTE(SUBSTITUTE(SUBSTITUTE(SUBSTITUTE(TRIM(IFERROR(INDEX('CHANGE SIGNALS'!$F$5:$F$104,MATCH($A21,'CHANGE SIGNALS'!$A$5:$A$104,0)),"")),".",""),"-",""),"?",""),"!",""),",",""),";",""))=0),"Missing: meaningful observed fact",IF(OR(NOT(ISNUMBER(IFERROR(INDEX('CHANGE SIGNALS'!$C$5:$C$104,MATCH($A21,'CHANGE SIGNALS'!$A$5:$A$104,0)),""))),IFERROR(INDEX('CHANGE SIGNALS'!$C$5:$C$104,MATCH($A21,'CHANGE SIGNALS'!$A$5:$A$104,0)),"")&lt;1,IFERROR(INDEX('CHANGE SIGNALS'!$C$5:$C$104,MATCH($A21,'CHANGE SIGNALS'!$A$5:$A$104,0)),"")&gt;2958465,IFERROR(INDEX('CHANGE SIGNALS'!$C$5:$C$104,MATCH($A21,'CHANGE SIGNALS'!$A$5:$A$104,0)),"")&lt;&gt;INT(IFERROR(INDEX('CHANGE SIGNALS'!$C$5:$C$104,MATCH($A21,'CHANGE SIGNALS'!$A$5:$A$104,0)),""))),"Invalid: date observed",IF(IFERROR(INDEX('CHANGE SIGNALS'!$L$5:$L$104,MATCH($A21,'CHANGE SIGNALS'!$A$5:$A$104,0)),"")="","Missing: monitoring owner",IF($C21="","Missing: evidence availability",IF($D21="","Missing: evidence state",IF($B21="","Missing: candidate or affected scope",IF($E21="","Missing: materiality rationale",IF($F21="","Missing: protected unchanged elements",IF(OR($N21="",LEN(SUBSTITUTE(SUBSTITUTE(SUBSTITUTE(SUBSTITUTE(SUBSTITUTE(SUBSTITUTE(TRIM($N21),".",""),"-",""),"?",""),"!",""),",",""),";",""))=0),"Missing: next-review condition",IF(AND($C21="Required evidence is missing",$D21&lt;&gt;"Not assessable because evidence is missing"),"Contradiction: missing evidence state",IF(AND($C21="Required evidence is available",$D21="Not assessable because evidence is missing"),"Contradiction: evidence marked available and missing",IF(AND(IFERROR(INDEX('CHANGE SIGNALS'!$J$5:$J$104,MATCH($A21,'CHANGE SIGNALS'!$A$5:$A$104,0)),"")="No supported material consequence",OR(IFERROR(INDEX('CHANGE SIGNALS'!$K$5:$K$104,MATCH($A21,'CHANGE SIGNALS'!$A$5:$A$104,0)),"")="One candidate",IFERROR(INDEX('CHANGE SIGNALS'!$K$5:$K$104,MATCH($A21,'CHANGE SIGNALS'!$A$5:$A$104,0)),"")="Bounded subset, product, segment or market",IFERROR(INDEX('CHANGE SIGNALS'!$K$5:$K$104,MATCH($A21,'CHANGE SIGNALS'!$A$5:$A$104,0)),"")="Set-wide assumptions or coverage")),"Contradiction: no material consequence with change breadth",IF(AND(IFERROR(INDEX('CHANGE SIGNALS'!$J$5:$J$104,MATCH($A21,'CHANGE SIGNALS'!$A$5:$A$104,0)),"")="Supported material consequence",IFERROR(INDEX('CHANGE SIGNALS'!$K$5:$K$104,MATCH($A21,'CHANGE SIGNALS'!$A$5:$A$104,0)),"")="No approved set change"),"Contradiction: supported consequence with no change",IF(AND('SET BASELINE'!$B$6="Not clearly defined",OR(IFERROR(INDEX('CHANGE SIGNALS'!$J$5:$J$104,MATCH($A21,'CHANGE SIGNALS'!$A$5:$A$104,0)),"")="Supported material consequence",IFERROR(INDEX('CHANGE SIGNALS'!$K$5:$K$104,MATCH($A21,'CHANGE SIGNALS'!$A$5:$A$104,0)),"")&lt;&gt;"No approved set change",IFERROR(INDEX('CHANGE SIGNALS'!$I$5:$I$104,MATCH($A21,'CHANGE SIGNALS'!$A$5:$A$104,0)),"")="Original scope materially changed")),"Contradiction: undefined decision with claimed change",IF(AND(IFERROR(INDEX('CHANGE SIGNALS'!$I$5:$I$104,MATCH($A21,'CHANGE SIGNALS'!$A$5:$A$104,0)),"")="Original scope materially changed",IFERROR(INDEX('CHANGE SIGNALS'!$K$5:$K$104,MATCH($A21,'CHANGE SIGNALS'!$A$5:$A$104,0)),"")="No approved set change"),"Contradiction: changed scope with no change breadth",IF(AND(IFERROR(INDEX('CHANGE SIGNALS'!$K$5:$K$104,MATCH($A21,'CHANGE SIGNALS'!$A$5:$A$104,0)),"")="Original decision scope",IFERROR(INDEX('CHANGE SIGNALS'!$I$5:$I$104,MATCH($A21,'CHANGE SIGNALS'!$A$5:$A$104,0)),"")="Original scope remains valid"),"Contradiction: decision scope breadth with valid scope","READY")))))))))))))))))))))</f>
        <v/>
      </c>
      <c r="H21" s="6" t="str">
        <f aca="false">IF($A21="","",IF($G21&lt;&gt;"READY","",IF('SET BASELINE'!$B$6="Not clearly defined","Refused — define the original decision first",IF(OR(IFERROR(INDEX('CHANGE SIGNALS'!$I$5:$I$104,MATCH($A21,'CHANGE SIGNALS'!$A$5:$A$104,0)),"")="Original scope materially changed",IFERROR(INDEX('CHANGE SIGNALS'!$K$5:$K$104,MATCH($A21,'CHANGE SIGNALS'!$A$5:$A$104,0)),"")="Original decision scope"),"Decision-scope review required",IF($C21="Required evidence is missing","Review deferred — evidence insufficient",IF(OR($D21="Admissibility requires review",$D21="Material evidence is contradictory",$D21="Material evidence may be stale",IFERROR(INDEX('CHANGE SIGNALS'!$I$5:$I$104,MATCH($A21,'CHANGE SIGNALS'!$A$5:$A$104,0)),"")="Original scope is unclear",IFERROR(INDEX('CHANGE SIGNALS'!$J$5:$J$104,MATCH($A21,'CHANGE SIGNALS'!$A$5:$A$104,0)),"")="Consequence is unclear",IFERROR(INDEX('CHANGE SIGNALS'!$K$5:$K$104,MATCH($A21,'CHANGE SIGNALS'!$A$5:$A$104,0)),"")="Affected breadth is unclear"),"Evidence check required",IF(AND(IFERROR(INDEX('CHANGE SIGNALS'!$J$5:$J$104,MATCH($A21,'CHANGE SIGNALS'!$A$5:$A$104,0)),"")="No supported material consequence",IFERROR(INDEX('CHANGE SIGNALS'!$K$5:$K$104,MATCH($A21,'CHANGE SIGNALS'!$A$5:$A$104,0)),"")="No approved set change"),"No change required",IF(AND(IFERROR(INDEX('CHANGE SIGNALS'!$J$5:$J$104,MATCH($A21,'CHANGE SIGNALS'!$A$5:$A$104,0)),"")="Supported material consequence",OR(IFERROR(INDEX('CHANGE SIGNALS'!$K$5:$K$104,MATCH($A21,'CHANGE SIGNALS'!$A$5:$A$104,0)),"")="One candidate",IFERROR(INDEX('CHANGE SIGNALS'!$K$5:$K$104,MATCH($A21,'CHANGE SIGNALS'!$A$5:$A$104,0)),"")="Bounded subset, product, segment or market")),"Partial refresh",IF(AND(IFERROR(INDEX('CHANGE SIGNALS'!$J$5:$J$104,MATCH($A21,'CHANGE SIGNALS'!$A$5:$A$104,0)),"")="Supported material consequence",IFERROR(INDEX('CHANGE SIGNALS'!$K$5:$K$104,MATCH($A21,'CHANGE SIGNALS'!$A$5:$A$104,0)),"")="Set-wide assumptions or coverage"),"Full competitor-set rebuild","")))))))))</f>
        <v/>
      </c>
      <c r="I21" s="6"/>
      <c r="J21" s="6"/>
      <c r="K21" s="11"/>
      <c r="L21" s="6"/>
      <c r="M21" s="6"/>
      <c r="N21" s="6"/>
      <c r="O21" s="6"/>
      <c r="P21" s="6" t="str">
        <f aca="false">IF($A21="","",'SET BASELINE'!$B$6&amp;"|"&amp;'SET BASELINE'!$B$11&amp;"|"&amp;$A21&amp;"|"&amp;$B21&amp;"|"&amp;$C21&amp;"|"&amp;$D21&amp;"|"&amp;IFERROR(INDEX('CHANGE SIGNALS'!$I$5:$I$104,MATCH($A21,'CHANGE SIGNALS'!$A$5:$A$104,0)),"")&amp;"|"&amp;IFERROR(INDEX('CHANGE SIGNALS'!$J$5:$J$104,MATCH($A21,'CHANGE SIGNALS'!$A$5:$A$104,0)),"")&amp;"|"&amp;IFERROR(INDEX('CHANGE SIGNALS'!$K$5:$K$104,MATCH($A21,'CHANGE SIGNALS'!$A$5:$A$104,0)),"")&amp;"|"&amp;$E21&amp;"|"&amp;$F21&amp;"|"&amp;$N21)</f>
        <v/>
      </c>
      <c r="Q21" s="6" t="str">
        <f aca="false">IF($A21="","",IF($I21="","NOT CONFIRMED",IF($O21="","CONFIRMATION SNAPSHOT REQUIRED",IF($O21=$P21,"CURRENT","STALE — REVIEW AGAIN"))))</f>
        <v/>
      </c>
    </row>
    <row r="22" customFormat="false" ht="15" hidden="false" customHeight="false" outlineLevel="0" collapsed="false">
      <c r="A22" s="6"/>
      <c r="B22" s="6"/>
      <c r="C22" s="6"/>
      <c r="D22" s="6"/>
      <c r="E22" s="6"/>
      <c r="F22" s="6"/>
      <c r="G22" s="6" t="str">
        <f aca="false">IF($A22="","",IF(COUNTIF('CHANGE SIGNALS'!$A$5:$A$104,$A22)=0,"Missing: matching signal record",IF('SET BASELINE'!$B$6="","Missing: original decision status",IF('SET BASELINE'!$B$11="","Missing: current set version",IF(IFERROR(INDEX('CHANGE SIGNALS'!$D$5:$D$104,MATCH($A22,'CHANGE SIGNALS'!$A$5:$A$104,0)),"")="","Missing: signal category",IF(OR(IFERROR(INDEX('CHANGE SIGNALS'!$F$5:$F$104,MATCH($A22,'CHANGE SIGNALS'!$A$5:$A$104,0)),"")="",LEN(SUBSTITUTE(SUBSTITUTE(SUBSTITUTE(SUBSTITUTE(SUBSTITUTE(SUBSTITUTE(TRIM(IFERROR(INDEX('CHANGE SIGNALS'!$F$5:$F$104,MATCH($A22,'CHANGE SIGNALS'!$A$5:$A$104,0)),"")),".",""),"-",""),"?",""),"!",""),",",""),";",""))=0),"Missing: meaningful observed fact",IF(OR(NOT(ISNUMBER(IFERROR(INDEX('CHANGE SIGNALS'!$C$5:$C$104,MATCH($A22,'CHANGE SIGNALS'!$A$5:$A$104,0)),""))),IFERROR(INDEX('CHANGE SIGNALS'!$C$5:$C$104,MATCH($A22,'CHANGE SIGNALS'!$A$5:$A$104,0)),"")&lt;1,IFERROR(INDEX('CHANGE SIGNALS'!$C$5:$C$104,MATCH($A22,'CHANGE SIGNALS'!$A$5:$A$104,0)),"")&gt;2958465,IFERROR(INDEX('CHANGE SIGNALS'!$C$5:$C$104,MATCH($A22,'CHANGE SIGNALS'!$A$5:$A$104,0)),"")&lt;&gt;INT(IFERROR(INDEX('CHANGE SIGNALS'!$C$5:$C$104,MATCH($A22,'CHANGE SIGNALS'!$A$5:$A$104,0)),""))),"Invalid: date observed",IF(IFERROR(INDEX('CHANGE SIGNALS'!$L$5:$L$104,MATCH($A22,'CHANGE SIGNALS'!$A$5:$A$104,0)),"")="","Missing: monitoring owner",IF($C22="","Missing: evidence availability",IF($D22="","Missing: evidence state",IF($B22="","Missing: candidate or affected scope",IF($E22="","Missing: materiality rationale",IF($F22="","Missing: protected unchanged elements",IF(OR($N22="",LEN(SUBSTITUTE(SUBSTITUTE(SUBSTITUTE(SUBSTITUTE(SUBSTITUTE(SUBSTITUTE(TRIM($N22),".",""),"-",""),"?",""),"!",""),",",""),";",""))=0),"Missing: next-review condition",IF(AND($C22="Required evidence is missing",$D22&lt;&gt;"Not assessable because evidence is missing"),"Contradiction: missing evidence state",IF(AND($C22="Required evidence is available",$D22="Not assessable because evidence is missing"),"Contradiction: evidence marked available and missing",IF(AND(IFERROR(INDEX('CHANGE SIGNALS'!$J$5:$J$104,MATCH($A22,'CHANGE SIGNALS'!$A$5:$A$104,0)),"")="No supported material consequence",OR(IFERROR(INDEX('CHANGE SIGNALS'!$K$5:$K$104,MATCH($A22,'CHANGE SIGNALS'!$A$5:$A$104,0)),"")="One candidate",IFERROR(INDEX('CHANGE SIGNALS'!$K$5:$K$104,MATCH($A22,'CHANGE SIGNALS'!$A$5:$A$104,0)),"")="Bounded subset, product, segment or market",IFERROR(INDEX('CHANGE SIGNALS'!$K$5:$K$104,MATCH($A22,'CHANGE SIGNALS'!$A$5:$A$104,0)),"")="Set-wide assumptions or coverage")),"Contradiction: no material consequence with change breadth",IF(AND(IFERROR(INDEX('CHANGE SIGNALS'!$J$5:$J$104,MATCH($A22,'CHANGE SIGNALS'!$A$5:$A$104,0)),"")="Supported material consequence",IFERROR(INDEX('CHANGE SIGNALS'!$K$5:$K$104,MATCH($A22,'CHANGE SIGNALS'!$A$5:$A$104,0)),"")="No approved set change"),"Contradiction: supported consequence with no change",IF(AND('SET BASELINE'!$B$6="Not clearly defined",OR(IFERROR(INDEX('CHANGE SIGNALS'!$J$5:$J$104,MATCH($A22,'CHANGE SIGNALS'!$A$5:$A$104,0)),"")="Supported material consequence",IFERROR(INDEX('CHANGE SIGNALS'!$K$5:$K$104,MATCH($A22,'CHANGE SIGNALS'!$A$5:$A$104,0)),"")&lt;&gt;"No approved set change",IFERROR(INDEX('CHANGE SIGNALS'!$I$5:$I$104,MATCH($A22,'CHANGE SIGNALS'!$A$5:$A$104,0)),"")="Original scope materially changed")),"Contradiction: undefined decision with claimed change",IF(AND(IFERROR(INDEX('CHANGE SIGNALS'!$I$5:$I$104,MATCH($A22,'CHANGE SIGNALS'!$A$5:$A$104,0)),"")="Original scope materially changed",IFERROR(INDEX('CHANGE SIGNALS'!$K$5:$K$104,MATCH($A22,'CHANGE SIGNALS'!$A$5:$A$104,0)),"")="No approved set change"),"Contradiction: changed scope with no change breadth",IF(AND(IFERROR(INDEX('CHANGE SIGNALS'!$K$5:$K$104,MATCH($A22,'CHANGE SIGNALS'!$A$5:$A$104,0)),"")="Original decision scope",IFERROR(INDEX('CHANGE SIGNALS'!$I$5:$I$104,MATCH($A22,'CHANGE SIGNALS'!$A$5:$A$104,0)),"")="Original scope remains valid"),"Contradiction: decision scope breadth with valid scope","READY")))))))))))))))))))))</f>
        <v/>
      </c>
      <c r="H22" s="6" t="str">
        <f aca="false">IF($A22="","",IF($G22&lt;&gt;"READY","",IF('SET BASELINE'!$B$6="Not clearly defined","Refused — define the original decision first",IF(OR(IFERROR(INDEX('CHANGE SIGNALS'!$I$5:$I$104,MATCH($A22,'CHANGE SIGNALS'!$A$5:$A$104,0)),"")="Original scope materially changed",IFERROR(INDEX('CHANGE SIGNALS'!$K$5:$K$104,MATCH($A22,'CHANGE SIGNALS'!$A$5:$A$104,0)),"")="Original decision scope"),"Decision-scope review required",IF($C22="Required evidence is missing","Review deferred — evidence insufficient",IF(OR($D22="Admissibility requires review",$D22="Material evidence is contradictory",$D22="Material evidence may be stale",IFERROR(INDEX('CHANGE SIGNALS'!$I$5:$I$104,MATCH($A22,'CHANGE SIGNALS'!$A$5:$A$104,0)),"")="Original scope is unclear",IFERROR(INDEX('CHANGE SIGNALS'!$J$5:$J$104,MATCH($A22,'CHANGE SIGNALS'!$A$5:$A$104,0)),"")="Consequence is unclear",IFERROR(INDEX('CHANGE SIGNALS'!$K$5:$K$104,MATCH($A22,'CHANGE SIGNALS'!$A$5:$A$104,0)),"")="Affected breadth is unclear"),"Evidence check required",IF(AND(IFERROR(INDEX('CHANGE SIGNALS'!$J$5:$J$104,MATCH($A22,'CHANGE SIGNALS'!$A$5:$A$104,0)),"")="No supported material consequence",IFERROR(INDEX('CHANGE SIGNALS'!$K$5:$K$104,MATCH($A22,'CHANGE SIGNALS'!$A$5:$A$104,0)),"")="No approved set change"),"No change required",IF(AND(IFERROR(INDEX('CHANGE SIGNALS'!$J$5:$J$104,MATCH($A22,'CHANGE SIGNALS'!$A$5:$A$104,0)),"")="Supported material consequence",OR(IFERROR(INDEX('CHANGE SIGNALS'!$K$5:$K$104,MATCH($A22,'CHANGE SIGNALS'!$A$5:$A$104,0)),"")="One candidate",IFERROR(INDEX('CHANGE SIGNALS'!$K$5:$K$104,MATCH($A22,'CHANGE SIGNALS'!$A$5:$A$104,0)),"")="Bounded subset, product, segment or market")),"Partial refresh",IF(AND(IFERROR(INDEX('CHANGE SIGNALS'!$J$5:$J$104,MATCH($A22,'CHANGE SIGNALS'!$A$5:$A$104,0)),"")="Supported material consequence",IFERROR(INDEX('CHANGE SIGNALS'!$K$5:$K$104,MATCH($A22,'CHANGE SIGNALS'!$A$5:$A$104,0)),"")="Set-wide assumptions or coverage"),"Full competitor-set rebuild","")))))))))</f>
        <v/>
      </c>
      <c r="I22" s="6"/>
      <c r="J22" s="6"/>
      <c r="K22" s="11"/>
      <c r="L22" s="6"/>
      <c r="M22" s="6"/>
      <c r="N22" s="6"/>
      <c r="O22" s="6"/>
      <c r="P22" s="6" t="str">
        <f aca="false">IF($A22="","",'SET BASELINE'!$B$6&amp;"|"&amp;'SET BASELINE'!$B$11&amp;"|"&amp;$A22&amp;"|"&amp;$B22&amp;"|"&amp;$C22&amp;"|"&amp;$D22&amp;"|"&amp;IFERROR(INDEX('CHANGE SIGNALS'!$I$5:$I$104,MATCH($A22,'CHANGE SIGNALS'!$A$5:$A$104,0)),"")&amp;"|"&amp;IFERROR(INDEX('CHANGE SIGNALS'!$J$5:$J$104,MATCH($A22,'CHANGE SIGNALS'!$A$5:$A$104,0)),"")&amp;"|"&amp;IFERROR(INDEX('CHANGE SIGNALS'!$K$5:$K$104,MATCH($A22,'CHANGE SIGNALS'!$A$5:$A$104,0)),"")&amp;"|"&amp;$E22&amp;"|"&amp;$F22&amp;"|"&amp;$N22)</f>
        <v/>
      </c>
      <c r="Q22" s="6" t="str">
        <f aca="false">IF($A22="","",IF($I22="","NOT CONFIRMED",IF($O22="","CONFIRMATION SNAPSHOT REQUIRED",IF($O22=$P22,"CURRENT","STALE — REVIEW AGAIN"))))</f>
        <v/>
      </c>
    </row>
    <row r="23" customFormat="false" ht="15" hidden="false" customHeight="false" outlineLevel="0" collapsed="false">
      <c r="A23" s="6"/>
      <c r="B23" s="6"/>
      <c r="C23" s="6"/>
      <c r="D23" s="6"/>
      <c r="E23" s="6"/>
      <c r="F23" s="6"/>
      <c r="G23" s="6" t="str">
        <f aca="false">IF($A23="","",IF(COUNTIF('CHANGE SIGNALS'!$A$5:$A$104,$A23)=0,"Missing: matching signal record",IF('SET BASELINE'!$B$6="","Missing: original decision status",IF('SET BASELINE'!$B$11="","Missing: current set version",IF(IFERROR(INDEX('CHANGE SIGNALS'!$D$5:$D$104,MATCH($A23,'CHANGE SIGNALS'!$A$5:$A$104,0)),"")="","Missing: signal category",IF(OR(IFERROR(INDEX('CHANGE SIGNALS'!$F$5:$F$104,MATCH($A23,'CHANGE SIGNALS'!$A$5:$A$104,0)),"")="",LEN(SUBSTITUTE(SUBSTITUTE(SUBSTITUTE(SUBSTITUTE(SUBSTITUTE(SUBSTITUTE(TRIM(IFERROR(INDEX('CHANGE SIGNALS'!$F$5:$F$104,MATCH($A23,'CHANGE SIGNALS'!$A$5:$A$104,0)),"")),".",""),"-",""),"?",""),"!",""),",",""),";",""))=0),"Missing: meaningful observed fact",IF(OR(NOT(ISNUMBER(IFERROR(INDEX('CHANGE SIGNALS'!$C$5:$C$104,MATCH($A23,'CHANGE SIGNALS'!$A$5:$A$104,0)),""))),IFERROR(INDEX('CHANGE SIGNALS'!$C$5:$C$104,MATCH($A23,'CHANGE SIGNALS'!$A$5:$A$104,0)),"")&lt;1,IFERROR(INDEX('CHANGE SIGNALS'!$C$5:$C$104,MATCH($A23,'CHANGE SIGNALS'!$A$5:$A$104,0)),"")&gt;2958465,IFERROR(INDEX('CHANGE SIGNALS'!$C$5:$C$104,MATCH($A23,'CHANGE SIGNALS'!$A$5:$A$104,0)),"")&lt;&gt;INT(IFERROR(INDEX('CHANGE SIGNALS'!$C$5:$C$104,MATCH($A23,'CHANGE SIGNALS'!$A$5:$A$104,0)),""))),"Invalid: date observed",IF(IFERROR(INDEX('CHANGE SIGNALS'!$L$5:$L$104,MATCH($A23,'CHANGE SIGNALS'!$A$5:$A$104,0)),"")="","Missing: monitoring owner",IF($C23="","Missing: evidence availability",IF($D23="","Missing: evidence state",IF($B23="","Missing: candidate or affected scope",IF($E23="","Missing: materiality rationale",IF($F23="","Missing: protected unchanged elements",IF(OR($N23="",LEN(SUBSTITUTE(SUBSTITUTE(SUBSTITUTE(SUBSTITUTE(SUBSTITUTE(SUBSTITUTE(TRIM($N23),".",""),"-",""),"?",""),"!",""),",",""),";",""))=0),"Missing: next-review condition",IF(AND($C23="Required evidence is missing",$D23&lt;&gt;"Not assessable because evidence is missing"),"Contradiction: missing evidence state",IF(AND($C23="Required evidence is available",$D23="Not assessable because evidence is missing"),"Contradiction: evidence marked available and missing",IF(AND(IFERROR(INDEX('CHANGE SIGNALS'!$J$5:$J$104,MATCH($A23,'CHANGE SIGNALS'!$A$5:$A$104,0)),"")="No supported material consequence",OR(IFERROR(INDEX('CHANGE SIGNALS'!$K$5:$K$104,MATCH($A23,'CHANGE SIGNALS'!$A$5:$A$104,0)),"")="One candidate",IFERROR(INDEX('CHANGE SIGNALS'!$K$5:$K$104,MATCH($A23,'CHANGE SIGNALS'!$A$5:$A$104,0)),"")="Bounded subset, product, segment or market",IFERROR(INDEX('CHANGE SIGNALS'!$K$5:$K$104,MATCH($A23,'CHANGE SIGNALS'!$A$5:$A$104,0)),"")="Set-wide assumptions or coverage")),"Contradiction: no material consequence with change breadth",IF(AND(IFERROR(INDEX('CHANGE SIGNALS'!$J$5:$J$104,MATCH($A23,'CHANGE SIGNALS'!$A$5:$A$104,0)),"")="Supported material consequence",IFERROR(INDEX('CHANGE SIGNALS'!$K$5:$K$104,MATCH($A23,'CHANGE SIGNALS'!$A$5:$A$104,0)),"")="No approved set change"),"Contradiction: supported consequence with no change",IF(AND('SET BASELINE'!$B$6="Not clearly defined",OR(IFERROR(INDEX('CHANGE SIGNALS'!$J$5:$J$104,MATCH($A23,'CHANGE SIGNALS'!$A$5:$A$104,0)),"")="Supported material consequence",IFERROR(INDEX('CHANGE SIGNALS'!$K$5:$K$104,MATCH($A23,'CHANGE SIGNALS'!$A$5:$A$104,0)),"")&lt;&gt;"No approved set change",IFERROR(INDEX('CHANGE SIGNALS'!$I$5:$I$104,MATCH($A23,'CHANGE SIGNALS'!$A$5:$A$104,0)),"")="Original scope materially changed")),"Contradiction: undefined decision with claimed change",IF(AND(IFERROR(INDEX('CHANGE SIGNALS'!$I$5:$I$104,MATCH($A23,'CHANGE SIGNALS'!$A$5:$A$104,0)),"")="Original scope materially changed",IFERROR(INDEX('CHANGE SIGNALS'!$K$5:$K$104,MATCH($A23,'CHANGE SIGNALS'!$A$5:$A$104,0)),"")="No approved set change"),"Contradiction: changed scope with no change breadth",IF(AND(IFERROR(INDEX('CHANGE SIGNALS'!$K$5:$K$104,MATCH($A23,'CHANGE SIGNALS'!$A$5:$A$104,0)),"")="Original decision scope",IFERROR(INDEX('CHANGE SIGNALS'!$I$5:$I$104,MATCH($A23,'CHANGE SIGNALS'!$A$5:$A$104,0)),"")="Original scope remains valid"),"Contradiction: decision scope breadth with valid scope","READY")))))))))))))))))))))</f>
        <v/>
      </c>
      <c r="H23" s="6" t="str">
        <f aca="false">IF($A23="","",IF($G23&lt;&gt;"READY","",IF('SET BASELINE'!$B$6="Not clearly defined","Refused — define the original decision first",IF(OR(IFERROR(INDEX('CHANGE SIGNALS'!$I$5:$I$104,MATCH($A23,'CHANGE SIGNALS'!$A$5:$A$104,0)),"")="Original scope materially changed",IFERROR(INDEX('CHANGE SIGNALS'!$K$5:$K$104,MATCH($A23,'CHANGE SIGNALS'!$A$5:$A$104,0)),"")="Original decision scope"),"Decision-scope review required",IF($C23="Required evidence is missing","Review deferred — evidence insufficient",IF(OR($D23="Admissibility requires review",$D23="Material evidence is contradictory",$D23="Material evidence may be stale",IFERROR(INDEX('CHANGE SIGNALS'!$I$5:$I$104,MATCH($A23,'CHANGE SIGNALS'!$A$5:$A$104,0)),"")="Original scope is unclear",IFERROR(INDEX('CHANGE SIGNALS'!$J$5:$J$104,MATCH($A23,'CHANGE SIGNALS'!$A$5:$A$104,0)),"")="Consequence is unclear",IFERROR(INDEX('CHANGE SIGNALS'!$K$5:$K$104,MATCH($A23,'CHANGE SIGNALS'!$A$5:$A$104,0)),"")="Affected breadth is unclear"),"Evidence check required",IF(AND(IFERROR(INDEX('CHANGE SIGNALS'!$J$5:$J$104,MATCH($A23,'CHANGE SIGNALS'!$A$5:$A$104,0)),"")="No supported material consequence",IFERROR(INDEX('CHANGE SIGNALS'!$K$5:$K$104,MATCH($A23,'CHANGE SIGNALS'!$A$5:$A$104,0)),"")="No approved set change"),"No change required",IF(AND(IFERROR(INDEX('CHANGE SIGNALS'!$J$5:$J$104,MATCH($A23,'CHANGE SIGNALS'!$A$5:$A$104,0)),"")="Supported material consequence",OR(IFERROR(INDEX('CHANGE SIGNALS'!$K$5:$K$104,MATCH($A23,'CHANGE SIGNALS'!$A$5:$A$104,0)),"")="One candidate",IFERROR(INDEX('CHANGE SIGNALS'!$K$5:$K$104,MATCH($A23,'CHANGE SIGNALS'!$A$5:$A$104,0)),"")="Bounded subset, product, segment or market")),"Partial refresh",IF(AND(IFERROR(INDEX('CHANGE SIGNALS'!$J$5:$J$104,MATCH($A23,'CHANGE SIGNALS'!$A$5:$A$104,0)),"")="Supported material consequence",IFERROR(INDEX('CHANGE SIGNALS'!$K$5:$K$104,MATCH($A23,'CHANGE SIGNALS'!$A$5:$A$104,0)),"")="Set-wide assumptions or coverage"),"Full competitor-set rebuild","")))))))))</f>
        <v/>
      </c>
      <c r="I23" s="6"/>
      <c r="J23" s="6"/>
      <c r="K23" s="11"/>
      <c r="L23" s="6"/>
      <c r="M23" s="6"/>
      <c r="N23" s="6"/>
      <c r="O23" s="6"/>
      <c r="P23" s="6" t="str">
        <f aca="false">IF($A23="","",'SET BASELINE'!$B$6&amp;"|"&amp;'SET BASELINE'!$B$11&amp;"|"&amp;$A23&amp;"|"&amp;$B23&amp;"|"&amp;$C23&amp;"|"&amp;$D23&amp;"|"&amp;IFERROR(INDEX('CHANGE SIGNALS'!$I$5:$I$104,MATCH($A23,'CHANGE SIGNALS'!$A$5:$A$104,0)),"")&amp;"|"&amp;IFERROR(INDEX('CHANGE SIGNALS'!$J$5:$J$104,MATCH($A23,'CHANGE SIGNALS'!$A$5:$A$104,0)),"")&amp;"|"&amp;IFERROR(INDEX('CHANGE SIGNALS'!$K$5:$K$104,MATCH($A23,'CHANGE SIGNALS'!$A$5:$A$104,0)),"")&amp;"|"&amp;$E23&amp;"|"&amp;$F23&amp;"|"&amp;$N23)</f>
        <v/>
      </c>
      <c r="Q23" s="6" t="str">
        <f aca="false">IF($A23="","",IF($I23="","NOT CONFIRMED",IF($O23="","CONFIRMATION SNAPSHOT REQUIRED",IF($O23=$P23,"CURRENT","STALE — REVIEW AGAIN"))))</f>
        <v/>
      </c>
    </row>
    <row r="24" customFormat="false" ht="15" hidden="false" customHeight="false" outlineLevel="0" collapsed="false">
      <c r="A24" s="6"/>
      <c r="B24" s="6"/>
      <c r="C24" s="6"/>
      <c r="D24" s="6"/>
      <c r="E24" s="6"/>
      <c r="F24" s="6"/>
      <c r="G24" s="6" t="str">
        <f aca="false">IF($A24="","",IF(COUNTIF('CHANGE SIGNALS'!$A$5:$A$104,$A24)=0,"Missing: matching signal record",IF('SET BASELINE'!$B$6="","Missing: original decision status",IF('SET BASELINE'!$B$11="","Missing: current set version",IF(IFERROR(INDEX('CHANGE SIGNALS'!$D$5:$D$104,MATCH($A24,'CHANGE SIGNALS'!$A$5:$A$104,0)),"")="","Missing: signal category",IF(OR(IFERROR(INDEX('CHANGE SIGNALS'!$F$5:$F$104,MATCH($A24,'CHANGE SIGNALS'!$A$5:$A$104,0)),"")="",LEN(SUBSTITUTE(SUBSTITUTE(SUBSTITUTE(SUBSTITUTE(SUBSTITUTE(SUBSTITUTE(TRIM(IFERROR(INDEX('CHANGE SIGNALS'!$F$5:$F$104,MATCH($A24,'CHANGE SIGNALS'!$A$5:$A$104,0)),"")),".",""),"-",""),"?",""),"!",""),",",""),";",""))=0),"Missing: meaningful observed fact",IF(OR(NOT(ISNUMBER(IFERROR(INDEX('CHANGE SIGNALS'!$C$5:$C$104,MATCH($A24,'CHANGE SIGNALS'!$A$5:$A$104,0)),""))),IFERROR(INDEX('CHANGE SIGNALS'!$C$5:$C$104,MATCH($A24,'CHANGE SIGNALS'!$A$5:$A$104,0)),"")&lt;1,IFERROR(INDEX('CHANGE SIGNALS'!$C$5:$C$104,MATCH($A24,'CHANGE SIGNALS'!$A$5:$A$104,0)),"")&gt;2958465,IFERROR(INDEX('CHANGE SIGNALS'!$C$5:$C$104,MATCH($A24,'CHANGE SIGNALS'!$A$5:$A$104,0)),"")&lt;&gt;INT(IFERROR(INDEX('CHANGE SIGNALS'!$C$5:$C$104,MATCH($A24,'CHANGE SIGNALS'!$A$5:$A$104,0)),""))),"Invalid: date observed",IF(IFERROR(INDEX('CHANGE SIGNALS'!$L$5:$L$104,MATCH($A24,'CHANGE SIGNALS'!$A$5:$A$104,0)),"")="","Missing: monitoring owner",IF($C24="","Missing: evidence availability",IF($D24="","Missing: evidence state",IF($B24="","Missing: candidate or affected scope",IF($E24="","Missing: materiality rationale",IF($F24="","Missing: protected unchanged elements",IF(OR($N24="",LEN(SUBSTITUTE(SUBSTITUTE(SUBSTITUTE(SUBSTITUTE(SUBSTITUTE(SUBSTITUTE(TRIM($N24),".",""),"-",""),"?",""),"!",""),",",""),";",""))=0),"Missing: next-review condition",IF(AND($C24="Required evidence is missing",$D24&lt;&gt;"Not assessable because evidence is missing"),"Contradiction: missing evidence state",IF(AND($C24="Required evidence is available",$D24="Not assessable because evidence is missing"),"Contradiction: evidence marked available and missing",IF(AND(IFERROR(INDEX('CHANGE SIGNALS'!$J$5:$J$104,MATCH($A24,'CHANGE SIGNALS'!$A$5:$A$104,0)),"")="No supported material consequence",OR(IFERROR(INDEX('CHANGE SIGNALS'!$K$5:$K$104,MATCH($A24,'CHANGE SIGNALS'!$A$5:$A$104,0)),"")="One candidate",IFERROR(INDEX('CHANGE SIGNALS'!$K$5:$K$104,MATCH($A24,'CHANGE SIGNALS'!$A$5:$A$104,0)),"")="Bounded subset, product, segment or market",IFERROR(INDEX('CHANGE SIGNALS'!$K$5:$K$104,MATCH($A24,'CHANGE SIGNALS'!$A$5:$A$104,0)),"")="Set-wide assumptions or coverage")),"Contradiction: no material consequence with change breadth",IF(AND(IFERROR(INDEX('CHANGE SIGNALS'!$J$5:$J$104,MATCH($A24,'CHANGE SIGNALS'!$A$5:$A$104,0)),"")="Supported material consequence",IFERROR(INDEX('CHANGE SIGNALS'!$K$5:$K$104,MATCH($A24,'CHANGE SIGNALS'!$A$5:$A$104,0)),"")="No approved set change"),"Contradiction: supported consequence with no change",IF(AND('SET BASELINE'!$B$6="Not clearly defined",OR(IFERROR(INDEX('CHANGE SIGNALS'!$J$5:$J$104,MATCH($A24,'CHANGE SIGNALS'!$A$5:$A$104,0)),"")="Supported material consequence",IFERROR(INDEX('CHANGE SIGNALS'!$K$5:$K$104,MATCH($A24,'CHANGE SIGNALS'!$A$5:$A$104,0)),"")&lt;&gt;"No approved set change",IFERROR(INDEX('CHANGE SIGNALS'!$I$5:$I$104,MATCH($A24,'CHANGE SIGNALS'!$A$5:$A$104,0)),"")="Original scope materially changed")),"Contradiction: undefined decision with claimed change",IF(AND(IFERROR(INDEX('CHANGE SIGNALS'!$I$5:$I$104,MATCH($A24,'CHANGE SIGNALS'!$A$5:$A$104,0)),"")="Original scope materially changed",IFERROR(INDEX('CHANGE SIGNALS'!$K$5:$K$104,MATCH($A24,'CHANGE SIGNALS'!$A$5:$A$104,0)),"")="No approved set change"),"Contradiction: changed scope with no change breadth",IF(AND(IFERROR(INDEX('CHANGE SIGNALS'!$K$5:$K$104,MATCH($A24,'CHANGE SIGNALS'!$A$5:$A$104,0)),"")="Original decision scope",IFERROR(INDEX('CHANGE SIGNALS'!$I$5:$I$104,MATCH($A24,'CHANGE SIGNALS'!$A$5:$A$104,0)),"")="Original scope remains valid"),"Contradiction: decision scope breadth with valid scope","READY")))))))))))))))))))))</f>
        <v/>
      </c>
      <c r="H24" s="6" t="str">
        <f aca="false">IF($A24="","",IF($G24&lt;&gt;"READY","",IF('SET BASELINE'!$B$6="Not clearly defined","Refused — define the original decision first",IF(OR(IFERROR(INDEX('CHANGE SIGNALS'!$I$5:$I$104,MATCH($A24,'CHANGE SIGNALS'!$A$5:$A$104,0)),"")="Original scope materially changed",IFERROR(INDEX('CHANGE SIGNALS'!$K$5:$K$104,MATCH($A24,'CHANGE SIGNALS'!$A$5:$A$104,0)),"")="Original decision scope"),"Decision-scope review required",IF($C24="Required evidence is missing","Review deferred — evidence insufficient",IF(OR($D24="Admissibility requires review",$D24="Material evidence is contradictory",$D24="Material evidence may be stale",IFERROR(INDEX('CHANGE SIGNALS'!$I$5:$I$104,MATCH($A24,'CHANGE SIGNALS'!$A$5:$A$104,0)),"")="Original scope is unclear",IFERROR(INDEX('CHANGE SIGNALS'!$J$5:$J$104,MATCH($A24,'CHANGE SIGNALS'!$A$5:$A$104,0)),"")="Consequence is unclear",IFERROR(INDEX('CHANGE SIGNALS'!$K$5:$K$104,MATCH($A24,'CHANGE SIGNALS'!$A$5:$A$104,0)),"")="Affected breadth is unclear"),"Evidence check required",IF(AND(IFERROR(INDEX('CHANGE SIGNALS'!$J$5:$J$104,MATCH($A24,'CHANGE SIGNALS'!$A$5:$A$104,0)),"")="No supported material consequence",IFERROR(INDEX('CHANGE SIGNALS'!$K$5:$K$104,MATCH($A24,'CHANGE SIGNALS'!$A$5:$A$104,0)),"")="No approved set change"),"No change required",IF(AND(IFERROR(INDEX('CHANGE SIGNALS'!$J$5:$J$104,MATCH($A24,'CHANGE SIGNALS'!$A$5:$A$104,0)),"")="Supported material consequence",OR(IFERROR(INDEX('CHANGE SIGNALS'!$K$5:$K$104,MATCH($A24,'CHANGE SIGNALS'!$A$5:$A$104,0)),"")="One candidate",IFERROR(INDEX('CHANGE SIGNALS'!$K$5:$K$104,MATCH($A24,'CHANGE SIGNALS'!$A$5:$A$104,0)),"")="Bounded subset, product, segment or market")),"Partial refresh",IF(AND(IFERROR(INDEX('CHANGE SIGNALS'!$J$5:$J$104,MATCH($A24,'CHANGE SIGNALS'!$A$5:$A$104,0)),"")="Supported material consequence",IFERROR(INDEX('CHANGE SIGNALS'!$K$5:$K$104,MATCH($A24,'CHANGE SIGNALS'!$A$5:$A$104,0)),"")="Set-wide assumptions or coverage"),"Full competitor-set rebuild","")))))))))</f>
        <v/>
      </c>
      <c r="I24" s="6"/>
      <c r="J24" s="6"/>
      <c r="K24" s="11"/>
      <c r="L24" s="6"/>
      <c r="M24" s="6"/>
      <c r="N24" s="6"/>
      <c r="O24" s="6"/>
      <c r="P24" s="6" t="str">
        <f aca="false">IF($A24="","",'SET BASELINE'!$B$6&amp;"|"&amp;'SET BASELINE'!$B$11&amp;"|"&amp;$A24&amp;"|"&amp;$B24&amp;"|"&amp;$C24&amp;"|"&amp;$D24&amp;"|"&amp;IFERROR(INDEX('CHANGE SIGNALS'!$I$5:$I$104,MATCH($A24,'CHANGE SIGNALS'!$A$5:$A$104,0)),"")&amp;"|"&amp;IFERROR(INDEX('CHANGE SIGNALS'!$J$5:$J$104,MATCH($A24,'CHANGE SIGNALS'!$A$5:$A$104,0)),"")&amp;"|"&amp;IFERROR(INDEX('CHANGE SIGNALS'!$K$5:$K$104,MATCH($A24,'CHANGE SIGNALS'!$A$5:$A$104,0)),"")&amp;"|"&amp;$E24&amp;"|"&amp;$F24&amp;"|"&amp;$N24)</f>
        <v/>
      </c>
      <c r="Q24" s="6" t="str">
        <f aca="false">IF($A24="","",IF($I24="","NOT CONFIRMED",IF($O24="","CONFIRMATION SNAPSHOT REQUIRED",IF($O24=$P24,"CURRENT","STALE — REVIEW AGAIN"))))</f>
        <v/>
      </c>
    </row>
    <row r="25" customFormat="false" ht="15" hidden="false" customHeight="false" outlineLevel="0" collapsed="false">
      <c r="A25" s="6"/>
      <c r="B25" s="6"/>
      <c r="C25" s="6"/>
      <c r="D25" s="6"/>
      <c r="E25" s="6"/>
      <c r="F25" s="6"/>
      <c r="G25" s="6" t="str">
        <f aca="false">IF($A25="","",IF(COUNTIF('CHANGE SIGNALS'!$A$5:$A$104,$A25)=0,"Missing: matching signal record",IF('SET BASELINE'!$B$6="","Missing: original decision status",IF('SET BASELINE'!$B$11="","Missing: current set version",IF(IFERROR(INDEX('CHANGE SIGNALS'!$D$5:$D$104,MATCH($A25,'CHANGE SIGNALS'!$A$5:$A$104,0)),"")="","Missing: signal category",IF(OR(IFERROR(INDEX('CHANGE SIGNALS'!$F$5:$F$104,MATCH($A25,'CHANGE SIGNALS'!$A$5:$A$104,0)),"")="",LEN(SUBSTITUTE(SUBSTITUTE(SUBSTITUTE(SUBSTITUTE(SUBSTITUTE(SUBSTITUTE(TRIM(IFERROR(INDEX('CHANGE SIGNALS'!$F$5:$F$104,MATCH($A25,'CHANGE SIGNALS'!$A$5:$A$104,0)),"")),".",""),"-",""),"?",""),"!",""),",",""),";",""))=0),"Missing: meaningful observed fact",IF(OR(NOT(ISNUMBER(IFERROR(INDEX('CHANGE SIGNALS'!$C$5:$C$104,MATCH($A25,'CHANGE SIGNALS'!$A$5:$A$104,0)),""))),IFERROR(INDEX('CHANGE SIGNALS'!$C$5:$C$104,MATCH($A25,'CHANGE SIGNALS'!$A$5:$A$104,0)),"")&lt;1,IFERROR(INDEX('CHANGE SIGNALS'!$C$5:$C$104,MATCH($A25,'CHANGE SIGNALS'!$A$5:$A$104,0)),"")&gt;2958465,IFERROR(INDEX('CHANGE SIGNALS'!$C$5:$C$104,MATCH($A25,'CHANGE SIGNALS'!$A$5:$A$104,0)),"")&lt;&gt;INT(IFERROR(INDEX('CHANGE SIGNALS'!$C$5:$C$104,MATCH($A25,'CHANGE SIGNALS'!$A$5:$A$104,0)),""))),"Invalid: date observed",IF(IFERROR(INDEX('CHANGE SIGNALS'!$L$5:$L$104,MATCH($A25,'CHANGE SIGNALS'!$A$5:$A$104,0)),"")="","Missing: monitoring owner",IF($C25="","Missing: evidence availability",IF($D25="","Missing: evidence state",IF($B25="","Missing: candidate or affected scope",IF($E25="","Missing: materiality rationale",IF($F25="","Missing: protected unchanged elements",IF(OR($N25="",LEN(SUBSTITUTE(SUBSTITUTE(SUBSTITUTE(SUBSTITUTE(SUBSTITUTE(SUBSTITUTE(TRIM($N25),".",""),"-",""),"?",""),"!",""),",",""),";",""))=0),"Missing: next-review condition",IF(AND($C25="Required evidence is missing",$D25&lt;&gt;"Not assessable because evidence is missing"),"Contradiction: missing evidence state",IF(AND($C25="Required evidence is available",$D25="Not assessable because evidence is missing"),"Contradiction: evidence marked available and missing",IF(AND(IFERROR(INDEX('CHANGE SIGNALS'!$J$5:$J$104,MATCH($A25,'CHANGE SIGNALS'!$A$5:$A$104,0)),"")="No supported material consequence",OR(IFERROR(INDEX('CHANGE SIGNALS'!$K$5:$K$104,MATCH($A25,'CHANGE SIGNALS'!$A$5:$A$104,0)),"")="One candidate",IFERROR(INDEX('CHANGE SIGNALS'!$K$5:$K$104,MATCH($A25,'CHANGE SIGNALS'!$A$5:$A$104,0)),"")="Bounded subset, product, segment or market",IFERROR(INDEX('CHANGE SIGNALS'!$K$5:$K$104,MATCH($A25,'CHANGE SIGNALS'!$A$5:$A$104,0)),"")="Set-wide assumptions or coverage")),"Contradiction: no material consequence with change breadth",IF(AND(IFERROR(INDEX('CHANGE SIGNALS'!$J$5:$J$104,MATCH($A25,'CHANGE SIGNALS'!$A$5:$A$104,0)),"")="Supported material consequence",IFERROR(INDEX('CHANGE SIGNALS'!$K$5:$K$104,MATCH($A25,'CHANGE SIGNALS'!$A$5:$A$104,0)),"")="No approved set change"),"Contradiction: supported consequence with no change",IF(AND('SET BASELINE'!$B$6="Not clearly defined",OR(IFERROR(INDEX('CHANGE SIGNALS'!$J$5:$J$104,MATCH($A25,'CHANGE SIGNALS'!$A$5:$A$104,0)),"")="Supported material consequence",IFERROR(INDEX('CHANGE SIGNALS'!$K$5:$K$104,MATCH($A25,'CHANGE SIGNALS'!$A$5:$A$104,0)),"")&lt;&gt;"No approved set change",IFERROR(INDEX('CHANGE SIGNALS'!$I$5:$I$104,MATCH($A25,'CHANGE SIGNALS'!$A$5:$A$104,0)),"")="Original scope materially changed")),"Contradiction: undefined decision with claimed change",IF(AND(IFERROR(INDEX('CHANGE SIGNALS'!$I$5:$I$104,MATCH($A25,'CHANGE SIGNALS'!$A$5:$A$104,0)),"")="Original scope materially changed",IFERROR(INDEX('CHANGE SIGNALS'!$K$5:$K$104,MATCH($A25,'CHANGE SIGNALS'!$A$5:$A$104,0)),"")="No approved set change"),"Contradiction: changed scope with no change breadth",IF(AND(IFERROR(INDEX('CHANGE SIGNALS'!$K$5:$K$104,MATCH($A25,'CHANGE SIGNALS'!$A$5:$A$104,0)),"")="Original decision scope",IFERROR(INDEX('CHANGE SIGNALS'!$I$5:$I$104,MATCH($A25,'CHANGE SIGNALS'!$A$5:$A$104,0)),"")="Original scope remains valid"),"Contradiction: decision scope breadth with valid scope","READY")))))))))))))))))))))</f>
        <v/>
      </c>
      <c r="H25" s="6" t="str">
        <f aca="false">IF($A25="","",IF($G25&lt;&gt;"READY","",IF('SET BASELINE'!$B$6="Not clearly defined","Refused — define the original decision first",IF(OR(IFERROR(INDEX('CHANGE SIGNALS'!$I$5:$I$104,MATCH($A25,'CHANGE SIGNALS'!$A$5:$A$104,0)),"")="Original scope materially changed",IFERROR(INDEX('CHANGE SIGNALS'!$K$5:$K$104,MATCH($A25,'CHANGE SIGNALS'!$A$5:$A$104,0)),"")="Original decision scope"),"Decision-scope review required",IF($C25="Required evidence is missing","Review deferred — evidence insufficient",IF(OR($D25="Admissibility requires review",$D25="Material evidence is contradictory",$D25="Material evidence may be stale",IFERROR(INDEX('CHANGE SIGNALS'!$I$5:$I$104,MATCH($A25,'CHANGE SIGNALS'!$A$5:$A$104,0)),"")="Original scope is unclear",IFERROR(INDEX('CHANGE SIGNALS'!$J$5:$J$104,MATCH($A25,'CHANGE SIGNALS'!$A$5:$A$104,0)),"")="Consequence is unclear",IFERROR(INDEX('CHANGE SIGNALS'!$K$5:$K$104,MATCH($A25,'CHANGE SIGNALS'!$A$5:$A$104,0)),"")="Affected breadth is unclear"),"Evidence check required",IF(AND(IFERROR(INDEX('CHANGE SIGNALS'!$J$5:$J$104,MATCH($A25,'CHANGE SIGNALS'!$A$5:$A$104,0)),"")="No supported material consequence",IFERROR(INDEX('CHANGE SIGNALS'!$K$5:$K$104,MATCH($A25,'CHANGE SIGNALS'!$A$5:$A$104,0)),"")="No approved set change"),"No change required",IF(AND(IFERROR(INDEX('CHANGE SIGNALS'!$J$5:$J$104,MATCH($A25,'CHANGE SIGNALS'!$A$5:$A$104,0)),"")="Supported material consequence",OR(IFERROR(INDEX('CHANGE SIGNALS'!$K$5:$K$104,MATCH($A25,'CHANGE SIGNALS'!$A$5:$A$104,0)),"")="One candidate",IFERROR(INDEX('CHANGE SIGNALS'!$K$5:$K$104,MATCH($A25,'CHANGE SIGNALS'!$A$5:$A$104,0)),"")="Bounded subset, product, segment or market")),"Partial refresh",IF(AND(IFERROR(INDEX('CHANGE SIGNALS'!$J$5:$J$104,MATCH($A25,'CHANGE SIGNALS'!$A$5:$A$104,0)),"")="Supported material consequence",IFERROR(INDEX('CHANGE SIGNALS'!$K$5:$K$104,MATCH($A25,'CHANGE SIGNALS'!$A$5:$A$104,0)),"")="Set-wide assumptions or coverage"),"Full competitor-set rebuild","")))))))))</f>
        <v/>
      </c>
      <c r="I25" s="6"/>
      <c r="J25" s="6"/>
      <c r="K25" s="11"/>
      <c r="L25" s="6"/>
      <c r="M25" s="6"/>
      <c r="N25" s="6"/>
      <c r="O25" s="6"/>
      <c r="P25" s="6" t="str">
        <f aca="false">IF($A25="","",'SET BASELINE'!$B$6&amp;"|"&amp;'SET BASELINE'!$B$11&amp;"|"&amp;$A25&amp;"|"&amp;$B25&amp;"|"&amp;$C25&amp;"|"&amp;$D25&amp;"|"&amp;IFERROR(INDEX('CHANGE SIGNALS'!$I$5:$I$104,MATCH($A25,'CHANGE SIGNALS'!$A$5:$A$104,0)),"")&amp;"|"&amp;IFERROR(INDEX('CHANGE SIGNALS'!$J$5:$J$104,MATCH($A25,'CHANGE SIGNALS'!$A$5:$A$104,0)),"")&amp;"|"&amp;IFERROR(INDEX('CHANGE SIGNALS'!$K$5:$K$104,MATCH($A25,'CHANGE SIGNALS'!$A$5:$A$104,0)),"")&amp;"|"&amp;$E25&amp;"|"&amp;$F25&amp;"|"&amp;$N25)</f>
        <v/>
      </c>
      <c r="Q25" s="6" t="str">
        <f aca="false">IF($A25="","",IF($I25="","NOT CONFIRMED",IF($O25="","CONFIRMATION SNAPSHOT REQUIRED",IF($O25=$P25,"CURRENT","STALE — REVIEW AGAIN"))))</f>
        <v/>
      </c>
    </row>
    <row r="26" customFormat="false" ht="15" hidden="false" customHeight="false" outlineLevel="0" collapsed="false">
      <c r="A26" s="6"/>
      <c r="B26" s="6"/>
      <c r="C26" s="6"/>
      <c r="D26" s="6"/>
      <c r="E26" s="6"/>
      <c r="F26" s="6"/>
      <c r="G26" s="6" t="str">
        <f aca="false">IF($A26="","",IF(COUNTIF('CHANGE SIGNALS'!$A$5:$A$104,$A26)=0,"Missing: matching signal record",IF('SET BASELINE'!$B$6="","Missing: original decision status",IF('SET BASELINE'!$B$11="","Missing: current set version",IF(IFERROR(INDEX('CHANGE SIGNALS'!$D$5:$D$104,MATCH($A26,'CHANGE SIGNALS'!$A$5:$A$104,0)),"")="","Missing: signal category",IF(OR(IFERROR(INDEX('CHANGE SIGNALS'!$F$5:$F$104,MATCH($A26,'CHANGE SIGNALS'!$A$5:$A$104,0)),"")="",LEN(SUBSTITUTE(SUBSTITUTE(SUBSTITUTE(SUBSTITUTE(SUBSTITUTE(SUBSTITUTE(TRIM(IFERROR(INDEX('CHANGE SIGNALS'!$F$5:$F$104,MATCH($A26,'CHANGE SIGNALS'!$A$5:$A$104,0)),"")),".",""),"-",""),"?",""),"!",""),",",""),";",""))=0),"Missing: meaningful observed fact",IF(OR(NOT(ISNUMBER(IFERROR(INDEX('CHANGE SIGNALS'!$C$5:$C$104,MATCH($A26,'CHANGE SIGNALS'!$A$5:$A$104,0)),""))),IFERROR(INDEX('CHANGE SIGNALS'!$C$5:$C$104,MATCH($A26,'CHANGE SIGNALS'!$A$5:$A$104,0)),"")&lt;1,IFERROR(INDEX('CHANGE SIGNALS'!$C$5:$C$104,MATCH($A26,'CHANGE SIGNALS'!$A$5:$A$104,0)),"")&gt;2958465,IFERROR(INDEX('CHANGE SIGNALS'!$C$5:$C$104,MATCH($A26,'CHANGE SIGNALS'!$A$5:$A$104,0)),"")&lt;&gt;INT(IFERROR(INDEX('CHANGE SIGNALS'!$C$5:$C$104,MATCH($A26,'CHANGE SIGNALS'!$A$5:$A$104,0)),""))),"Invalid: date observed",IF(IFERROR(INDEX('CHANGE SIGNALS'!$L$5:$L$104,MATCH($A26,'CHANGE SIGNALS'!$A$5:$A$104,0)),"")="","Missing: monitoring owner",IF($C26="","Missing: evidence availability",IF($D26="","Missing: evidence state",IF($B26="","Missing: candidate or affected scope",IF($E26="","Missing: materiality rationale",IF($F26="","Missing: protected unchanged elements",IF(OR($N26="",LEN(SUBSTITUTE(SUBSTITUTE(SUBSTITUTE(SUBSTITUTE(SUBSTITUTE(SUBSTITUTE(TRIM($N26),".",""),"-",""),"?",""),"!",""),",",""),";",""))=0),"Missing: next-review condition",IF(AND($C26="Required evidence is missing",$D26&lt;&gt;"Not assessable because evidence is missing"),"Contradiction: missing evidence state",IF(AND($C26="Required evidence is available",$D26="Not assessable because evidence is missing"),"Contradiction: evidence marked available and missing",IF(AND(IFERROR(INDEX('CHANGE SIGNALS'!$J$5:$J$104,MATCH($A26,'CHANGE SIGNALS'!$A$5:$A$104,0)),"")="No supported material consequence",OR(IFERROR(INDEX('CHANGE SIGNALS'!$K$5:$K$104,MATCH($A26,'CHANGE SIGNALS'!$A$5:$A$104,0)),"")="One candidate",IFERROR(INDEX('CHANGE SIGNALS'!$K$5:$K$104,MATCH($A26,'CHANGE SIGNALS'!$A$5:$A$104,0)),"")="Bounded subset, product, segment or market",IFERROR(INDEX('CHANGE SIGNALS'!$K$5:$K$104,MATCH($A26,'CHANGE SIGNALS'!$A$5:$A$104,0)),"")="Set-wide assumptions or coverage")),"Contradiction: no material consequence with change breadth",IF(AND(IFERROR(INDEX('CHANGE SIGNALS'!$J$5:$J$104,MATCH($A26,'CHANGE SIGNALS'!$A$5:$A$104,0)),"")="Supported material consequence",IFERROR(INDEX('CHANGE SIGNALS'!$K$5:$K$104,MATCH($A26,'CHANGE SIGNALS'!$A$5:$A$104,0)),"")="No approved set change"),"Contradiction: supported consequence with no change",IF(AND('SET BASELINE'!$B$6="Not clearly defined",OR(IFERROR(INDEX('CHANGE SIGNALS'!$J$5:$J$104,MATCH($A26,'CHANGE SIGNALS'!$A$5:$A$104,0)),"")="Supported material consequence",IFERROR(INDEX('CHANGE SIGNALS'!$K$5:$K$104,MATCH($A26,'CHANGE SIGNALS'!$A$5:$A$104,0)),"")&lt;&gt;"No approved set change",IFERROR(INDEX('CHANGE SIGNALS'!$I$5:$I$104,MATCH($A26,'CHANGE SIGNALS'!$A$5:$A$104,0)),"")="Original scope materially changed")),"Contradiction: undefined decision with claimed change",IF(AND(IFERROR(INDEX('CHANGE SIGNALS'!$I$5:$I$104,MATCH($A26,'CHANGE SIGNALS'!$A$5:$A$104,0)),"")="Original scope materially changed",IFERROR(INDEX('CHANGE SIGNALS'!$K$5:$K$104,MATCH($A26,'CHANGE SIGNALS'!$A$5:$A$104,0)),"")="No approved set change"),"Contradiction: changed scope with no change breadth",IF(AND(IFERROR(INDEX('CHANGE SIGNALS'!$K$5:$K$104,MATCH($A26,'CHANGE SIGNALS'!$A$5:$A$104,0)),"")="Original decision scope",IFERROR(INDEX('CHANGE SIGNALS'!$I$5:$I$104,MATCH($A26,'CHANGE SIGNALS'!$A$5:$A$104,0)),"")="Original scope remains valid"),"Contradiction: decision scope breadth with valid scope","READY")))))))))))))))))))))</f>
        <v/>
      </c>
      <c r="H26" s="6" t="str">
        <f aca="false">IF($A26="","",IF($G26&lt;&gt;"READY","",IF('SET BASELINE'!$B$6="Not clearly defined","Refused — define the original decision first",IF(OR(IFERROR(INDEX('CHANGE SIGNALS'!$I$5:$I$104,MATCH($A26,'CHANGE SIGNALS'!$A$5:$A$104,0)),"")="Original scope materially changed",IFERROR(INDEX('CHANGE SIGNALS'!$K$5:$K$104,MATCH($A26,'CHANGE SIGNALS'!$A$5:$A$104,0)),"")="Original decision scope"),"Decision-scope review required",IF($C26="Required evidence is missing","Review deferred — evidence insufficient",IF(OR($D26="Admissibility requires review",$D26="Material evidence is contradictory",$D26="Material evidence may be stale",IFERROR(INDEX('CHANGE SIGNALS'!$I$5:$I$104,MATCH($A26,'CHANGE SIGNALS'!$A$5:$A$104,0)),"")="Original scope is unclear",IFERROR(INDEX('CHANGE SIGNALS'!$J$5:$J$104,MATCH($A26,'CHANGE SIGNALS'!$A$5:$A$104,0)),"")="Consequence is unclear",IFERROR(INDEX('CHANGE SIGNALS'!$K$5:$K$104,MATCH($A26,'CHANGE SIGNALS'!$A$5:$A$104,0)),"")="Affected breadth is unclear"),"Evidence check required",IF(AND(IFERROR(INDEX('CHANGE SIGNALS'!$J$5:$J$104,MATCH($A26,'CHANGE SIGNALS'!$A$5:$A$104,0)),"")="No supported material consequence",IFERROR(INDEX('CHANGE SIGNALS'!$K$5:$K$104,MATCH($A26,'CHANGE SIGNALS'!$A$5:$A$104,0)),"")="No approved set change"),"No change required",IF(AND(IFERROR(INDEX('CHANGE SIGNALS'!$J$5:$J$104,MATCH($A26,'CHANGE SIGNALS'!$A$5:$A$104,0)),"")="Supported material consequence",OR(IFERROR(INDEX('CHANGE SIGNALS'!$K$5:$K$104,MATCH($A26,'CHANGE SIGNALS'!$A$5:$A$104,0)),"")="One candidate",IFERROR(INDEX('CHANGE SIGNALS'!$K$5:$K$104,MATCH($A26,'CHANGE SIGNALS'!$A$5:$A$104,0)),"")="Bounded subset, product, segment or market")),"Partial refresh",IF(AND(IFERROR(INDEX('CHANGE SIGNALS'!$J$5:$J$104,MATCH($A26,'CHANGE SIGNALS'!$A$5:$A$104,0)),"")="Supported material consequence",IFERROR(INDEX('CHANGE SIGNALS'!$K$5:$K$104,MATCH($A26,'CHANGE SIGNALS'!$A$5:$A$104,0)),"")="Set-wide assumptions or coverage"),"Full competitor-set rebuild","")))))))))</f>
        <v/>
      </c>
      <c r="I26" s="6"/>
      <c r="J26" s="6"/>
      <c r="K26" s="11"/>
      <c r="L26" s="6"/>
      <c r="M26" s="6"/>
      <c r="N26" s="6"/>
      <c r="O26" s="6"/>
      <c r="P26" s="6" t="str">
        <f aca="false">IF($A26="","",'SET BASELINE'!$B$6&amp;"|"&amp;'SET BASELINE'!$B$11&amp;"|"&amp;$A26&amp;"|"&amp;$B26&amp;"|"&amp;$C26&amp;"|"&amp;$D26&amp;"|"&amp;IFERROR(INDEX('CHANGE SIGNALS'!$I$5:$I$104,MATCH($A26,'CHANGE SIGNALS'!$A$5:$A$104,0)),"")&amp;"|"&amp;IFERROR(INDEX('CHANGE SIGNALS'!$J$5:$J$104,MATCH($A26,'CHANGE SIGNALS'!$A$5:$A$104,0)),"")&amp;"|"&amp;IFERROR(INDEX('CHANGE SIGNALS'!$K$5:$K$104,MATCH($A26,'CHANGE SIGNALS'!$A$5:$A$104,0)),"")&amp;"|"&amp;$E26&amp;"|"&amp;$F26&amp;"|"&amp;$N26)</f>
        <v/>
      </c>
      <c r="Q26" s="6" t="str">
        <f aca="false">IF($A26="","",IF($I26="","NOT CONFIRMED",IF($O26="","CONFIRMATION SNAPSHOT REQUIRED",IF($O26=$P26,"CURRENT","STALE — REVIEW AGAIN"))))</f>
        <v/>
      </c>
    </row>
    <row r="27" customFormat="false" ht="15" hidden="false" customHeight="false" outlineLevel="0" collapsed="false">
      <c r="A27" s="6"/>
      <c r="B27" s="6"/>
      <c r="C27" s="6"/>
      <c r="D27" s="6"/>
      <c r="E27" s="6"/>
      <c r="F27" s="6"/>
      <c r="G27" s="6" t="str">
        <f aca="false">IF($A27="","",IF(COUNTIF('CHANGE SIGNALS'!$A$5:$A$104,$A27)=0,"Missing: matching signal record",IF('SET BASELINE'!$B$6="","Missing: original decision status",IF('SET BASELINE'!$B$11="","Missing: current set version",IF(IFERROR(INDEX('CHANGE SIGNALS'!$D$5:$D$104,MATCH($A27,'CHANGE SIGNALS'!$A$5:$A$104,0)),"")="","Missing: signal category",IF(OR(IFERROR(INDEX('CHANGE SIGNALS'!$F$5:$F$104,MATCH($A27,'CHANGE SIGNALS'!$A$5:$A$104,0)),"")="",LEN(SUBSTITUTE(SUBSTITUTE(SUBSTITUTE(SUBSTITUTE(SUBSTITUTE(SUBSTITUTE(TRIM(IFERROR(INDEX('CHANGE SIGNALS'!$F$5:$F$104,MATCH($A27,'CHANGE SIGNALS'!$A$5:$A$104,0)),"")),".",""),"-",""),"?",""),"!",""),",",""),";",""))=0),"Missing: meaningful observed fact",IF(OR(NOT(ISNUMBER(IFERROR(INDEX('CHANGE SIGNALS'!$C$5:$C$104,MATCH($A27,'CHANGE SIGNALS'!$A$5:$A$104,0)),""))),IFERROR(INDEX('CHANGE SIGNALS'!$C$5:$C$104,MATCH($A27,'CHANGE SIGNALS'!$A$5:$A$104,0)),"")&lt;1,IFERROR(INDEX('CHANGE SIGNALS'!$C$5:$C$104,MATCH($A27,'CHANGE SIGNALS'!$A$5:$A$104,0)),"")&gt;2958465,IFERROR(INDEX('CHANGE SIGNALS'!$C$5:$C$104,MATCH($A27,'CHANGE SIGNALS'!$A$5:$A$104,0)),"")&lt;&gt;INT(IFERROR(INDEX('CHANGE SIGNALS'!$C$5:$C$104,MATCH($A27,'CHANGE SIGNALS'!$A$5:$A$104,0)),""))),"Invalid: date observed",IF(IFERROR(INDEX('CHANGE SIGNALS'!$L$5:$L$104,MATCH($A27,'CHANGE SIGNALS'!$A$5:$A$104,0)),"")="","Missing: monitoring owner",IF($C27="","Missing: evidence availability",IF($D27="","Missing: evidence state",IF($B27="","Missing: candidate or affected scope",IF($E27="","Missing: materiality rationale",IF($F27="","Missing: protected unchanged elements",IF(OR($N27="",LEN(SUBSTITUTE(SUBSTITUTE(SUBSTITUTE(SUBSTITUTE(SUBSTITUTE(SUBSTITUTE(TRIM($N27),".",""),"-",""),"?",""),"!",""),",",""),";",""))=0),"Missing: next-review condition",IF(AND($C27="Required evidence is missing",$D27&lt;&gt;"Not assessable because evidence is missing"),"Contradiction: missing evidence state",IF(AND($C27="Required evidence is available",$D27="Not assessable because evidence is missing"),"Contradiction: evidence marked available and missing",IF(AND(IFERROR(INDEX('CHANGE SIGNALS'!$J$5:$J$104,MATCH($A27,'CHANGE SIGNALS'!$A$5:$A$104,0)),"")="No supported material consequence",OR(IFERROR(INDEX('CHANGE SIGNALS'!$K$5:$K$104,MATCH($A27,'CHANGE SIGNALS'!$A$5:$A$104,0)),"")="One candidate",IFERROR(INDEX('CHANGE SIGNALS'!$K$5:$K$104,MATCH($A27,'CHANGE SIGNALS'!$A$5:$A$104,0)),"")="Bounded subset, product, segment or market",IFERROR(INDEX('CHANGE SIGNALS'!$K$5:$K$104,MATCH($A27,'CHANGE SIGNALS'!$A$5:$A$104,0)),"")="Set-wide assumptions or coverage")),"Contradiction: no material consequence with change breadth",IF(AND(IFERROR(INDEX('CHANGE SIGNALS'!$J$5:$J$104,MATCH($A27,'CHANGE SIGNALS'!$A$5:$A$104,0)),"")="Supported material consequence",IFERROR(INDEX('CHANGE SIGNALS'!$K$5:$K$104,MATCH($A27,'CHANGE SIGNALS'!$A$5:$A$104,0)),"")="No approved set change"),"Contradiction: supported consequence with no change",IF(AND('SET BASELINE'!$B$6="Not clearly defined",OR(IFERROR(INDEX('CHANGE SIGNALS'!$J$5:$J$104,MATCH($A27,'CHANGE SIGNALS'!$A$5:$A$104,0)),"")="Supported material consequence",IFERROR(INDEX('CHANGE SIGNALS'!$K$5:$K$104,MATCH($A27,'CHANGE SIGNALS'!$A$5:$A$104,0)),"")&lt;&gt;"No approved set change",IFERROR(INDEX('CHANGE SIGNALS'!$I$5:$I$104,MATCH($A27,'CHANGE SIGNALS'!$A$5:$A$104,0)),"")="Original scope materially changed")),"Contradiction: undefined decision with claimed change",IF(AND(IFERROR(INDEX('CHANGE SIGNALS'!$I$5:$I$104,MATCH($A27,'CHANGE SIGNALS'!$A$5:$A$104,0)),"")="Original scope materially changed",IFERROR(INDEX('CHANGE SIGNALS'!$K$5:$K$104,MATCH($A27,'CHANGE SIGNALS'!$A$5:$A$104,0)),"")="No approved set change"),"Contradiction: changed scope with no change breadth",IF(AND(IFERROR(INDEX('CHANGE SIGNALS'!$K$5:$K$104,MATCH($A27,'CHANGE SIGNALS'!$A$5:$A$104,0)),"")="Original decision scope",IFERROR(INDEX('CHANGE SIGNALS'!$I$5:$I$104,MATCH($A27,'CHANGE SIGNALS'!$A$5:$A$104,0)),"")="Original scope remains valid"),"Contradiction: decision scope breadth with valid scope","READY")))))))))))))))))))))</f>
        <v/>
      </c>
      <c r="H27" s="6" t="str">
        <f aca="false">IF($A27="","",IF($G27&lt;&gt;"READY","",IF('SET BASELINE'!$B$6="Not clearly defined","Refused — define the original decision first",IF(OR(IFERROR(INDEX('CHANGE SIGNALS'!$I$5:$I$104,MATCH($A27,'CHANGE SIGNALS'!$A$5:$A$104,0)),"")="Original scope materially changed",IFERROR(INDEX('CHANGE SIGNALS'!$K$5:$K$104,MATCH($A27,'CHANGE SIGNALS'!$A$5:$A$104,0)),"")="Original decision scope"),"Decision-scope review required",IF($C27="Required evidence is missing","Review deferred — evidence insufficient",IF(OR($D27="Admissibility requires review",$D27="Material evidence is contradictory",$D27="Material evidence may be stale",IFERROR(INDEX('CHANGE SIGNALS'!$I$5:$I$104,MATCH($A27,'CHANGE SIGNALS'!$A$5:$A$104,0)),"")="Original scope is unclear",IFERROR(INDEX('CHANGE SIGNALS'!$J$5:$J$104,MATCH($A27,'CHANGE SIGNALS'!$A$5:$A$104,0)),"")="Consequence is unclear",IFERROR(INDEX('CHANGE SIGNALS'!$K$5:$K$104,MATCH($A27,'CHANGE SIGNALS'!$A$5:$A$104,0)),"")="Affected breadth is unclear"),"Evidence check required",IF(AND(IFERROR(INDEX('CHANGE SIGNALS'!$J$5:$J$104,MATCH($A27,'CHANGE SIGNALS'!$A$5:$A$104,0)),"")="No supported material consequence",IFERROR(INDEX('CHANGE SIGNALS'!$K$5:$K$104,MATCH($A27,'CHANGE SIGNALS'!$A$5:$A$104,0)),"")="No approved set change"),"No change required",IF(AND(IFERROR(INDEX('CHANGE SIGNALS'!$J$5:$J$104,MATCH($A27,'CHANGE SIGNALS'!$A$5:$A$104,0)),"")="Supported material consequence",OR(IFERROR(INDEX('CHANGE SIGNALS'!$K$5:$K$104,MATCH($A27,'CHANGE SIGNALS'!$A$5:$A$104,0)),"")="One candidate",IFERROR(INDEX('CHANGE SIGNALS'!$K$5:$K$104,MATCH($A27,'CHANGE SIGNALS'!$A$5:$A$104,0)),"")="Bounded subset, product, segment or market")),"Partial refresh",IF(AND(IFERROR(INDEX('CHANGE SIGNALS'!$J$5:$J$104,MATCH($A27,'CHANGE SIGNALS'!$A$5:$A$104,0)),"")="Supported material consequence",IFERROR(INDEX('CHANGE SIGNALS'!$K$5:$K$104,MATCH($A27,'CHANGE SIGNALS'!$A$5:$A$104,0)),"")="Set-wide assumptions or coverage"),"Full competitor-set rebuild","")))))))))</f>
        <v/>
      </c>
      <c r="I27" s="6"/>
      <c r="J27" s="6"/>
      <c r="K27" s="11"/>
      <c r="L27" s="6"/>
      <c r="M27" s="6"/>
      <c r="N27" s="6"/>
      <c r="O27" s="6"/>
      <c r="P27" s="6" t="str">
        <f aca="false">IF($A27="","",'SET BASELINE'!$B$6&amp;"|"&amp;'SET BASELINE'!$B$11&amp;"|"&amp;$A27&amp;"|"&amp;$B27&amp;"|"&amp;$C27&amp;"|"&amp;$D27&amp;"|"&amp;IFERROR(INDEX('CHANGE SIGNALS'!$I$5:$I$104,MATCH($A27,'CHANGE SIGNALS'!$A$5:$A$104,0)),"")&amp;"|"&amp;IFERROR(INDEX('CHANGE SIGNALS'!$J$5:$J$104,MATCH($A27,'CHANGE SIGNALS'!$A$5:$A$104,0)),"")&amp;"|"&amp;IFERROR(INDEX('CHANGE SIGNALS'!$K$5:$K$104,MATCH($A27,'CHANGE SIGNALS'!$A$5:$A$104,0)),"")&amp;"|"&amp;$E27&amp;"|"&amp;$F27&amp;"|"&amp;$N27)</f>
        <v/>
      </c>
      <c r="Q27" s="6" t="str">
        <f aca="false">IF($A27="","",IF($I27="","NOT CONFIRMED",IF($O27="","CONFIRMATION SNAPSHOT REQUIRED",IF($O27=$P27,"CURRENT","STALE — REVIEW AGAIN"))))</f>
        <v/>
      </c>
    </row>
    <row r="28" customFormat="false" ht="15" hidden="false" customHeight="false" outlineLevel="0" collapsed="false">
      <c r="A28" s="6"/>
      <c r="B28" s="6"/>
      <c r="C28" s="6"/>
      <c r="D28" s="6"/>
      <c r="E28" s="6"/>
      <c r="F28" s="6"/>
      <c r="G28" s="6" t="str">
        <f aca="false">IF($A28="","",IF(COUNTIF('CHANGE SIGNALS'!$A$5:$A$104,$A28)=0,"Missing: matching signal record",IF('SET BASELINE'!$B$6="","Missing: original decision status",IF('SET BASELINE'!$B$11="","Missing: current set version",IF(IFERROR(INDEX('CHANGE SIGNALS'!$D$5:$D$104,MATCH($A28,'CHANGE SIGNALS'!$A$5:$A$104,0)),"")="","Missing: signal category",IF(OR(IFERROR(INDEX('CHANGE SIGNALS'!$F$5:$F$104,MATCH($A28,'CHANGE SIGNALS'!$A$5:$A$104,0)),"")="",LEN(SUBSTITUTE(SUBSTITUTE(SUBSTITUTE(SUBSTITUTE(SUBSTITUTE(SUBSTITUTE(TRIM(IFERROR(INDEX('CHANGE SIGNALS'!$F$5:$F$104,MATCH($A28,'CHANGE SIGNALS'!$A$5:$A$104,0)),"")),".",""),"-",""),"?",""),"!",""),",",""),";",""))=0),"Missing: meaningful observed fact",IF(OR(NOT(ISNUMBER(IFERROR(INDEX('CHANGE SIGNALS'!$C$5:$C$104,MATCH($A28,'CHANGE SIGNALS'!$A$5:$A$104,0)),""))),IFERROR(INDEX('CHANGE SIGNALS'!$C$5:$C$104,MATCH($A28,'CHANGE SIGNALS'!$A$5:$A$104,0)),"")&lt;1,IFERROR(INDEX('CHANGE SIGNALS'!$C$5:$C$104,MATCH($A28,'CHANGE SIGNALS'!$A$5:$A$104,0)),"")&gt;2958465,IFERROR(INDEX('CHANGE SIGNALS'!$C$5:$C$104,MATCH($A28,'CHANGE SIGNALS'!$A$5:$A$104,0)),"")&lt;&gt;INT(IFERROR(INDEX('CHANGE SIGNALS'!$C$5:$C$104,MATCH($A28,'CHANGE SIGNALS'!$A$5:$A$104,0)),""))),"Invalid: date observed",IF(IFERROR(INDEX('CHANGE SIGNALS'!$L$5:$L$104,MATCH($A28,'CHANGE SIGNALS'!$A$5:$A$104,0)),"")="","Missing: monitoring owner",IF($C28="","Missing: evidence availability",IF($D28="","Missing: evidence state",IF($B28="","Missing: candidate or affected scope",IF($E28="","Missing: materiality rationale",IF($F28="","Missing: protected unchanged elements",IF(OR($N28="",LEN(SUBSTITUTE(SUBSTITUTE(SUBSTITUTE(SUBSTITUTE(SUBSTITUTE(SUBSTITUTE(TRIM($N28),".",""),"-",""),"?",""),"!",""),",",""),";",""))=0),"Missing: next-review condition",IF(AND($C28="Required evidence is missing",$D28&lt;&gt;"Not assessable because evidence is missing"),"Contradiction: missing evidence state",IF(AND($C28="Required evidence is available",$D28="Not assessable because evidence is missing"),"Contradiction: evidence marked available and missing",IF(AND(IFERROR(INDEX('CHANGE SIGNALS'!$J$5:$J$104,MATCH($A28,'CHANGE SIGNALS'!$A$5:$A$104,0)),"")="No supported material consequence",OR(IFERROR(INDEX('CHANGE SIGNALS'!$K$5:$K$104,MATCH($A28,'CHANGE SIGNALS'!$A$5:$A$104,0)),"")="One candidate",IFERROR(INDEX('CHANGE SIGNALS'!$K$5:$K$104,MATCH($A28,'CHANGE SIGNALS'!$A$5:$A$104,0)),"")="Bounded subset, product, segment or market",IFERROR(INDEX('CHANGE SIGNALS'!$K$5:$K$104,MATCH($A28,'CHANGE SIGNALS'!$A$5:$A$104,0)),"")="Set-wide assumptions or coverage")),"Contradiction: no material consequence with change breadth",IF(AND(IFERROR(INDEX('CHANGE SIGNALS'!$J$5:$J$104,MATCH($A28,'CHANGE SIGNALS'!$A$5:$A$104,0)),"")="Supported material consequence",IFERROR(INDEX('CHANGE SIGNALS'!$K$5:$K$104,MATCH($A28,'CHANGE SIGNALS'!$A$5:$A$104,0)),"")="No approved set change"),"Contradiction: supported consequence with no change",IF(AND('SET BASELINE'!$B$6="Not clearly defined",OR(IFERROR(INDEX('CHANGE SIGNALS'!$J$5:$J$104,MATCH($A28,'CHANGE SIGNALS'!$A$5:$A$104,0)),"")="Supported material consequence",IFERROR(INDEX('CHANGE SIGNALS'!$K$5:$K$104,MATCH($A28,'CHANGE SIGNALS'!$A$5:$A$104,0)),"")&lt;&gt;"No approved set change",IFERROR(INDEX('CHANGE SIGNALS'!$I$5:$I$104,MATCH($A28,'CHANGE SIGNALS'!$A$5:$A$104,0)),"")="Original scope materially changed")),"Contradiction: undefined decision with claimed change",IF(AND(IFERROR(INDEX('CHANGE SIGNALS'!$I$5:$I$104,MATCH($A28,'CHANGE SIGNALS'!$A$5:$A$104,0)),"")="Original scope materially changed",IFERROR(INDEX('CHANGE SIGNALS'!$K$5:$K$104,MATCH($A28,'CHANGE SIGNALS'!$A$5:$A$104,0)),"")="No approved set change"),"Contradiction: changed scope with no change breadth",IF(AND(IFERROR(INDEX('CHANGE SIGNALS'!$K$5:$K$104,MATCH($A28,'CHANGE SIGNALS'!$A$5:$A$104,0)),"")="Original decision scope",IFERROR(INDEX('CHANGE SIGNALS'!$I$5:$I$104,MATCH($A28,'CHANGE SIGNALS'!$A$5:$A$104,0)),"")="Original scope remains valid"),"Contradiction: decision scope breadth with valid scope","READY")))))))))))))))))))))</f>
        <v/>
      </c>
      <c r="H28" s="6" t="str">
        <f aca="false">IF($A28="","",IF($G28&lt;&gt;"READY","",IF('SET BASELINE'!$B$6="Not clearly defined","Refused — define the original decision first",IF(OR(IFERROR(INDEX('CHANGE SIGNALS'!$I$5:$I$104,MATCH($A28,'CHANGE SIGNALS'!$A$5:$A$104,0)),"")="Original scope materially changed",IFERROR(INDEX('CHANGE SIGNALS'!$K$5:$K$104,MATCH($A28,'CHANGE SIGNALS'!$A$5:$A$104,0)),"")="Original decision scope"),"Decision-scope review required",IF($C28="Required evidence is missing","Review deferred — evidence insufficient",IF(OR($D28="Admissibility requires review",$D28="Material evidence is contradictory",$D28="Material evidence may be stale",IFERROR(INDEX('CHANGE SIGNALS'!$I$5:$I$104,MATCH($A28,'CHANGE SIGNALS'!$A$5:$A$104,0)),"")="Original scope is unclear",IFERROR(INDEX('CHANGE SIGNALS'!$J$5:$J$104,MATCH($A28,'CHANGE SIGNALS'!$A$5:$A$104,0)),"")="Consequence is unclear",IFERROR(INDEX('CHANGE SIGNALS'!$K$5:$K$104,MATCH($A28,'CHANGE SIGNALS'!$A$5:$A$104,0)),"")="Affected breadth is unclear"),"Evidence check required",IF(AND(IFERROR(INDEX('CHANGE SIGNALS'!$J$5:$J$104,MATCH($A28,'CHANGE SIGNALS'!$A$5:$A$104,0)),"")="No supported material consequence",IFERROR(INDEX('CHANGE SIGNALS'!$K$5:$K$104,MATCH($A28,'CHANGE SIGNALS'!$A$5:$A$104,0)),"")="No approved set change"),"No change required",IF(AND(IFERROR(INDEX('CHANGE SIGNALS'!$J$5:$J$104,MATCH($A28,'CHANGE SIGNALS'!$A$5:$A$104,0)),"")="Supported material consequence",OR(IFERROR(INDEX('CHANGE SIGNALS'!$K$5:$K$104,MATCH($A28,'CHANGE SIGNALS'!$A$5:$A$104,0)),"")="One candidate",IFERROR(INDEX('CHANGE SIGNALS'!$K$5:$K$104,MATCH($A28,'CHANGE SIGNALS'!$A$5:$A$104,0)),"")="Bounded subset, product, segment or market")),"Partial refresh",IF(AND(IFERROR(INDEX('CHANGE SIGNALS'!$J$5:$J$104,MATCH($A28,'CHANGE SIGNALS'!$A$5:$A$104,0)),"")="Supported material consequence",IFERROR(INDEX('CHANGE SIGNALS'!$K$5:$K$104,MATCH($A28,'CHANGE SIGNALS'!$A$5:$A$104,0)),"")="Set-wide assumptions or coverage"),"Full competitor-set rebuild","")))))))))</f>
        <v/>
      </c>
      <c r="I28" s="6"/>
      <c r="J28" s="6"/>
      <c r="K28" s="11"/>
      <c r="L28" s="6"/>
      <c r="M28" s="6"/>
      <c r="N28" s="6"/>
      <c r="O28" s="6"/>
      <c r="P28" s="6" t="str">
        <f aca="false">IF($A28="","",'SET BASELINE'!$B$6&amp;"|"&amp;'SET BASELINE'!$B$11&amp;"|"&amp;$A28&amp;"|"&amp;$B28&amp;"|"&amp;$C28&amp;"|"&amp;$D28&amp;"|"&amp;IFERROR(INDEX('CHANGE SIGNALS'!$I$5:$I$104,MATCH($A28,'CHANGE SIGNALS'!$A$5:$A$104,0)),"")&amp;"|"&amp;IFERROR(INDEX('CHANGE SIGNALS'!$J$5:$J$104,MATCH($A28,'CHANGE SIGNALS'!$A$5:$A$104,0)),"")&amp;"|"&amp;IFERROR(INDEX('CHANGE SIGNALS'!$K$5:$K$104,MATCH($A28,'CHANGE SIGNALS'!$A$5:$A$104,0)),"")&amp;"|"&amp;$E28&amp;"|"&amp;$F28&amp;"|"&amp;$N28)</f>
        <v/>
      </c>
      <c r="Q28" s="6" t="str">
        <f aca="false">IF($A28="","",IF($I28="","NOT CONFIRMED",IF($O28="","CONFIRMATION SNAPSHOT REQUIRED",IF($O28=$P28,"CURRENT","STALE — REVIEW AGAIN"))))</f>
        <v/>
      </c>
    </row>
    <row r="29" customFormat="false" ht="15" hidden="false" customHeight="false" outlineLevel="0" collapsed="false">
      <c r="A29" s="6"/>
      <c r="B29" s="6"/>
      <c r="C29" s="6"/>
      <c r="D29" s="6"/>
      <c r="E29" s="6"/>
      <c r="F29" s="6"/>
      <c r="G29" s="6" t="str">
        <f aca="false">IF($A29="","",IF(COUNTIF('CHANGE SIGNALS'!$A$5:$A$104,$A29)=0,"Missing: matching signal record",IF('SET BASELINE'!$B$6="","Missing: original decision status",IF('SET BASELINE'!$B$11="","Missing: current set version",IF(IFERROR(INDEX('CHANGE SIGNALS'!$D$5:$D$104,MATCH($A29,'CHANGE SIGNALS'!$A$5:$A$104,0)),"")="","Missing: signal category",IF(OR(IFERROR(INDEX('CHANGE SIGNALS'!$F$5:$F$104,MATCH($A29,'CHANGE SIGNALS'!$A$5:$A$104,0)),"")="",LEN(SUBSTITUTE(SUBSTITUTE(SUBSTITUTE(SUBSTITUTE(SUBSTITUTE(SUBSTITUTE(TRIM(IFERROR(INDEX('CHANGE SIGNALS'!$F$5:$F$104,MATCH($A29,'CHANGE SIGNALS'!$A$5:$A$104,0)),"")),".",""),"-",""),"?",""),"!",""),",",""),";",""))=0),"Missing: meaningful observed fact",IF(OR(NOT(ISNUMBER(IFERROR(INDEX('CHANGE SIGNALS'!$C$5:$C$104,MATCH($A29,'CHANGE SIGNALS'!$A$5:$A$104,0)),""))),IFERROR(INDEX('CHANGE SIGNALS'!$C$5:$C$104,MATCH($A29,'CHANGE SIGNALS'!$A$5:$A$104,0)),"")&lt;1,IFERROR(INDEX('CHANGE SIGNALS'!$C$5:$C$104,MATCH($A29,'CHANGE SIGNALS'!$A$5:$A$104,0)),"")&gt;2958465,IFERROR(INDEX('CHANGE SIGNALS'!$C$5:$C$104,MATCH($A29,'CHANGE SIGNALS'!$A$5:$A$104,0)),"")&lt;&gt;INT(IFERROR(INDEX('CHANGE SIGNALS'!$C$5:$C$104,MATCH($A29,'CHANGE SIGNALS'!$A$5:$A$104,0)),""))),"Invalid: date observed",IF(IFERROR(INDEX('CHANGE SIGNALS'!$L$5:$L$104,MATCH($A29,'CHANGE SIGNALS'!$A$5:$A$104,0)),"")="","Missing: monitoring owner",IF($C29="","Missing: evidence availability",IF($D29="","Missing: evidence state",IF($B29="","Missing: candidate or affected scope",IF($E29="","Missing: materiality rationale",IF($F29="","Missing: protected unchanged elements",IF(OR($N29="",LEN(SUBSTITUTE(SUBSTITUTE(SUBSTITUTE(SUBSTITUTE(SUBSTITUTE(SUBSTITUTE(TRIM($N29),".",""),"-",""),"?",""),"!",""),",",""),";",""))=0),"Missing: next-review condition",IF(AND($C29="Required evidence is missing",$D29&lt;&gt;"Not assessable because evidence is missing"),"Contradiction: missing evidence state",IF(AND($C29="Required evidence is available",$D29="Not assessable because evidence is missing"),"Contradiction: evidence marked available and missing",IF(AND(IFERROR(INDEX('CHANGE SIGNALS'!$J$5:$J$104,MATCH($A29,'CHANGE SIGNALS'!$A$5:$A$104,0)),"")="No supported material consequence",OR(IFERROR(INDEX('CHANGE SIGNALS'!$K$5:$K$104,MATCH($A29,'CHANGE SIGNALS'!$A$5:$A$104,0)),"")="One candidate",IFERROR(INDEX('CHANGE SIGNALS'!$K$5:$K$104,MATCH($A29,'CHANGE SIGNALS'!$A$5:$A$104,0)),"")="Bounded subset, product, segment or market",IFERROR(INDEX('CHANGE SIGNALS'!$K$5:$K$104,MATCH($A29,'CHANGE SIGNALS'!$A$5:$A$104,0)),"")="Set-wide assumptions or coverage")),"Contradiction: no material consequence with change breadth",IF(AND(IFERROR(INDEX('CHANGE SIGNALS'!$J$5:$J$104,MATCH($A29,'CHANGE SIGNALS'!$A$5:$A$104,0)),"")="Supported material consequence",IFERROR(INDEX('CHANGE SIGNALS'!$K$5:$K$104,MATCH($A29,'CHANGE SIGNALS'!$A$5:$A$104,0)),"")="No approved set change"),"Contradiction: supported consequence with no change",IF(AND('SET BASELINE'!$B$6="Not clearly defined",OR(IFERROR(INDEX('CHANGE SIGNALS'!$J$5:$J$104,MATCH($A29,'CHANGE SIGNALS'!$A$5:$A$104,0)),"")="Supported material consequence",IFERROR(INDEX('CHANGE SIGNALS'!$K$5:$K$104,MATCH($A29,'CHANGE SIGNALS'!$A$5:$A$104,0)),"")&lt;&gt;"No approved set change",IFERROR(INDEX('CHANGE SIGNALS'!$I$5:$I$104,MATCH($A29,'CHANGE SIGNALS'!$A$5:$A$104,0)),"")="Original scope materially changed")),"Contradiction: undefined decision with claimed change",IF(AND(IFERROR(INDEX('CHANGE SIGNALS'!$I$5:$I$104,MATCH($A29,'CHANGE SIGNALS'!$A$5:$A$104,0)),"")="Original scope materially changed",IFERROR(INDEX('CHANGE SIGNALS'!$K$5:$K$104,MATCH($A29,'CHANGE SIGNALS'!$A$5:$A$104,0)),"")="No approved set change"),"Contradiction: changed scope with no change breadth",IF(AND(IFERROR(INDEX('CHANGE SIGNALS'!$K$5:$K$104,MATCH($A29,'CHANGE SIGNALS'!$A$5:$A$104,0)),"")="Original decision scope",IFERROR(INDEX('CHANGE SIGNALS'!$I$5:$I$104,MATCH($A29,'CHANGE SIGNALS'!$A$5:$A$104,0)),"")="Original scope remains valid"),"Contradiction: decision scope breadth with valid scope","READY")))))))))))))))))))))</f>
        <v/>
      </c>
      <c r="H29" s="6" t="str">
        <f aca="false">IF($A29="","",IF($G29&lt;&gt;"READY","",IF('SET BASELINE'!$B$6="Not clearly defined","Refused — define the original decision first",IF(OR(IFERROR(INDEX('CHANGE SIGNALS'!$I$5:$I$104,MATCH($A29,'CHANGE SIGNALS'!$A$5:$A$104,0)),"")="Original scope materially changed",IFERROR(INDEX('CHANGE SIGNALS'!$K$5:$K$104,MATCH($A29,'CHANGE SIGNALS'!$A$5:$A$104,0)),"")="Original decision scope"),"Decision-scope review required",IF($C29="Required evidence is missing","Review deferred — evidence insufficient",IF(OR($D29="Admissibility requires review",$D29="Material evidence is contradictory",$D29="Material evidence may be stale",IFERROR(INDEX('CHANGE SIGNALS'!$I$5:$I$104,MATCH($A29,'CHANGE SIGNALS'!$A$5:$A$104,0)),"")="Original scope is unclear",IFERROR(INDEX('CHANGE SIGNALS'!$J$5:$J$104,MATCH($A29,'CHANGE SIGNALS'!$A$5:$A$104,0)),"")="Consequence is unclear",IFERROR(INDEX('CHANGE SIGNALS'!$K$5:$K$104,MATCH($A29,'CHANGE SIGNALS'!$A$5:$A$104,0)),"")="Affected breadth is unclear"),"Evidence check required",IF(AND(IFERROR(INDEX('CHANGE SIGNALS'!$J$5:$J$104,MATCH($A29,'CHANGE SIGNALS'!$A$5:$A$104,0)),"")="No supported material consequence",IFERROR(INDEX('CHANGE SIGNALS'!$K$5:$K$104,MATCH($A29,'CHANGE SIGNALS'!$A$5:$A$104,0)),"")="No approved set change"),"No change required",IF(AND(IFERROR(INDEX('CHANGE SIGNALS'!$J$5:$J$104,MATCH($A29,'CHANGE SIGNALS'!$A$5:$A$104,0)),"")="Supported material consequence",OR(IFERROR(INDEX('CHANGE SIGNALS'!$K$5:$K$104,MATCH($A29,'CHANGE SIGNALS'!$A$5:$A$104,0)),"")="One candidate",IFERROR(INDEX('CHANGE SIGNALS'!$K$5:$K$104,MATCH($A29,'CHANGE SIGNALS'!$A$5:$A$104,0)),"")="Bounded subset, product, segment or market")),"Partial refresh",IF(AND(IFERROR(INDEX('CHANGE SIGNALS'!$J$5:$J$104,MATCH($A29,'CHANGE SIGNALS'!$A$5:$A$104,0)),"")="Supported material consequence",IFERROR(INDEX('CHANGE SIGNALS'!$K$5:$K$104,MATCH($A29,'CHANGE SIGNALS'!$A$5:$A$104,0)),"")="Set-wide assumptions or coverage"),"Full competitor-set rebuild","")))))))))</f>
        <v/>
      </c>
      <c r="I29" s="6"/>
      <c r="J29" s="6"/>
      <c r="K29" s="11"/>
      <c r="L29" s="6"/>
      <c r="M29" s="6"/>
      <c r="N29" s="6"/>
      <c r="O29" s="6"/>
      <c r="P29" s="6" t="str">
        <f aca="false">IF($A29="","",'SET BASELINE'!$B$6&amp;"|"&amp;'SET BASELINE'!$B$11&amp;"|"&amp;$A29&amp;"|"&amp;$B29&amp;"|"&amp;$C29&amp;"|"&amp;$D29&amp;"|"&amp;IFERROR(INDEX('CHANGE SIGNALS'!$I$5:$I$104,MATCH($A29,'CHANGE SIGNALS'!$A$5:$A$104,0)),"")&amp;"|"&amp;IFERROR(INDEX('CHANGE SIGNALS'!$J$5:$J$104,MATCH($A29,'CHANGE SIGNALS'!$A$5:$A$104,0)),"")&amp;"|"&amp;IFERROR(INDEX('CHANGE SIGNALS'!$K$5:$K$104,MATCH($A29,'CHANGE SIGNALS'!$A$5:$A$104,0)),"")&amp;"|"&amp;$E29&amp;"|"&amp;$F29&amp;"|"&amp;$N29)</f>
        <v/>
      </c>
      <c r="Q29" s="6" t="str">
        <f aca="false">IF($A29="","",IF($I29="","NOT CONFIRMED",IF($O29="","CONFIRMATION SNAPSHOT REQUIRED",IF($O29=$P29,"CURRENT","STALE — REVIEW AGAIN"))))</f>
        <v/>
      </c>
    </row>
    <row r="30" customFormat="false" ht="15" hidden="false" customHeight="false" outlineLevel="0" collapsed="false">
      <c r="A30" s="6"/>
      <c r="B30" s="6"/>
      <c r="C30" s="6"/>
      <c r="D30" s="6"/>
      <c r="E30" s="6"/>
      <c r="F30" s="6"/>
      <c r="G30" s="6" t="str">
        <f aca="false">IF($A30="","",IF(COUNTIF('CHANGE SIGNALS'!$A$5:$A$104,$A30)=0,"Missing: matching signal record",IF('SET BASELINE'!$B$6="","Missing: original decision status",IF('SET BASELINE'!$B$11="","Missing: current set version",IF(IFERROR(INDEX('CHANGE SIGNALS'!$D$5:$D$104,MATCH($A30,'CHANGE SIGNALS'!$A$5:$A$104,0)),"")="","Missing: signal category",IF(OR(IFERROR(INDEX('CHANGE SIGNALS'!$F$5:$F$104,MATCH($A30,'CHANGE SIGNALS'!$A$5:$A$104,0)),"")="",LEN(SUBSTITUTE(SUBSTITUTE(SUBSTITUTE(SUBSTITUTE(SUBSTITUTE(SUBSTITUTE(TRIM(IFERROR(INDEX('CHANGE SIGNALS'!$F$5:$F$104,MATCH($A30,'CHANGE SIGNALS'!$A$5:$A$104,0)),"")),".",""),"-",""),"?",""),"!",""),",",""),";",""))=0),"Missing: meaningful observed fact",IF(OR(NOT(ISNUMBER(IFERROR(INDEX('CHANGE SIGNALS'!$C$5:$C$104,MATCH($A30,'CHANGE SIGNALS'!$A$5:$A$104,0)),""))),IFERROR(INDEX('CHANGE SIGNALS'!$C$5:$C$104,MATCH($A30,'CHANGE SIGNALS'!$A$5:$A$104,0)),"")&lt;1,IFERROR(INDEX('CHANGE SIGNALS'!$C$5:$C$104,MATCH($A30,'CHANGE SIGNALS'!$A$5:$A$104,0)),"")&gt;2958465,IFERROR(INDEX('CHANGE SIGNALS'!$C$5:$C$104,MATCH($A30,'CHANGE SIGNALS'!$A$5:$A$104,0)),"")&lt;&gt;INT(IFERROR(INDEX('CHANGE SIGNALS'!$C$5:$C$104,MATCH($A30,'CHANGE SIGNALS'!$A$5:$A$104,0)),""))),"Invalid: date observed",IF(IFERROR(INDEX('CHANGE SIGNALS'!$L$5:$L$104,MATCH($A30,'CHANGE SIGNALS'!$A$5:$A$104,0)),"")="","Missing: monitoring owner",IF($C30="","Missing: evidence availability",IF($D30="","Missing: evidence state",IF($B30="","Missing: candidate or affected scope",IF($E30="","Missing: materiality rationale",IF($F30="","Missing: protected unchanged elements",IF(OR($N30="",LEN(SUBSTITUTE(SUBSTITUTE(SUBSTITUTE(SUBSTITUTE(SUBSTITUTE(SUBSTITUTE(TRIM($N30),".",""),"-",""),"?",""),"!",""),",",""),";",""))=0),"Missing: next-review condition",IF(AND($C30="Required evidence is missing",$D30&lt;&gt;"Not assessable because evidence is missing"),"Contradiction: missing evidence state",IF(AND($C30="Required evidence is available",$D30="Not assessable because evidence is missing"),"Contradiction: evidence marked available and missing",IF(AND(IFERROR(INDEX('CHANGE SIGNALS'!$J$5:$J$104,MATCH($A30,'CHANGE SIGNALS'!$A$5:$A$104,0)),"")="No supported material consequence",OR(IFERROR(INDEX('CHANGE SIGNALS'!$K$5:$K$104,MATCH($A30,'CHANGE SIGNALS'!$A$5:$A$104,0)),"")="One candidate",IFERROR(INDEX('CHANGE SIGNALS'!$K$5:$K$104,MATCH($A30,'CHANGE SIGNALS'!$A$5:$A$104,0)),"")="Bounded subset, product, segment or market",IFERROR(INDEX('CHANGE SIGNALS'!$K$5:$K$104,MATCH($A30,'CHANGE SIGNALS'!$A$5:$A$104,0)),"")="Set-wide assumptions or coverage")),"Contradiction: no material consequence with change breadth",IF(AND(IFERROR(INDEX('CHANGE SIGNALS'!$J$5:$J$104,MATCH($A30,'CHANGE SIGNALS'!$A$5:$A$104,0)),"")="Supported material consequence",IFERROR(INDEX('CHANGE SIGNALS'!$K$5:$K$104,MATCH($A30,'CHANGE SIGNALS'!$A$5:$A$104,0)),"")="No approved set change"),"Contradiction: supported consequence with no change",IF(AND('SET BASELINE'!$B$6="Not clearly defined",OR(IFERROR(INDEX('CHANGE SIGNALS'!$J$5:$J$104,MATCH($A30,'CHANGE SIGNALS'!$A$5:$A$104,0)),"")="Supported material consequence",IFERROR(INDEX('CHANGE SIGNALS'!$K$5:$K$104,MATCH($A30,'CHANGE SIGNALS'!$A$5:$A$104,0)),"")&lt;&gt;"No approved set change",IFERROR(INDEX('CHANGE SIGNALS'!$I$5:$I$104,MATCH($A30,'CHANGE SIGNALS'!$A$5:$A$104,0)),"")="Original scope materially changed")),"Contradiction: undefined decision with claimed change",IF(AND(IFERROR(INDEX('CHANGE SIGNALS'!$I$5:$I$104,MATCH($A30,'CHANGE SIGNALS'!$A$5:$A$104,0)),"")="Original scope materially changed",IFERROR(INDEX('CHANGE SIGNALS'!$K$5:$K$104,MATCH($A30,'CHANGE SIGNALS'!$A$5:$A$104,0)),"")="No approved set change"),"Contradiction: changed scope with no change breadth",IF(AND(IFERROR(INDEX('CHANGE SIGNALS'!$K$5:$K$104,MATCH($A30,'CHANGE SIGNALS'!$A$5:$A$104,0)),"")="Original decision scope",IFERROR(INDEX('CHANGE SIGNALS'!$I$5:$I$104,MATCH($A30,'CHANGE SIGNALS'!$A$5:$A$104,0)),"")="Original scope remains valid"),"Contradiction: decision scope breadth with valid scope","READY")))))))))))))))))))))</f>
        <v/>
      </c>
      <c r="H30" s="6" t="str">
        <f aca="false">IF($A30="","",IF($G30&lt;&gt;"READY","",IF('SET BASELINE'!$B$6="Not clearly defined","Refused — define the original decision first",IF(OR(IFERROR(INDEX('CHANGE SIGNALS'!$I$5:$I$104,MATCH($A30,'CHANGE SIGNALS'!$A$5:$A$104,0)),"")="Original scope materially changed",IFERROR(INDEX('CHANGE SIGNALS'!$K$5:$K$104,MATCH($A30,'CHANGE SIGNALS'!$A$5:$A$104,0)),"")="Original decision scope"),"Decision-scope review required",IF($C30="Required evidence is missing","Review deferred — evidence insufficient",IF(OR($D30="Admissibility requires review",$D30="Material evidence is contradictory",$D30="Material evidence may be stale",IFERROR(INDEX('CHANGE SIGNALS'!$I$5:$I$104,MATCH($A30,'CHANGE SIGNALS'!$A$5:$A$104,0)),"")="Original scope is unclear",IFERROR(INDEX('CHANGE SIGNALS'!$J$5:$J$104,MATCH($A30,'CHANGE SIGNALS'!$A$5:$A$104,0)),"")="Consequence is unclear",IFERROR(INDEX('CHANGE SIGNALS'!$K$5:$K$104,MATCH($A30,'CHANGE SIGNALS'!$A$5:$A$104,0)),"")="Affected breadth is unclear"),"Evidence check required",IF(AND(IFERROR(INDEX('CHANGE SIGNALS'!$J$5:$J$104,MATCH($A30,'CHANGE SIGNALS'!$A$5:$A$104,0)),"")="No supported material consequence",IFERROR(INDEX('CHANGE SIGNALS'!$K$5:$K$104,MATCH($A30,'CHANGE SIGNALS'!$A$5:$A$104,0)),"")="No approved set change"),"No change required",IF(AND(IFERROR(INDEX('CHANGE SIGNALS'!$J$5:$J$104,MATCH($A30,'CHANGE SIGNALS'!$A$5:$A$104,0)),"")="Supported material consequence",OR(IFERROR(INDEX('CHANGE SIGNALS'!$K$5:$K$104,MATCH($A30,'CHANGE SIGNALS'!$A$5:$A$104,0)),"")="One candidate",IFERROR(INDEX('CHANGE SIGNALS'!$K$5:$K$104,MATCH($A30,'CHANGE SIGNALS'!$A$5:$A$104,0)),"")="Bounded subset, product, segment or market")),"Partial refresh",IF(AND(IFERROR(INDEX('CHANGE SIGNALS'!$J$5:$J$104,MATCH($A30,'CHANGE SIGNALS'!$A$5:$A$104,0)),"")="Supported material consequence",IFERROR(INDEX('CHANGE SIGNALS'!$K$5:$K$104,MATCH($A30,'CHANGE SIGNALS'!$A$5:$A$104,0)),"")="Set-wide assumptions or coverage"),"Full competitor-set rebuild","")))))))))</f>
        <v/>
      </c>
      <c r="I30" s="6"/>
      <c r="J30" s="6"/>
      <c r="K30" s="11"/>
      <c r="L30" s="6"/>
      <c r="M30" s="6"/>
      <c r="N30" s="6"/>
      <c r="O30" s="6"/>
      <c r="P30" s="6" t="str">
        <f aca="false">IF($A30="","",'SET BASELINE'!$B$6&amp;"|"&amp;'SET BASELINE'!$B$11&amp;"|"&amp;$A30&amp;"|"&amp;$B30&amp;"|"&amp;$C30&amp;"|"&amp;$D30&amp;"|"&amp;IFERROR(INDEX('CHANGE SIGNALS'!$I$5:$I$104,MATCH($A30,'CHANGE SIGNALS'!$A$5:$A$104,0)),"")&amp;"|"&amp;IFERROR(INDEX('CHANGE SIGNALS'!$J$5:$J$104,MATCH($A30,'CHANGE SIGNALS'!$A$5:$A$104,0)),"")&amp;"|"&amp;IFERROR(INDEX('CHANGE SIGNALS'!$K$5:$K$104,MATCH($A30,'CHANGE SIGNALS'!$A$5:$A$104,0)),"")&amp;"|"&amp;$E30&amp;"|"&amp;$F30&amp;"|"&amp;$N30)</f>
        <v/>
      </c>
      <c r="Q30" s="6" t="str">
        <f aca="false">IF($A30="","",IF($I30="","NOT CONFIRMED",IF($O30="","CONFIRMATION SNAPSHOT REQUIRED",IF($O30=$P30,"CURRENT","STALE — REVIEW AGAIN"))))</f>
        <v/>
      </c>
    </row>
    <row r="31" customFormat="false" ht="15" hidden="false" customHeight="false" outlineLevel="0" collapsed="false">
      <c r="A31" s="6"/>
      <c r="B31" s="6"/>
      <c r="C31" s="6"/>
      <c r="D31" s="6"/>
      <c r="E31" s="6"/>
      <c r="F31" s="6"/>
      <c r="G31" s="6" t="str">
        <f aca="false">IF($A31="","",IF(COUNTIF('CHANGE SIGNALS'!$A$5:$A$104,$A31)=0,"Missing: matching signal record",IF('SET BASELINE'!$B$6="","Missing: original decision status",IF('SET BASELINE'!$B$11="","Missing: current set version",IF(IFERROR(INDEX('CHANGE SIGNALS'!$D$5:$D$104,MATCH($A31,'CHANGE SIGNALS'!$A$5:$A$104,0)),"")="","Missing: signal category",IF(OR(IFERROR(INDEX('CHANGE SIGNALS'!$F$5:$F$104,MATCH($A31,'CHANGE SIGNALS'!$A$5:$A$104,0)),"")="",LEN(SUBSTITUTE(SUBSTITUTE(SUBSTITUTE(SUBSTITUTE(SUBSTITUTE(SUBSTITUTE(TRIM(IFERROR(INDEX('CHANGE SIGNALS'!$F$5:$F$104,MATCH($A31,'CHANGE SIGNALS'!$A$5:$A$104,0)),"")),".",""),"-",""),"?",""),"!",""),",",""),";",""))=0),"Missing: meaningful observed fact",IF(OR(NOT(ISNUMBER(IFERROR(INDEX('CHANGE SIGNALS'!$C$5:$C$104,MATCH($A31,'CHANGE SIGNALS'!$A$5:$A$104,0)),""))),IFERROR(INDEX('CHANGE SIGNALS'!$C$5:$C$104,MATCH($A31,'CHANGE SIGNALS'!$A$5:$A$104,0)),"")&lt;1,IFERROR(INDEX('CHANGE SIGNALS'!$C$5:$C$104,MATCH($A31,'CHANGE SIGNALS'!$A$5:$A$104,0)),"")&gt;2958465,IFERROR(INDEX('CHANGE SIGNALS'!$C$5:$C$104,MATCH($A31,'CHANGE SIGNALS'!$A$5:$A$104,0)),"")&lt;&gt;INT(IFERROR(INDEX('CHANGE SIGNALS'!$C$5:$C$104,MATCH($A31,'CHANGE SIGNALS'!$A$5:$A$104,0)),""))),"Invalid: date observed",IF(IFERROR(INDEX('CHANGE SIGNALS'!$L$5:$L$104,MATCH($A31,'CHANGE SIGNALS'!$A$5:$A$104,0)),"")="","Missing: monitoring owner",IF($C31="","Missing: evidence availability",IF($D31="","Missing: evidence state",IF($B31="","Missing: candidate or affected scope",IF($E31="","Missing: materiality rationale",IF($F31="","Missing: protected unchanged elements",IF(OR($N31="",LEN(SUBSTITUTE(SUBSTITUTE(SUBSTITUTE(SUBSTITUTE(SUBSTITUTE(SUBSTITUTE(TRIM($N31),".",""),"-",""),"?",""),"!",""),",",""),";",""))=0),"Missing: next-review condition",IF(AND($C31="Required evidence is missing",$D31&lt;&gt;"Not assessable because evidence is missing"),"Contradiction: missing evidence state",IF(AND($C31="Required evidence is available",$D31="Not assessable because evidence is missing"),"Contradiction: evidence marked available and missing",IF(AND(IFERROR(INDEX('CHANGE SIGNALS'!$J$5:$J$104,MATCH($A31,'CHANGE SIGNALS'!$A$5:$A$104,0)),"")="No supported material consequence",OR(IFERROR(INDEX('CHANGE SIGNALS'!$K$5:$K$104,MATCH($A31,'CHANGE SIGNALS'!$A$5:$A$104,0)),"")="One candidate",IFERROR(INDEX('CHANGE SIGNALS'!$K$5:$K$104,MATCH($A31,'CHANGE SIGNALS'!$A$5:$A$104,0)),"")="Bounded subset, product, segment or market",IFERROR(INDEX('CHANGE SIGNALS'!$K$5:$K$104,MATCH($A31,'CHANGE SIGNALS'!$A$5:$A$104,0)),"")="Set-wide assumptions or coverage")),"Contradiction: no material consequence with change breadth",IF(AND(IFERROR(INDEX('CHANGE SIGNALS'!$J$5:$J$104,MATCH($A31,'CHANGE SIGNALS'!$A$5:$A$104,0)),"")="Supported material consequence",IFERROR(INDEX('CHANGE SIGNALS'!$K$5:$K$104,MATCH($A31,'CHANGE SIGNALS'!$A$5:$A$104,0)),"")="No approved set change"),"Contradiction: supported consequence with no change",IF(AND('SET BASELINE'!$B$6="Not clearly defined",OR(IFERROR(INDEX('CHANGE SIGNALS'!$J$5:$J$104,MATCH($A31,'CHANGE SIGNALS'!$A$5:$A$104,0)),"")="Supported material consequence",IFERROR(INDEX('CHANGE SIGNALS'!$K$5:$K$104,MATCH($A31,'CHANGE SIGNALS'!$A$5:$A$104,0)),"")&lt;&gt;"No approved set change",IFERROR(INDEX('CHANGE SIGNALS'!$I$5:$I$104,MATCH($A31,'CHANGE SIGNALS'!$A$5:$A$104,0)),"")="Original scope materially changed")),"Contradiction: undefined decision with claimed change",IF(AND(IFERROR(INDEX('CHANGE SIGNALS'!$I$5:$I$104,MATCH($A31,'CHANGE SIGNALS'!$A$5:$A$104,0)),"")="Original scope materially changed",IFERROR(INDEX('CHANGE SIGNALS'!$K$5:$K$104,MATCH($A31,'CHANGE SIGNALS'!$A$5:$A$104,0)),"")="No approved set change"),"Contradiction: changed scope with no change breadth",IF(AND(IFERROR(INDEX('CHANGE SIGNALS'!$K$5:$K$104,MATCH($A31,'CHANGE SIGNALS'!$A$5:$A$104,0)),"")="Original decision scope",IFERROR(INDEX('CHANGE SIGNALS'!$I$5:$I$104,MATCH($A31,'CHANGE SIGNALS'!$A$5:$A$104,0)),"")="Original scope remains valid"),"Contradiction: decision scope breadth with valid scope","READY")))))))))))))))))))))</f>
        <v/>
      </c>
      <c r="H31" s="6" t="str">
        <f aca="false">IF($A31="","",IF($G31&lt;&gt;"READY","",IF('SET BASELINE'!$B$6="Not clearly defined","Refused — define the original decision first",IF(OR(IFERROR(INDEX('CHANGE SIGNALS'!$I$5:$I$104,MATCH($A31,'CHANGE SIGNALS'!$A$5:$A$104,0)),"")="Original scope materially changed",IFERROR(INDEX('CHANGE SIGNALS'!$K$5:$K$104,MATCH($A31,'CHANGE SIGNALS'!$A$5:$A$104,0)),"")="Original decision scope"),"Decision-scope review required",IF($C31="Required evidence is missing","Review deferred — evidence insufficient",IF(OR($D31="Admissibility requires review",$D31="Material evidence is contradictory",$D31="Material evidence may be stale",IFERROR(INDEX('CHANGE SIGNALS'!$I$5:$I$104,MATCH($A31,'CHANGE SIGNALS'!$A$5:$A$104,0)),"")="Original scope is unclear",IFERROR(INDEX('CHANGE SIGNALS'!$J$5:$J$104,MATCH($A31,'CHANGE SIGNALS'!$A$5:$A$104,0)),"")="Consequence is unclear",IFERROR(INDEX('CHANGE SIGNALS'!$K$5:$K$104,MATCH($A31,'CHANGE SIGNALS'!$A$5:$A$104,0)),"")="Affected breadth is unclear"),"Evidence check required",IF(AND(IFERROR(INDEX('CHANGE SIGNALS'!$J$5:$J$104,MATCH($A31,'CHANGE SIGNALS'!$A$5:$A$104,0)),"")="No supported material consequence",IFERROR(INDEX('CHANGE SIGNALS'!$K$5:$K$104,MATCH($A31,'CHANGE SIGNALS'!$A$5:$A$104,0)),"")="No approved set change"),"No change required",IF(AND(IFERROR(INDEX('CHANGE SIGNALS'!$J$5:$J$104,MATCH($A31,'CHANGE SIGNALS'!$A$5:$A$104,0)),"")="Supported material consequence",OR(IFERROR(INDEX('CHANGE SIGNALS'!$K$5:$K$104,MATCH($A31,'CHANGE SIGNALS'!$A$5:$A$104,0)),"")="One candidate",IFERROR(INDEX('CHANGE SIGNALS'!$K$5:$K$104,MATCH($A31,'CHANGE SIGNALS'!$A$5:$A$104,0)),"")="Bounded subset, product, segment or market")),"Partial refresh",IF(AND(IFERROR(INDEX('CHANGE SIGNALS'!$J$5:$J$104,MATCH($A31,'CHANGE SIGNALS'!$A$5:$A$104,0)),"")="Supported material consequence",IFERROR(INDEX('CHANGE SIGNALS'!$K$5:$K$104,MATCH($A31,'CHANGE SIGNALS'!$A$5:$A$104,0)),"")="Set-wide assumptions or coverage"),"Full competitor-set rebuild","")))))))))</f>
        <v/>
      </c>
      <c r="I31" s="6"/>
      <c r="J31" s="6"/>
      <c r="K31" s="11"/>
      <c r="L31" s="6"/>
      <c r="M31" s="6"/>
      <c r="N31" s="6"/>
      <c r="O31" s="6"/>
      <c r="P31" s="6" t="str">
        <f aca="false">IF($A31="","",'SET BASELINE'!$B$6&amp;"|"&amp;'SET BASELINE'!$B$11&amp;"|"&amp;$A31&amp;"|"&amp;$B31&amp;"|"&amp;$C31&amp;"|"&amp;$D31&amp;"|"&amp;IFERROR(INDEX('CHANGE SIGNALS'!$I$5:$I$104,MATCH($A31,'CHANGE SIGNALS'!$A$5:$A$104,0)),"")&amp;"|"&amp;IFERROR(INDEX('CHANGE SIGNALS'!$J$5:$J$104,MATCH($A31,'CHANGE SIGNALS'!$A$5:$A$104,0)),"")&amp;"|"&amp;IFERROR(INDEX('CHANGE SIGNALS'!$K$5:$K$104,MATCH($A31,'CHANGE SIGNALS'!$A$5:$A$104,0)),"")&amp;"|"&amp;$E31&amp;"|"&amp;$F31&amp;"|"&amp;$N31)</f>
        <v/>
      </c>
      <c r="Q31" s="6" t="str">
        <f aca="false">IF($A31="","",IF($I31="","NOT CONFIRMED",IF($O31="","CONFIRMATION SNAPSHOT REQUIRED",IF($O31=$P31,"CURRENT","STALE — REVIEW AGAIN"))))</f>
        <v/>
      </c>
    </row>
    <row r="32" customFormat="false" ht="15" hidden="false" customHeight="false" outlineLevel="0" collapsed="false">
      <c r="A32" s="6"/>
      <c r="B32" s="6"/>
      <c r="C32" s="6"/>
      <c r="D32" s="6"/>
      <c r="E32" s="6"/>
      <c r="F32" s="6"/>
      <c r="G32" s="6" t="str">
        <f aca="false">IF($A32="","",IF(COUNTIF('CHANGE SIGNALS'!$A$5:$A$104,$A32)=0,"Missing: matching signal record",IF('SET BASELINE'!$B$6="","Missing: original decision status",IF('SET BASELINE'!$B$11="","Missing: current set version",IF(IFERROR(INDEX('CHANGE SIGNALS'!$D$5:$D$104,MATCH($A32,'CHANGE SIGNALS'!$A$5:$A$104,0)),"")="","Missing: signal category",IF(OR(IFERROR(INDEX('CHANGE SIGNALS'!$F$5:$F$104,MATCH($A32,'CHANGE SIGNALS'!$A$5:$A$104,0)),"")="",LEN(SUBSTITUTE(SUBSTITUTE(SUBSTITUTE(SUBSTITUTE(SUBSTITUTE(SUBSTITUTE(TRIM(IFERROR(INDEX('CHANGE SIGNALS'!$F$5:$F$104,MATCH($A32,'CHANGE SIGNALS'!$A$5:$A$104,0)),"")),".",""),"-",""),"?",""),"!",""),",",""),";",""))=0),"Missing: meaningful observed fact",IF(OR(NOT(ISNUMBER(IFERROR(INDEX('CHANGE SIGNALS'!$C$5:$C$104,MATCH($A32,'CHANGE SIGNALS'!$A$5:$A$104,0)),""))),IFERROR(INDEX('CHANGE SIGNALS'!$C$5:$C$104,MATCH($A32,'CHANGE SIGNALS'!$A$5:$A$104,0)),"")&lt;1,IFERROR(INDEX('CHANGE SIGNALS'!$C$5:$C$104,MATCH($A32,'CHANGE SIGNALS'!$A$5:$A$104,0)),"")&gt;2958465,IFERROR(INDEX('CHANGE SIGNALS'!$C$5:$C$104,MATCH($A32,'CHANGE SIGNALS'!$A$5:$A$104,0)),"")&lt;&gt;INT(IFERROR(INDEX('CHANGE SIGNALS'!$C$5:$C$104,MATCH($A32,'CHANGE SIGNALS'!$A$5:$A$104,0)),""))),"Invalid: date observed",IF(IFERROR(INDEX('CHANGE SIGNALS'!$L$5:$L$104,MATCH($A32,'CHANGE SIGNALS'!$A$5:$A$104,0)),"")="","Missing: monitoring owner",IF($C32="","Missing: evidence availability",IF($D32="","Missing: evidence state",IF($B32="","Missing: candidate or affected scope",IF($E32="","Missing: materiality rationale",IF($F32="","Missing: protected unchanged elements",IF(OR($N32="",LEN(SUBSTITUTE(SUBSTITUTE(SUBSTITUTE(SUBSTITUTE(SUBSTITUTE(SUBSTITUTE(TRIM($N32),".",""),"-",""),"?",""),"!",""),",",""),";",""))=0),"Missing: next-review condition",IF(AND($C32="Required evidence is missing",$D32&lt;&gt;"Not assessable because evidence is missing"),"Contradiction: missing evidence state",IF(AND($C32="Required evidence is available",$D32="Not assessable because evidence is missing"),"Contradiction: evidence marked available and missing",IF(AND(IFERROR(INDEX('CHANGE SIGNALS'!$J$5:$J$104,MATCH($A32,'CHANGE SIGNALS'!$A$5:$A$104,0)),"")="No supported material consequence",OR(IFERROR(INDEX('CHANGE SIGNALS'!$K$5:$K$104,MATCH($A32,'CHANGE SIGNALS'!$A$5:$A$104,0)),"")="One candidate",IFERROR(INDEX('CHANGE SIGNALS'!$K$5:$K$104,MATCH($A32,'CHANGE SIGNALS'!$A$5:$A$104,0)),"")="Bounded subset, product, segment or market",IFERROR(INDEX('CHANGE SIGNALS'!$K$5:$K$104,MATCH($A32,'CHANGE SIGNALS'!$A$5:$A$104,0)),"")="Set-wide assumptions or coverage")),"Contradiction: no material consequence with change breadth",IF(AND(IFERROR(INDEX('CHANGE SIGNALS'!$J$5:$J$104,MATCH($A32,'CHANGE SIGNALS'!$A$5:$A$104,0)),"")="Supported material consequence",IFERROR(INDEX('CHANGE SIGNALS'!$K$5:$K$104,MATCH($A32,'CHANGE SIGNALS'!$A$5:$A$104,0)),"")="No approved set change"),"Contradiction: supported consequence with no change",IF(AND('SET BASELINE'!$B$6="Not clearly defined",OR(IFERROR(INDEX('CHANGE SIGNALS'!$J$5:$J$104,MATCH($A32,'CHANGE SIGNALS'!$A$5:$A$104,0)),"")="Supported material consequence",IFERROR(INDEX('CHANGE SIGNALS'!$K$5:$K$104,MATCH($A32,'CHANGE SIGNALS'!$A$5:$A$104,0)),"")&lt;&gt;"No approved set change",IFERROR(INDEX('CHANGE SIGNALS'!$I$5:$I$104,MATCH($A32,'CHANGE SIGNALS'!$A$5:$A$104,0)),"")="Original scope materially changed")),"Contradiction: undefined decision with claimed change",IF(AND(IFERROR(INDEX('CHANGE SIGNALS'!$I$5:$I$104,MATCH($A32,'CHANGE SIGNALS'!$A$5:$A$104,0)),"")="Original scope materially changed",IFERROR(INDEX('CHANGE SIGNALS'!$K$5:$K$104,MATCH($A32,'CHANGE SIGNALS'!$A$5:$A$104,0)),"")="No approved set change"),"Contradiction: changed scope with no change breadth",IF(AND(IFERROR(INDEX('CHANGE SIGNALS'!$K$5:$K$104,MATCH($A32,'CHANGE SIGNALS'!$A$5:$A$104,0)),"")="Original decision scope",IFERROR(INDEX('CHANGE SIGNALS'!$I$5:$I$104,MATCH($A32,'CHANGE SIGNALS'!$A$5:$A$104,0)),"")="Original scope remains valid"),"Contradiction: decision scope breadth with valid scope","READY")))))))))))))))))))))</f>
        <v/>
      </c>
      <c r="H32" s="6" t="str">
        <f aca="false">IF($A32="","",IF($G32&lt;&gt;"READY","",IF('SET BASELINE'!$B$6="Not clearly defined","Refused — define the original decision first",IF(OR(IFERROR(INDEX('CHANGE SIGNALS'!$I$5:$I$104,MATCH($A32,'CHANGE SIGNALS'!$A$5:$A$104,0)),"")="Original scope materially changed",IFERROR(INDEX('CHANGE SIGNALS'!$K$5:$K$104,MATCH($A32,'CHANGE SIGNALS'!$A$5:$A$104,0)),"")="Original decision scope"),"Decision-scope review required",IF($C32="Required evidence is missing","Review deferred — evidence insufficient",IF(OR($D32="Admissibility requires review",$D32="Material evidence is contradictory",$D32="Material evidence may be stale",IFERROR(INDEX('CHANGE SIGNALS'!$I$5:$I$104,MATCH($A32,'CHANGE SIGNALS'!$A$5:$A$104,0)),"")="Original scope is unclear",IFERROR(INDEX('CHANGE SIGNALS'!$J$5:$J$104,MATCH($A32,'CHANGE SIGNALS'!$A$5:$A$104,0)),"")="Consequence is unclear",IFERROR(INDEX('CHANGE SIGNALS'!$K$5:$K$104,MATCH($A32,'CHANGE SIGNALS'!$A$5:$A$104,0)),"")="Affected breadth is unclear"),"Evidence check required",IF(AND(IFERROR(INDEX('CHANGE SIGNALS'!$J$5:$J$104,MATCH($A32,'CHANGE SIGNALS'!$A$5:$A$104,0)),"")="No supported material consequence",IFERROR(INDEX('CHANGE SIGNALS'!$K$5:$K$104,MATCH($A32,'CHANGE SIGNALS'!$A$5:$A$104,0)),"")="No approved set change"),"No change required",IF(AND(IFERROR(INDEX('CHANGE SIGNALS'!$J$5:$J$104,MATCH($A32,'CHANGE SIGNALS'!$A$5:$A$104,0)),"")="Supported material consequence",OR(IFERROR(INDEX('CHANGE SIGNALS'!$K$5:$K$104,MATCH($A32,'CHANGE SIGNALS'!$A$5:$A$104,0)),"")="One candidate",IFERROR(INDEX('CHANGE SIGNALS'!$K$5:$K$104,MATCH($A32,'CHANGE SIGNALS'!$A$5:$A$104,0)),"")="Bounded subset, product, segment or market")),"Partial refresh",IF(AND(IFERROR(INDEX('CHANGE SIGNALS'!$J$5:$J$104,MATCH($A32,'CHANGE SIGNALS'!$A$5:$A$104,0)),"")="Supported material consequence",IFERROR(INDEX('CHANGE SIGNALS'!$K$5:$K$104,MATCH($A32,'CHANGE SIGNALS'!$A$5:$A$104,0)),"")="Set-wide assumptions or coverage"),"Full competitor-set rebuild","")))))))))</f>
        <v/>
      </c>
      <c r="I32" s="6"/>
      <c r="J32" s="6"/>
      <c r="K32" s="11"/>
      <c r="L32" s="6"/>
      <c r="M32" s="6"/>
      <c r="N32" s="6"/>
      <c r="O32" s="6"/>
      <c r="P32" s="6" t="str">
        <f aca="false">IF($A32="","",'SET BASELINE'!$B$6&amp;"|"&amp;'SET BASELINE'!$B$11&amp;"|"&amp;$A32&amp;"|"&amp;$B32&amp;"|"&amp;$C32&amp;"|"&amp;$D32&amp;"|"&amp;IFERROR(INDEX('CHANGE SIGNALS'!$I$5:$I$104,MATCH($A32,'CHANGE SIGNALS'!$A$5:$A$104,0)),"")&amp;"|"&amp;IFERROR(INDEX('CHANGE SIGNALS'!$J$5:$J$104,MATCH($A32,'CHANGE SIGNALS'!$A$5:$A$104,0)),"")&amp;"|"&amp;IFERROR(INDEX('CHANGE SIGNALS'!$K$5:$K$104,MATCH($A32,'CHANGE SIGNALS'!$A$5:$A$104,0)),"")&amp;"|"&amp;$E32&amp;"|"&amp;$F32&amp;"|"&amp;$N32)</f>
        <v/>
      </c>
      <c r="Q32" s="6" t="str">
        <f aca="false">IF($A32="","",IF($I32="","NOT CONFIRMED",IF($O32="","CONFIRMATION SNAPSHOT REQUIRED",IF($O32=$P32,"CURRENT","STALE — REVIEW AGAIN"))))</f>
        <v/>
      </c>
    </row>
    <row r="33" customFormat="false" ht="15" hidden="false" customHeight="false" outlineLevel="0" collapsed="false">
      <c r="A33" s="6"/>
      <c r="B33" s="6"/>
      <c r="C33" s="6"/>
      <c r="D33" s="6"/>
      <c r="E33" s="6"/>
      <c r="F33" s="6"/>
      <c r="G33" s="6" t="str">
        <f aca="false">IF($A33="","",IF(COUNTIF('CHANGE SIGNALS'!$A$5:$A$104,$A33)=0,"Missing: matching signal record",IF('SET BASELINE'!$B$6="","Missing: original decision status",IF('SET BASELINE'!$B$11="","Missing: current set version",IF(IFERROR(INDEX('CHANGE SIGNALS'!$D$5:$D$104,MATCH($A33,'CHANGE SIGNALS'!$A$5:$A$104,0)),"")="","Missing: signal category",IF(OR(IFERROR(INDEX('CHANGE SIGNALS'!$F$5:$F$104,MATCH($A33,'CHANGE SIGNALS'!$A$5:$A$104,0)),"")="",LEN(SUBSTITUTE(SUBSTITUTE(SUBSTITUTE(SUBSTITUTE(SUBSTITUTE(SUBSTITUTE(TRIM(IFERROR(INDEX('CHANGE SIGNALS'!$F$5:$F$104,MATCH($A33,'CHANGE SIGNALS'!$A$5:$A$104,0)),"")),".",""),"-",""),"?",""),"!",""),",",""),";",""))=0),"Missing: meaningful observed fact",IF(OR(NOT(ISNUMBER(IFERROR(INDEX('CHANGE SIGNALS'!$C$5:$C$104,MATCH($A33,'CHANGE SIGNALS'!$A$5:$A$104,0)),""))),IFERROR(INDEX('CHANGE SIGNALS'!$C$5:$C$104,MATCH($A33,'CHANGE SIGNALS'!$A$5:$A$104,0)),"")&lt;1,IFERROR(INDEX('CHANGE SIGNALS'!$C$5:$C$104,MATCH($A33,'CHANGE SIGNALS'!$A$5:$A$104,0)),"")&gt;2958465,IFERROR(INDEX('CHANGE SIGNALS'!$C$5:$C$104,MATCH($A33,'CHANGE SIGNALS'!$A$5:$A$104,0)),"")&lt;&gt;INT(IFERROR(INDEX('CHANGE SIGNALS'!$C$5:$C$104,MATCH($A33,'CHANGE SIGNALS'!$A$5:$A$104,0)),""))),"Invalid: date observed",IF(IFERROR(INDEX('CHANGE SIGNALS'!$L$5:$L$104,MATCH($A33,'CHANGE SIGNALS'!$A$5:$A$104,0)),"")="","Missing: monitoring owner",IF($C33="","Missing: evidence availability",IF($D33="","Missing: evidence state",IF($B33="","Missing: candidate or affected scope",IF($E33="","Missing: materiality rationale",IF($F33="","Missing: protected unchanged elements",IF(OR($N33="",LEN(SUBSTITUTE(SUBSTITUTE(SUBSTITUTE(SUBSTITUTE(SUBSTITUTE(SUBSTITUTE(TRIM($N33),".",""),"-",""),"?",""),"!",""),",",""),";",""))=0),"Missing: next-review condition",IF(AND($C33="Required evidence is missing",$D33&lt;&gt;"Not assessable because evidence is missing"),"Contradiction: missing evidence state",IF(AND($C33="Required evidence is available",$D33="Not assessable because evidence is missing"),"Contradiction: evidence marked available and missing",IF(AND(IFERROR(INDEX('CHANGE SIGNALS'!$J$5:$J$104,MATCH($A33,'CHANGE SIGNALS'!$A$5:$A$104,0)),"")="No supported material consequence",OR(IFERROR(INDEX('CHANGE SIGNALS'!$K$5:$K$104,MATCH($A33,'CHANGE SIGNALS'!$A$5:$A$104,0)),"")="One candidate",IFERROR(INDEX('CHANGE SIGNALS'!$K$5:$K$104,MATCH($A33,'CHANGE SIGNALS'!$A$5:$A$104,0)),"")="Bounded subset, product, segment or market",IFERROR(INDEX('CHANGE SIGNALS'!$K$5:$K$104,MATCH($A33,'CHANGE SIGNALS'!$A$5:$A$104,0)),"")="Set-wide assumptions or coverage")),"Contradiction: no material consequence with change breadth",IF(AND(IFERROR(INDEX('CHANGE SIGNALS'!$J$5:$J$104,MATCH($A33,'CHANGE SIGNALS'!$A$5:$A$104,0)),"")="Supported material consequence",IFERROR(INDEX('CHANGE SIGNALS'!$K$5:$K$104,MATCH($A33,'CHANGE SIGNALS'!$A$5:$A$104,0)),"")="No approved set change"),"Contradiction: supported consequence with no change",IF(AND('SET BASELINE'!$B$6="Not clearly defined",OR(IFERROR(INDEX('CHANGE SIGNALS'!$J$5:$J$104,MATCH($A33,'CHANGE SIGNALS'!$A$5:$A$104,0)),"")="Supported material consequence",IFERROR(INDEX('CHANGE SIGNALS'!$K$5:$K$104,MATCH($A33,'CHANGE SIGNALS'!$A$5:$A$104,0)),"")&lt;&gt;"No approved set change",IFERROR(INDEX('CHANGE SIGNALS'!$I$5:$I$104,MATCH($A33,'CHANGE SIGNALS'!$A$5:$A$104,0)),"")="Original scope materially changed")),"Contradiction: undefined decision with claimed change",IF(AND(IFERROR(INDEX('CHANGE SIGNALS'!$I$5:$I$104,MATCH($A33,'CHANGE SIGNALS'!$A$5:$A$104,0)),"")="Original scope materially changed",IFERROR(INDEX('CHANGE SIGNALS'!$K$5:$K$104,MATCH($A33,'CHANGE SIGNALS'!$A$5:$A$104,0)),"")="No approved set change"),"Contradiction: changed scope with no change breadth",IF(AND(IFERROR(INDEX('CHANGE SIGNALS'!$K$5:$K$104,MATCH($A33,'CHANGE SIGNALS'!$A$5:$A$104,0)),"")="Original decision scope",IFERROR(INDEX('CHANGE SIGNALS'!$I$5:$I$104,MATCH($A33,'CHANGE SIGNALS'!$A$5:$A$104,0)),"")="Original scope remains valid"),"Contradiction: decision scope breadth with valid scope","READY")))))))))))))))))))))</f>
        <v/>
      </c>
      <c r="H33" s="6" t="str">
        <f aca="false">IF($A33="","",IF($G33&lt;&gt;"READY","",IF('SET BASELINE'!$B$6="Not clearly defined","Refused — define the original decision first",IF(OR(IFERROR(INDEX('CHANGE SIGNALS'!$I$5:$I$104,MATCH($A33,'CHANGE SIGNALS'!$A$5:$A$104,0)),"")="Original scope materially changed",IFERROR(INDEX('CHANGE SIGNALS'!$K$5:$K$104,MATCH($A33,'CHANGE SIGNALS'!$A$5:$A$104,0)),"")="Original decision scope"),"Decision-scope review required",IF($C33="Required evidence is missing","Review deferred — evidence insufficient",IF(OR($D33="Admissibility requires review",$D33="Material evidence is contradictory",$D33="Material evidence may be stale",IFERROR(INDEX('CHANGE SIGNALS'!$I$5:$I$104,MATCH($A33,'CHANGE SIGNALS'!$A$5:$A$104,0)),"")="Original scope is unclear",IFERROR(INDEX('CHANGE SIGNALS'!$J$5:$J$104,MATCH($A33,'CHANGE SIGNALS'!$A$5:$A$104,0)),"")="Consequence is unclear",IFERROR(INDEX('CHANGE SIGNALS'!$K$5:$K$104,MATCH($A33,'CHANGE SIGNALS'!$A$5:$A$104,0)),"")="Affected breadth is unclear"),"Evidence check required",IF(AND(IFERROR(INDEX('CHANGE SIGNALS'!$J$5:$J$104,MATCH($A33,'CHANGE SIGNALS'!$A$5:$A$104,0)),"")="No supported material consequence",IFERROR(INDEX('CHANGE SIGNALS'!$K$5:$K$104,MATCH($A33,'CHANGE SIGNALS'!$A$5:$A$104,0)),"")="No approved set change"),"No change required",IF(AND(IFERROR(INDEX('CHANGE SIGNALS'!$J$5:$J$104,MATCH($A33,'CHANGE SIGNALS'!$A$5:$A$104,0)),"")="Supported material consequence",OR(IFERROR(INDEX('CHANGE SIGNALS'!$K$5:$K$104,MATCH($A33,'CHANGE SIGNALS'!$A$5:$A$104,0)),"")="One candidate",IFERROR(INDEX('CHANGE SIGNALS'!$K$5:$K$104,MATCH($A33,'CHANGE SIGNALS'!$A$5:$A$104,0)),"")="Bounded subset, product, segment or market")),"Partial refresh",IF(AND(IFERROR(INDEX('CHANGE SIGNALS'!$J$5:$J$104,MATCH($A33,'CHANGE SIGNALS'!$A$5:$A$104,0)),"")="Supported material consequence",IFERROR(INDEX('CHANGE SIGNALS'!$K$5:$K$104,MATCH($A33,'CHANGE SIGNALS'!$A$5:$A$104,0)),"")="Set-wide assumptions or coverage"),"Full competitor-set rebuild","")))))))))</f>
        <v/>
      </c>
      <c r="I33" s="6"/>
      <c r="J33" s="6"/>
      <c r="K33" s="11"/>
      <c r="L33" s="6"/>
      <c r="M33" s="6"/>
      <c r="N33" s="6"/>
      <c r="O33" s="6"/>
      <c r="P33" s="6" t="str">
        <f aca="false">IF($A33="","",'SET BASELINE'!$B$6&amp;"|"&amp;'SET BASELINE'!$B$11&amp;"|"&amp;$A33&amp;"|"&amp;$B33&amp;"|"&amp;$C33&amp;"|"&amp;$D33&amp;"|"&amp;IFERROR(INDEX('CHANGE SIGNALS'!$I$5:$I$104,MATCH($A33,'CHANGE SIGNALS'!$A$5:$A$104,0)),"")&amp;"|"&amp;IFERROR(INDEX('CHANGE SIGNALS'!$J$5:$J$104,MATCH($A33,'CHANGE SIGNALS'!$A$5:$A$104,0)),"")&amp;"|"&amp;IFERROR(INDEX('CHANGE SIGNALS'!$K$5:$K$104,MATCH($A33,'CHANGE SIGNALS'!$A$5:$A$104,0)),"")&amp;"|"&amp;$E33&amp;"|"&amp;$F33&amp;"|"&amp;$N33)</f>
        <v/>
      </c>
      <c r="Q33" s="6" t="str">
        <f aca="false">IF($A33="","",IF($I33="","NOT CONFIRMED",IF($O33="","CONFIRMATION SNAPSHOT REQUIRED",IF($O33=$P33,"CURRENT","STALE — REVIEW AGAIN"))))</f>
        <v/>
      </c>
    </row>
    <row r="34" customFormat="false" ht="15" hidden="false" customHeight="false" outlineLevel="0" collapsed="false">
      <c r="A34" s="6"/>
      <c r="B34" s="6"/>
      <c r="C34" s="6"/>
      <c r="D34" s="6"/>
      <c r="E34" s="6"/>
      <c r="F34" s="6"/>
      <c r="G34" s="6" t="str">
        <f aca="false">IF($A34="","",IF(COUNTIF('CHANGE SIGNALS'!$A$5:$A$104,$A34)=0,"Missing: matching signal record",IF('SET BASELINE'!$B$6="","Missing: original decision status",IF('SET BASELINE'!$B$11="","Missing: current set version",IF(IFERROR(INDEX('CHANGE SIGNALS'!$D$5:$D$104,MATCH($A34,'CHANGE SIGNALS'!$A$5:$A$104,0)),"")="","Missing: signal category",IF(OR(IFERROR(INDEX('CHANGE SIGNALS'!$F$5:$F$104,MATCH($A34,'CHANGE SIGNALS'!$A$5:$A$104,0)),"")="",LEN(SUBSTITUTE(SUBSTITUTE(SUBSTITUTE(SUBSTITUTE(SUBSTITUTE(SUBSTITUTE(TRIM(IFERROR(INDEX('CHANGE SIGNALS'!$F$5:$F$104,MATCH($A34,'CHANGE SIGNALS'!$A$5:$A$104,0)),"")),".",""),"-",""),"?",""),"!",""),",",""),";",""))=0),"Missing: meaningful observed fact",IF(OR(NOT(ISNUMBER(IFERROR(INDEX('CHANGE SIGNALS'!$C$5:$C$104,MATCH($A34,'CHANGE SIGNALS'!$A$5:$A$104,0)),""))),IFERROR(INDEX('CHANGE SIGNALS'!$C$5:$C$104,MATCH($A34,'CHANGE SIGNALS'!$A$5:$A$104,0)),"")&lt;1,IFERROR(INDEX('CHANGE SIGNALS'!$C$5:$C$104,MATCH($A34,'CHANGE SIGNALS'!$A$5:$A$104,0)),"")&gt;2958465,IFERROR(INDEX('CHANGE SIGNALS'!$C$5:$C$104,MATCH($A34,'CHANGE SIGNALS'!$A$5:$A$104,0)),"")&lt;&gt;INT(IFERROR(INDEX('CHANGE SIGNALS'!$C$5:$C$104,MATCH($A34,'CHANGE SIGNALS'!$A$5:$A$104,0)),""))),"Invalid: date observed",IF(IFERROR(INDEX('CHANGE SIGNALS'!$L$5:$L$104,MATCH($A34,'CHANGE SIGNALS'!$A$5:$A$104,0)),"")="","Missing: monitoring owner",IF($C34="","Missing: evidence availability",IF($D34="","Missing: evidence state",IF($B34="","Missing: candidate or affected scope",IF($E34="","Missing: materiality rationale",IF($F34="","Missing: protected unchanged elements",IF(OR($N34="",LEN(SUBSTITUTE(SUBSTITUTE(SUBSTITUTE(SUBSTITUTE(SUBSTITUTE(SUBSTITUTE(TRIM($N34),".",""),"-",""),"?",""),"!",""),",",""),";",""))=0),"Missing: next-review condition",IF(AND($C34="Required evidence is missing",$D34&lt;&gt;"Not assessable because evidence is missing"),"Contradiction: missing evidence state",IF(AND($C34="Required evidence is available",$D34="Not assessable because evidence is missing"),"Contradiction: evidence marked available and missing",IF(AND(IFERROR(INDEX('CHANGE SIGNALS'!$J$5:$J$104,MATCH($A34,'CHANGE SIGNALS'!$A$5:$A$104,0)),"")="No supported material consequence",OR(IFERROR(INDEX('CHANGE SIGNALS'!$K$5:$K$104,MATCH($A34,'CHANGE SIGNALS'!$A$5:$A$104,0)),"")="One candidate",IFERROR(INDEX('CHANGE SIGNALS'!$K$5:$K$104,MATCH($A34,'CHANGE SIGNALS'!$A$5:$A$104,0)),"")="Bounded subset, product, segment or market",IFERROR(INDEX('CHANGE SIGNALS'!$K$5:$K$104,MATCH($A34,'CHANGE SIGNALS'!$A$5:$A$104,0)),"")="Set-wide assumptions or coverage")),"Contradiction: no material consequence with change breadth",IF(AND(IFERROR(INDEX('CHANGE SIGNALS'!$J$5:$J$104,MATCH($A34,'CHANGE SIGNALS'!$A$5:$A$104,0)),"")="Supported material consequence",IFERROR(INDEX('CHANGE SIGNALS'!$K$5:$K$104,MATCH($A34,'CHANGE SIGNALS'!$A$5:$A$104,0)),"")="No approved set change"),"Contradiction: supported consequence with no change",IF(AND('SET BASELINE'!$B$6="Not clearly defined",OR(IFERROR(INDEX('CHANGE SIGNALS'!$J$5:$J$104,MATCH($A34,'CHANGE SIGNALS'!$A$5:$A$104,0)),"")="Supported material consequence",IFERROR(INDEX('CHANGE SIGNALS'!$K$5:$K$104,MATCH($A34,'CHANGE SIGNALS'!$A$5:$A$104,0)),"")&lt;&gt;"No approved set change",IFERROR(INDEX('CHANGE SIGNALS'!$I$5:$I$104,MATCH($A34,'CHANGE SIGNALS'!$A$5:$A$104,0)),"")="Original scope materially changed")),"Contradiction: undefined decision with claimed change",IF(AND(IFERROR(INDEX('CHANGE SIGNALS'!$I$5:$I$104,MATCH($A34,'CHANGE SIGNALS'!$A$5:$A$104,0)),"")="Original scope materially changed",IFERROR(INDEX('CHANGE SIGNALS'!$K$5:$K$104,MATCH($A34,'CHANGE SIGNALS'!$A$5:$A$104,0)),"")="No approved set change"),"Contradiction: changed scope with no change breadth",IF(AND(IFERROR(INDEX('CHANGE SIGNALS'!$K$5:$K$104,MATCH($A34,'CHANGE SIGNALS'!$A$5:$A$104,0)),"")="Original decision scope",IFERROR(INDEX('CHANGE SIGNALS'!$I$5:$I$104,MATCH($A34,'CHANGE SIGNALS'!$A$5:$A$104,0)),"")="Original scope remains valid"),"Contradiction: decision scope breadth with valid scope","READY")))))))))))))))))))))</f>
        <v/>
      </c>
      <c r="H34" s="6" t="str">
        <f aca="false">IF($A34="","",IF($G34&lt;&gt;"READY","",IF('SET BASELINE'!$B$6="Not clearly defined","Refused — define the original decision first",IF(OR(IFERROR(INDEX('CHANGE SIGNALS'!$I$5:$I$104,MATCH($A34,'CHANGE SIGNALS'!$A$5:$A$104,0)),"")="Original scope materially changed",IFERROR(INDEX('CHANGE SIGNALS'!$K$5:$K$104,MATCH($A34,'CHANGE SIGNALS'!$A$5:$A$104,0)),"")="Original decision scope"),"Decision-scope review required",IF($C34="Required evidence is missing","Review deferred — evidence insufficient",IF(OR($D34="Admissibility requires review",$D34="Material evidence is contradictory",$D34="Material evidence may be stale",IFERROR(INDEX('CHANGE SIGNALS'!$I$5:$I$104,MATCH($A34,'CHANGE SIGNALS'!$A$5:$A$104,0)),"")="Original scope is unclear",IFERROR(INDEX('CHANGE SIGNALS'!$J$5:$J$104,MATCH($A34,'CHANGE SIGNALS'!$A$5:$A$104,0)),"")="Consequence is unclear",IFERROR(INDEX('CHANGE SIGNALS'!$K$5:$K$104,MATCH($A34,'CHANGE SIGNALS'!$A$5:$A$104,0)),"")="Affected breadth is unclear"),"Evidence check required",IF(AND(IFERROR(INDEX('CHANGE SIGNALS'!$J$5:$J$104,MATCH($A34,'CHANGE SIGNALS'!$A$5:$A$104,0)),"")="No supported material consequence",IFERROR(INDEX('CHANGE SIGNALS'!$K$5:$K$104,MATCH($A34,'CHANGE SIGNALS'!$A$5:$A$104,0)),"")="No approved set change"),"No change required",IF(AND(IFERROR(INDEX('CHANGE SIGNALS'!$J$5:$J$104,MATCH($A34,'CHANGE SIGNALS'!$A$5:$A$104,0)),"")="Supported material consequence",OR(IFERROR(INDEX('CHANGE SIGNALS'!$K$5:$K$104,MATCH($A34,'CHANGE SIGNALS'!$A$5:$A$104,0)),"")="One candidate",IFERROR(INDEX('CHANGE SIGNALS'!$K$5:$K$104,MATCH($A34,'CHANGE SIGNALS'!$A$5:$A$104,0)),"")="Bounded subset, product, segment or market")),"Partial refresh",IF(AND(IFERROR(INDEX('CHANGE SIGNALS'!$J$5:$J$104,MATCH($A34,'CHANGE SIGNALS'!$A$5:$A$104,0)),"")="Supported material consequence",IFERROR(INDEX('CHANGE SIGNALS'!$K$5:$K$104,MATCH($A34,'CHANGE SIGNALS'!$A$5:$A$104,0)),"")="Set-wide assumptions or coverage"),"Full competitor-set rebuild","")))))))))</f>
        <v/>
      </c>
      <c r="I34" s="6"/>
      <c r="J34" s="6"/>
      <c r="K34" s="11"/>
      <c r="L34" s="6"/>
      <c r="M34" s="6"/>
      <c r="N34" s="6"/>
      <c r="O34" s="6"/>
      <c r="P34" s="6" t="str">
        <f aca="false">IF($A34="","",'SET BASELINE'!$B$6&amp;"|"&amp;'SET BASELINE'!$B$11&amp;"|"&amp;$A34&amp;"|"&amp;$B34&amp;"|"&amp;$C34&amp;"|"&amp;$D34&amp;"|"&amp;IFERROR(INDEX('CHANGE SIGNALS'!$I$5:$I$104,MATCH($A34,'CHANGE SIGNALS'!$A$5:$A$104,0)),"")&amp;"|"&amp;IFERROR(INDEX('CHANGE SIGNALS'!$J$5:$J$104,MATCH($A34,'CHANGE SIGNALS'!$A$5:$A$104,0)),"")&amp;"|"&amp;IFERROR(INDEX('CHANGE SIGNALS'!$K$5:$K$104,MATCH($A34,'CHANGE SIGNALS'!$A$5:$A$104,0)),"")&amp;"|"&amp;$E34&amp;"|"&amp;$F34&amp;"|"&amp;$N34)</f>
        <v/>
      </c>
      <c r="Q34" s="6" t="str">
        <f aca="false">IF($A34="","",IF($I34="","NOT CONFIRMED",IF($O34="","CONFIRMATION SNAPSHOT REQUIRED",IF($O34=$P34,"CURRENT","STALE — REVIEW AGAIN"))))</f>
        <v/>
      </c>
    </row>
    <row r="35" customFormat="false" ht="15" hidden="false" customHeight="false" outlineLevel="0" collapsed="false">
      <c r="A35" s="6"/>
      <c r="B35" s="6"/>
      <c r="C35" s="6"/>
      <c r="D35" s="6"/>
      <c r="E35" s="6"/>
      <c r="F35" s="6"/>
      <c r="G35" s="6" t="str">
        <f aca="false">IF($A35="","",IF(COUNTIF('CHANGE SIGNALS'!$A$5:$A$104,$A35)=0,"Missing: matching signal record",IF('SET BASELINE'!$B$6="","Missing: original decision status",IF('SET BASELINE'!$B$11="","Missing: current set version",IF(IFERROR(INDEX('CHANGE SIGNALS'!$D$5:$D$104,MATCH($A35,'CHANGE SIGNALS'!$A$5:$A$104,0)),"")="","Missing: signal category",IF(OR(IFERROR(INDEX('CHANGE SIGNALS'!$F$5:$F$104,MATCH($A35,'CHANGE SIGNALS'!$A$5:$A$104,0)),"")="",LEN(SUBSTITUTE(SUBSTITUTE(SUBSTITUTE(SUBSTITUTE(SUBSTITUTE(SUBSTITUTE(TRIM(IFERROR(INDEX('CHANGE SIGNALS'!$F$5:$F$104,MATCH($A35,'CHANGE SIGNALS'!$A$5:$A$104,0)),"")),".",""),"-",""),"?",""),"!",""),",",""),";",""))=0),"Missing: meaningful observed fact",IF(OR(NOT(ISNUMBER(IFERROR(INDEX('CHANGE SIGNALS'!$C$5:$C$104,MATCH($A35,'CHANGE SIGNALS'!$A$5:$A$104,0)),""))),IFERROR(INDEX('CHANGE SIGNALS'!$C$5:$C$104,MATCH($A35,'CHANGE SIGNALS'!$A$5:$A$104,0)),"")&lt;1,IFERROR(INDEX('CHANGE SIGNALS'!$C$5:$C$104,MATCH($A35,'CHANGE SIGNALS'!$A$5:$A$104,0)),"")&gt;2958465,IFERROR(INDEX('CHANGE SIGNALS'!$C$5:$C$104,MATCH($A35,'CHANGE SIGNALS'!$A$5:$A$104,0)),"")&lt;&gt;INT(IFERROR(INDEX('CHANGE SIGNALS'!$C$5:$C$104,MATCH($A35,'CHANGE SIGNALS'!$A$5:$A$104,0)),""))),"Invalid: date observed",IF(IFERROR(INDEX('CHANGE SIGNALS'!$L$5:$L$104,MATCH($A35,'CHANGE SIGNALS'!$A$5:$A$104,0)),"")="","Missing: monitoring owner",IF($C35="","Missing: evidence availability",IF($D35="","Missing: evidence state",IF($B35="","Missing: candidate or affected scope",IF($E35="","Missing: materiality rationale",IF($F35="","Missing: protected unchanged elements",IF(OR($N35="",LEN(SUBSTITUTE(SUBSTITUTE(SUBSTITUTE(SUBSTITUTE(SUBSTITUTE(SUBSTITUTE(TRIM($N35),".",""),"-",""),"?",""),"!",""),",",""),";",""))=0),"Missing: next-review condition",IF(AND($C35="Required evidence is missing",$D35&lt;&gt;"Not assessable because evidence is missing"),"Contradiction: missing evidence state",IF(AND($C35="Required evidence is available",$D35="Not assessable because evidence is missing"),"Contradiction: evidence marked available and missing",IF(AND(IFERROR(INDEX('CHANGE SIGNALS'!$J$5:$J$104,MATCH($A35,'CHANGE SIGNALS'!$A$5:$A$104,0)),"")="No supported material consequence",OR(IFERROR(INDEX('CHANGE SIGNALS'!$K$5:$K$104,MATCH($A35,'CHANGE SIGNALS'!$A$5:$A$104,0)),"")="One candidate",IFERROR(INDEX('CHANGE SIGNALS'!$K$5:$K$104,MATCH($A35,'CHANGE SIGNALS'!$A$5:$A$104,0)),"")="Bounded subset, product, segment or market",IFERROR(INDEX('CHANGE SIGNALS'!$K$5:$K$104,MATCH($A35,'CHANGE SIGNALS'!$A$5:$A$104,0)),"")="Set-wide assumptions or coverage")),"Contradiction: no material consequence with change breadth",IF(AND(IFERROR(INDEX('CHANGE SIGNALS'!$J$5:$J$104,MATCH($A35,'CHANGE SIGNALS'!$A$5:$A$104,0)),"")="Supported material consequence",IFERROR(INDEX('CHANGE SIGNALS'!$K$5:$K$104,MATCH($A35,'CHANGE SIGNALS'!$A$5:$A$104,0)),"")="No approved set change"),"Contradiction: supported consequence with no change",IF(AND('SET BASELINE'!$B$6="Not clearly defined",OR(IFERROR(INDEX('CHANGE SIGNALS'!$J$5:$J$104,MATCH($A35,'CHANGE SIGNALS'!$A$5:$A$104,0)),"")="Supported material consequence",IFERROR(INDEX('CHANGE SIGNALS'!$K$5:$K$104,MATCH($A35,'CHANGE SIGNALS'!$A$5:$A$104,0)),"")&lt;&gt;"No approved set change",IFERROR(INDEX('CHANGE SIGNALS'!$I$5:$I$104,MATCH($A35,'CHANGE SIGNALS'!$A$5:$A$104,0)),"")="Original scope materially changed")),"Contradiction: undefined decision with claimed change",IF(AND(IFERROR(INDEX('CHANGE SIGNALS'!$I$5:$I$104,MATCH($A35,'CHANGE SIGNALS'!$A$5:$A$104,0)),"")="Original scope materially changed",IFERROR(INDEX('CHANGE SIGNALS'!$K$5:$K$104,MATCH($A35,'CHANGE SIGNALS'!$A$5:$A$104,0)),"")="No approved set change"),"Contradiction: changed scope with no change breadth",IF(AND(IFERROR(INDEX('CHANGE SIGNALS'!$K$5:$K$104,MATCH($A35,'CHANGE SIGNALS'!$A$5:$A$104,0)),"")="Original decision scope",IFERROR(INDEX('CHANGE SIGNALS'!$I$5:$I$104,MATCH($A35,'CHANGE SIGNALS'!$A$5:$A$104,0)),"")="Original scope remains valid"),"Contradiction: decision scope breadth with valid scope","READY")))))))))))))))))))))</f>
        <v/>
      </c>
      <c r="H35" s="6" t="str">
        <f aca="false">IF($A35="","",IF($G35&lt;&gt;"READY","",IF('SET BASELINE'!$B$6="Not clearly defined","Refused — define the original decision first",IF(OR(IFERROR(INDEX('CHANGE SIGNALS'!$I$5:$I$104,MATCH($A35,'CHANGE SIGNALS'!$A$5:$A$104,0)),"")="Original scope materially changed",IFERROR(INDEX('CHANGE SIGNALS'!$K$5:$K$104,MATCH($A35,'CHANGE SIGNALS'!$A$5:$A$104,0)),"")="Original decision scope"),"Decision-scope review required",IF($C35="Required evidence is missing","Review deferred — evidence insufficient",IF(OR($D35="Admissibility requires review",$D35="Material evidence is contradictory",$D35="Material evidence may be stale",IFERROR(INDEX('CHANGE SIGNALS'!$I$5:$I$104,MATCH($A35,'CHANGE SIGNALS'!$A$5:$A$104,0)),"")="Original scope is unclear",IFERROR(INDEX('CHANGE SIGNALS'!$J$5:$J$104,MATCH($A35,'CHANGE SIGNALS'!$A$5:$A$104,0)),"")="Consequence is unclear",IFERROR(INDEX('CHANGE SIGNALS'!$K$5:$K$104,MATCH($A35,'CHANGE SIGNALS'!$A$5:$A$104,0)),"")="Affected breadth is unclear"),"Evidence check required",IF(AND(IFERROR(INDEX('CHANGE SIGNALS'!$J$5:$J$104,MATCH($A35,'CHANGE SIGNALS'!$A$5:$A$104,0)),"")="No supported material consequence",IFERROR(INDEX('CHANGE SIGNALS'!$K$5:$K$104,MATCH($A35,'CHANGE SIGNALS'!$A$5:$A$104,0)),"")="No approved set change"),"No change required",IF(AND(IFERROR(INDEX('CHANGE SIGNALS'!$J$5:$J$104,MATCH($A35,'CHANGE SIGNALS'!$A$5:$A$104,0)),"")="Supported material consequence",OR(IFERROR(INDEX('CHANGE SIGNALS'!$K$5:$K$104,MATCH($A35,'CHANGE SIGNALS'!$A$5:$A$104,0)),"")="One candidate",IFERROR(INDEX('CHANGE SIGNALS'!$K$5:$K$104,MATCH($A35,'CHANGE SIGNALS'!$A$5:$A$104,0)),"")="Bounded subset, product, segment or market")),"Partial refresh",IF(AND(IFERROR(INDEX('CHANGE SIGNALS'!$J$5:$J$104,MATCH($A35,'CHANGE SIGNALS'!$A$5:$A$104,0)),"")="Supported material consequence",IFERROR(INDEX('CHANGE SIGNALS'!$K$5:$K$104,MATCH($A35,'CHANGE SIGNALS'!$A$5:$A$104,0)),"")="Set-wide assumptions or coverage"),"Full competitor-set rebuild","")))))))))</f>
        <v/>
      </c>
      <c r="I35" s="6"/>
      <c r="J35" s="6"/>
      <c r="K35" s="11"/>
      <c r="L35" s="6"/>
      <c r="M35" s="6"/>
      <c r="N35" s="6"/>
      <c r="O35" s="6"/>
      <c r="P35" s="6" t="str">
        <f aca="false">IF($A35="","",'SET BASELINE'!$B$6&amp;"|"&amp;'SET BASELINE'!$B$11&amp;"|"&amp;$A35&amp;"|"&amp;$B35&amp;"|"&amp;$C35&amp;"|"&amp;$D35&amp;"|"&amp;IFERROR(INDEX('CHANGE SIGNALS'!$I$5:$I$104,MATCH($A35,'CHANGE SIGNALS'!$A$5:$A$104,0)),"")&amp;"|"&amp;IFERROR(INDEX('CHANGE SIGNALS'!$J$5:$J$104,MATCH($A35,'CHANGE SIGNALS'!$A$5:$A$104,0)),"")&amp;"|"&amp;IFERROR(INDEX('CHANGE SIGNALS'!$K$5:$K$104,MATCH($A35,'CHANGE SIGNALS'!$A$5:$A$104,0)),"")&amp;"|"&amp;$E35&amp;"|"&amp;$F35&amp;"|"&amp;$N35)</f>
        <v/>
      </c>
      <c r="Q35" s="6" t="str">
        <f aca="false">IF($A35="","",IF($I35="","NOT CONFIRMED",IF($O35="","CONFIRMATION SNAPSHOT REQUIRED",IF($O35=$P35,"CURRENT","STALE — REVIEW AGAIN"))))</f>
        <v/>
      </c>
    </row>
    <row r="36" customFormat="false" ht="15" hidden="false" customHeight="false" outlineLevel="0" collapsed="false">
      <c r="A36" s="6"/>
      <c r="B36" s="6"/>
      <c r="C36" s="6"/>
      <c r="D36" s="6"/>
      <c r="E36" s="6"/>
      <c r="F36" s="6"/>
      <c r="G36" s="6" t="str">
        <f aca="false">IF($A36="","",IF(COUNTIF('CHANGE SIGNALS'!$A$5:$A$104,$A36)=0,"Missing: matching signal record",IF('SET BASELINE'!$B$6="","Missing: original decision status",IF('SET BASELINE'!$B$11="","Missing: current set version",IF(IFERROR(INDEX('CHANGE SIGNALS'!$D$5:$D$104,MATCH($A36,'CHANGE SIGNALS'!$A$5:$A$104,0)),"")="","Missing: signal category",IF(OR(IFERROR(INDEX('CHANGE SIGNALS'!$F$5:$F$104,MATCH($A36,'CHANGE SIGNALS'!$A$5:$A$104,0)),"")="",LEN(SUBSTITUTE(SUBSTITUTE(SUBSTITUTE(SUBSTITUTE(SUBSTITUTE(SUBSTITUTE(TRIM(IFERROR(INDEX('CHANGE SIGNALS'!$F$5:$F$104,MATCH($A36,'CHANGE SIGNALS'!$A$5:$A$104,0)),"")),".",""),"-",""),"?",""),"!",""),",",""),";",""))=0),"Missing: meaningful observed fact",IF(OR(NOT(ISNUMBER(IFERROR(INDEX('CHANGE SIGNALS'!$C$5:$C$104,MATCH($A36,'CHANGE SIGNALS'!$A$5:$A$104,0)),""))),IFERROR(INDEX('CHANGE SIGNALS'!$C$5:$C$104,MATCH($A36,'CHANGE SIGNALS'!$A$5:$A$104,0)),"")&lt;1,IFERROR(INDEX('CHANGE SIGNALS'!$C$5:$C$104,MATCH($A36,'CHANGE SIGNALS'!$A$5:$A$104,0)),"")&gt;2958465,IFERROR(INDEX('CHANGE SIGNALS'!$C$5:$C$104,MATCH($A36,'CHANGE SIGNALS'!$A$5:$A$104,0)),"")&lt;&gt;INT(IFERROR(INDEX('CHANGE SIGNALS'!$C$5:$C$104,MATCH($A36,'CHANGE SIGNALS'!$A$5:$A$104,0)),""))),"Invalid: date observed",IF(IFERROR(INDEX('CHANGE SIGNALS'!$L$5:$L$104,MATCH($A36,'CHANGE SIGNALS'!$A$5:$A$104,0)),"")="","Missing: monitoring owner",IF($C36="","Missing: evidence availability",IF($D36="","Missing: evidence state",IF($B36="","Missing: candidate or affected scope",IF($E36="","Missing: materiality rationale",IF($F36="","Missing: protected unchanged elements",IF(OR($N36="",LEN(SUBSTITUTE(SUBSTITUTE(SUBSTITUTE(SUBSTITUTE(SUBSTITUTE(SUBSTITUTE(TRIM($N36),".",""),"-",""),"?",""),"!",""),",",""),";",""))=0),"Missing: next-review condition",IF(AND($C36="Required evidence is missing",$D36&lt;&gt;"Not assessable because evidence is missing"),"Contradiction: missing evidence state",IF(AND($C36="Required evidence is available",$D36="Not assessable because evidence is missing"),"Contradiction: evidence marked available and missing",IF(AND(IFERROR(INDEX('CHANGE SIGNALS'!$J$5:$J$104,MATCH($A36,'CHANGE SIGNALS'!$A$5:$A$104,0)),"")="No supported material consequence",OR(IFERROR(INDEX('CHANGE SIGNALS'!$K$5:$K$104,MATCH($A36,'CHANGE SIGNALS'!$A$5:$A$104,0)),"")="One candidate",IFERROR(INDEX('CHANGE SIGNALS'!$K$5:$K$104,MATCH($A36,'CHANGE SIGNALS'!$A$5:$A$104,0)),"")="Bounded subset, product, segment or market",IFERROR(INDEX('CHANGE SIGNALS'!$K$5:$K$104,MATCH($A36,'CHANGE SIGNALS'!$A$5:$A$104,0)),"")="Set-wide assumptions or coverage")),"Contradiction: no material consequence with change breadth",IF(AND(IFERROR(INDEX('CHANGE SIGNALS'!$J$5:$J$104,MATCH($A36,'CHANGE SIGNALS'!$A$5:$A$104,0)),"")="Supported material consequence",IFERROR(INDEX('CHANGE SIGNALS'!$K$5:$K$104,MATCH($A36,'CHANGE SIGNALS'!$A$5:$A$104,0)),"")="No approved set change"),"Contradiction: supported consequence with no change",IF(AND('SET BASELINE'!$B$6="Not clearly defined",OR(IFERROR(INDEX('CHANGE SIGNALS'!$J$5:$J$104,MATCH($A36,'CHANGE SIGNALS'!$A$5:$A$104,0)),"")="Supported material consequence",IFERROR(INDEX('CHANGE SIGNALS'!$K$5:$K$104,MATCH($A36,'CHANGE SIGNALS'!$A$5:$A$104,0)),"")&lt;&gt;"No approved set change",IFERROR(INDEX('CHANGE SIGNALS'!$I$5:$I$104,MATCH($A36,'CHANGE SIGNALS'!$A$5:$A$104,0)),"")="Original scope materially changed")),"Contradiction: undefined decision with claimed change",IF(AND(IFERROR(INDEX('CHANGE SIGNALS'!$I$5:$I$104,MATCH($A36,'CHANGE SIGNALS'!$A$5:$A$104,0)),"")="Original scope materially changed",IFERROR(INDEX('CHANGE SIGNALS'!$K$5:$K$104,MATCH($A36,'CHANGE SIGNALS'!$A$5:$A$104,0)),"")="No approved set change"),"Contradiction: changed scope with no change breadth",IF(AND(IFERROR(INDEX('CHANGE SIGNALS'!$K$5:$K$104,MATCH($A36,'CHANGE SIGNALS'!$A$5:$A$104,0)),"")="Original decision scope",IFERROR(INDEX('CHANGE SIGNALS'!$I$5:$I$104,MATCH($A36,'CHANGE SIGNALS'!$A$5:$A$104,0)),"")="Original scope remains valid"),"Contradiction: decision scope breadth with valid scope","READY")))))))))))))))))))))</f>
        <v/>
      </c>
      <c r="H36" s="6" t="str">
        <f aca="false">IF($A36="","",IF($G36&lt;&gt;"READY","",IF('SET BASELINE'!$B$6="Not clearly defined","Refused — define the original decision first",IF(OR(IFERROR(INDEX('CHANGE SIGNALS'!$I$5:$I$104,MATCH($A36,'CHANGE SIGNALS'!$A$5:$A$104,0)),"")="Original scope materially changed",IFERROR(INDEX('CHANGE SIGNALS'!$K$5:$K$104,MATCH($A36,'CHANGE SIGNALS'!$A$5:$A$104,0)),"")="Original decision scope"),"Decision-scope review required",IF($C36="Required evidence is missing","Review deferred — evidence insufficient",IF(OR($D36="Admissibility requires review",$D36="Material evidence is contradictory",$D36="Material evidence may be stale",IFERROR(INDEX('CHANGE SIGNALS'!$I$5:$I$104,MATCH($A36,'CHANGE SIGNALS'!$A$5:$A$104,0)),"")="Original scope is unclear",IFERROR(INDEX('CHANGE SIGNALS'!$J$5:$J$104,MATCH($A36,'CHANGE SIGNALS'!$A$5:$A$104,0)),"")="Consequence is unclear",IFERROR(INDEX('CHANGE SIGNALS'!$K$5:$K$104,MATCH($A36,'CHANGE SIGNALS'!$A$5:$A$104,0)),"")="Affected breadth is unclear"),"Evidence check required",IF(AND(IFERROR(INDEX('CHANGE SIGNALS'!$J$5:$J$104,MATCH($A36,'CHANGE SIGNALS'!$A$5:$A$104,0)),"")="No supported material consequence",IFERROR(INDEX('CHANGE SIGNALS'!$K$5:$K$104,MATCH($A36,'CHANGE SIGNALS'!$A$5:$A$104,0)),"")="No approved set change"),"No change required",IF(AND(IFERROR(INDEX('CHANGE SIGNALS'!$J$5:$J$104,MATCH($A36,'CHANGE SIGNALS'!$A$5:$A$104,0)),"")="Supported material consequence",OR(IFERROR(INDEX('CHANGE SIGNALS'!$K$5:$K$104,MATCH($A36,'CHANGE SIGNALS'!$A$5:$A$104,0)),"")="One candidate",IFERROR(INDEX('CHANGE SIGNALS'!$K$5:$K$104,MATCH($A36,'CHANGE SIGNALS'!$A$5:$A$104,0)),"")="Bounded subset, product, segment or market")),"Partial refresh",IF(AND(IFERROR(INDEX('CHANGE SIGNALS'!$J$5:$J$104,MATCH($A36,'CHANGE SIGNALS'!$A$5:$A$104,0)),"")="Supported material consequence",IFERROR(INDEX('CHANGE SIGNALS'!$K$5:$K$104,MATCH($A36,'CHANGE SIGNALS'!$A$5:$A$104,0)),"")="Set-wide assumptions or coverage"),"Full competitor-set rebuild","")))))))))</f>
        <v/>
      </c>
      <c r="I36" s="6"/>
      <c r="J36" s="6"/>
      <c r="K36" s="11"/>
      <c r="L36" s="6"/>
      <c r="M36" s="6"/>
      <c r="N36" s="6"/>
      <c r="O36" s="6"/>
      <c r="P36" s="6" t="str">
        <f aca="false">IF($A36="","",'SET BASELINE'!$B$6&amp;"|"&amp;'SET BASELINE'!$B$11&amp;"|"&amp;$A36&amp;"|"&amp;$B36&amp;"|"&amp;$C36&amp;"|"&amp;$D36&amp;"|"&amp;IFERROR(INDEX('CHANGE SIGNALS'!$I$5:$I$104,MATCH($A36,'CHANGE SIGNALS'!$A$5:$A$104,0)),"")&amp;"|"&amp;IFERROR(INDEX('CHANGE SIGNALS'!$J$5:$J$104,MATCH($A36,'CHANGE SIGNALS'!$A$5:$A$104,0)),"")&amp;"|"&amp;IFERROR(INDEX('CHANGE SIGNALS'!$K$5:$K$104,MATCH($A36,'CHANGE SIGNALS'!$A$5:$A$104,0)),"")&amp;"|"&amp;$E36&amp;"|"&amp;$F36&amp;"|"&amp;$N36)</f>
        <v/>
      </c>
      <c r="Q36" s="6" t="str">
        <f aca="false">IF($A36="","",IF($I36="","NOT CONFIRMED",IF($O36="","CONFIRMATION SNAPSHOT REQUIRED",IF($O36=$P36,"CURRENT","STALE — REVIEW AGAIN"))))</f>
        <v/>
      </c>
    </row>
    <row r="37" customFormat="false" ht="15" hidden="false" customHeight="false" outlineLevel="0" collapsed="false">
      <c r="A37" s="6"/>
      <c r="B37" s="6"/>
      <c r="C37" s="6"/>
      <c r="D37" s="6"/>
      <c r="E37" s="6"/>
      <c r="F37" s="6"/>
      <c r="G37" s="6" t="str">
        <f aca="false">IF($A37="","",IF(COUNTIF('CHANGE SIGNALS'!$A$5:$A$104,$A37)=0,"Missing: matching signal record",IF('SET BASELINE'!$B$6="","Missing: original decision status",IF('SET BASELINE'!$B$11="","Missing: current set version",IF(IFERROR(INDEX('CHANGE SIGNALS'!$D$5:$D$104,MATCH($A37,'CHANGE SIGNALS'!$A$5:$A$104,0)),"")="","Missing: signal category",IF(OR(IFERROR(INDEX('CHANGE SIGNALS'!$F$5:$F$104,MATCH($A37,'CHANGE SIGNALS'!$A$5:$A$104,0)),"")="",LEN(SUBSTITUTE(SUBSTITUTE(SUBSTITUTE(SUBSTITUTE(SUBSTITUTE(SUBSTITUTE(TRIM(IFERROR(INDEX('CHANGE SIGNALS'!$F$5:$F$104,MATCH($A37,'CHANGE SIGNALS'!$A$5:$A$104,0)),"")),".",""),"-",""),"?",""),"!",""),",",""),";",""))=0),"Missing: meaningful observed fact",IF(OR(NOT(ISNUMBER(IFERROR(INDEX('CHANGE SIGNALS'!$C$5:$C$104,MATCH($A37,'CHANGE SIGNALS'!$A$5:$A$104,0)),""))),IFERROR(INDEX('CHANGE SIGNALS'!$C$5:$C$104,MATCH($A37,'CHANGE SIGNALS'!$A$5:$A$104,0)),"")&lt;1,IFERROR(INDEX('CHANGE SIGNALS'!$C$5:$C$104,MATCH($A37,'CHANGE SIGNALS'!$A$5:$A$104,0)),"")&gt;2958465,IFERROR(INDEX('CHANGE SIGNALS'!$C$5:$C$104,MATCH($A37,'CHANGE SIGNALS'!$A$5:$A$104,0)),"")&lt;&gt;INT(IFERROR(INDEX('CHANGE SIGNALS'!$C$5:$C$104,MATCH($A37,'CHANGE SIGNALS'!$A$5:$A$104,0)),""))),"Invalid: date observed",IF(IFERROR(INDEX('CHANGE SIGNALS'!$L$5:$L$104,MATCH($A37,'CHANGE SIGNALS'!$A$5:$A$104,0)),"")="","Missing: monitoring owner",IF($C37="","Missing: evidence availability",IF($D37="","Missing: evidence state",IF($B37="","Missing: candidate or affected scope",IF($E37="","Missing: materiality rationale",IF($F37="","Missing: protected unchanged elements",IF(OR($N37="",LEN(SUBSTITUTE(SUBSTITUTE(SUBSTITUTE(SUBSTITUTE(SUBSTITUTE(SUBSTITUTE(TRIM($N37),".",""),"-",""),"?",""),"!",""),",",""),";",""))=0),"Missing: next-review condition",IF(AND($C37="Required evidence is missing",$D37&lt;&gt;"Not assessable because evidence is missing"),"Contradiction: missing evidence state",IF(AND($C37="Required evidence is available",$D37="Not assessable because evidence is missing"),"Contradiction: evidence marked available and missing",IF(AND(IFERROR(INDEX('CHANGE SIGNALS'!$J$5:$J$104,MATCH($A37,'CHANGE SIGNALS'!$A$5:$A$104,0)),"")="No supported material consequence",OR(IFERROR(INDEX('CHANGE SIGNALS'!$K$5:$K$104,MATCH($A37,'CHANGE SIGNALS'!$A$5:$A$104,0)),"")="One candidate",IFERROR(INDEX('CHANGE SIGNALS'!$K$5:$K$104,MATCH($A37,'CHANGE SIGNALS'!$A$5:$A$104,0)),"")="Bounded subset, product, segment or market",IFERROR(INDEX('CHANGE SIGNALS'!$K$5:$K$104,MATCH($A37,'CHANGE SIGNALS'!$A$5:$A$104,0)),"")="Set-wide assumptions or coverage")),"Contradiction: no material consequence with change breadth",IF(AND(IFERROR(INDEX('CHANGE SIGNALS'!$J$5:$J$104,MATCH($A37,'CHANGE SIGNALS'!$A$5:$A$104,0)),"")="Supported material consequence",IFERROR(INDEX('CHANGE SIGNALS'!$K$5:$K$104,MATCH($A37,'CHANGE SIGNALS'!$A$5:$A$104,0)),"")="No approved set change"),"Contradiction: supported consequence with no change",IF(AND('SET BASELINE'!$B$6="Not clearly defined",OR(IFERROR(INDEX('CHANGE SIGNALS'!$J$5:$J$104,MATCH($A37,'CHANGE SIGNALS'!$A$5:$A$104,0)),"")="Supported material consequence",IFERROR(INDEX('CHANGE SIGNALS'!$K$5:$K$104,MATCH($A37,'CHANGE SIGNALS'!$A$5:$A$104,0)),"")&lt;&gt;"No approved set change",IFERROR(INDEX('CHANGE SIGNALS'!$I$5:$I$104,MATCH($A37,'CHANGE SIGNALS'!$A$5:$A$104,0)),"")="Original scope materially changed")),"Contradiction: undefined decision with claimed change",IF(AND(IFERROR(INDEX('CHANGE SIGNALS'!$I$5:$I$104,MATCH($A37,'CHANGE SIGNALS'!$A$5:$A$104,0)),"")="Original scope materially changed",IFERROR(INDEX('CHANGE SIGNALS'!$K$5:$K$104,MATCH($A37,'CHANGE SIGNALS'!$A$5:$A$104,0)),"")="No approved set change"),"Contradiction: changed scope with no change breadth",IF(AND(IFERROR(INDEX('CHANGE SIGNALS'!$K$5:$K$104,MATCH($A37,'CHANGE SIGNALS'!$A$5:$A$104,0)),"")="Original decision scope",IFERROR(INDEX('CHANGE SIGNALS'!$I$5:$I$104,MATCH($A37,'CHANGE SIGNALS'!$A$5:$A$104,0)),"")="Original scope remains valid"),"Contradiction: decision scope breadth with valid scope","READY")))))))))))))))))))))</f>
        <v/>
      </c>
      <c r="H37" s="6" t="str">
        <f aca="false">IF($A37="","",IF($G37&lt;&gt;"READY","",IF('SET BASELINE'!$B$6="Not clearly defined","Refused — define the original decision first",IF(OR(IFERROR(INDEX('CHANGE SIGNALS'!$I$5:$I$104,MATCH($A37,'CHANGE SIGNALS'!$A$5:$A$104,0)),"")="Original scope materially changed",IFERROR(INDEX('CHANGE SIGNALS'!$K$5:$K$104,MATCH($A37,'CHANGE SIGNALS'!$A$5:$A$104,0)),"")="Original decision scope"),"Decision-scope review required",IF($C37="Required evidence is missing","Review deferred — evidence insufficient",IF(OR($D37="Admissibility requires review",$D37="Material evidence is contradictory",$D37="Material evidence may be stale",IFERROR(INDEX('CHANGE SIGNALS'!$I$5:$I$104,MATCH($A37,'CHANGE SIGNALS'!$A$5:$A$104,0)),"")="Original scope is unclear",IFERROR(INDEX('CHANGE SIGNALS'!$J$5:$J$104,MATCH($A37,'CHANGE SIGNALS'!$A$5:$A$104,0)),"")="Consequence is unclear",IFERROR(INDEX('CHANGE SIGNALS'!$K$5:$K$104,MATCH($A37,'CHANGE SIGNALS'!$A$5:$A$104,0)),"")="Affected breadth is unclear"),"Evidence check required",IF(AND(IFERROR(INDEX('CHANGE SIGNALS'!$J$5:$J$104,MATCH($A37,'CHANGE SIGNALS'!$A$5:$A$104,0)),"")="No supported material consequence",IFERROR(INDEX('CHANGE SIGNALS'!$K$5:$K$104,MATCH($A37,'CHANGE SIGNALS'!$A$5:$A$104,0)),"")="No approved set change"),"No change required",IF(AND(IFERROR(INDEX('CHANGE SIGNALS'!$J$5:$J$104,MATCH($A37,'CHANGE SIGNALS'!$A$5:$A$104,0)),"")="Supported material consequence",OR(IFERROR(INDEX('CHANGE SIGNALS'!$K$5:$K$104,MATCH($A37,'CHANGE SIGNALS'!$A$5:$A$104,0)),"")="One candidate",IFERROR(INDEX('CHANGE SIGNALS'!$K$5:$K$104,MATCH($A37,'CHANGE SIGNALS'!$A$5:$A$104,0)),"")="Bounded subset, product, segment or market")),"Partial refresh",IF(AND(IFERROR(INDEX('CHANGE SIGNALS'!$J$5:$J$104,MATCH($A37,'CHANGE SIGNALS'!$A$5:$A$104,0)),"")="Supported material consequence",IFERROR(INDEX('CHANGE SIGNALS'!$K$5:$K$104,MATCH($A37,'CHANGE SIGNALS'!$A$5:$A$104,0)),"")="Set-wide assumptions or coverage"),"Full competitor-set rebuild","")))))))))</f>
        <v/>
      </c>
      <c r="I37" s="6"/>
      <c r="J37" s="6"/>
      <c r="K37" s="11"/>
      <c r="L37" s="6"/>
      <c r="M37" s="6"/>
      <c r="N37" s="6"/>
      <c r="O37" s="6"/>
      <c r="P37" s="6" t="str">
        <f aca="false">IF($A37="","",'SET BASELINE'!$B$6&amp;"|"&amp;'SET BASELINE'!$B$11&amp;"|"&amp;$A37&amp;"|"&amp;$B37&amp;"|"&amp;$C37&amp;"|"&amp;$D37&amp;"|"&amp;IFERROR(INDEX('CHANGE SIGNALS'!$I$5:$I$104,MATCH($A37,'CHANGE SIGNALS'!$A$5:$A$104,0)),"")&amp;"|"&amp;IFERROR(INDEX('CHANGE SIGNALS'!$J$5:$J$104,MATCH($A37,'CHANGE SIGNALS'!$A$5:$A$104,0)),"")&amp;"|"&amp;IFERROR(INDEX('CHANGE SIGNALS'!$K$5:$K$104,MATCH($A37,'CHANGE SIGNALS'!$A$5:$A$104,0)),"")&amp;"|"&amp;$E37&amp;"|"&amp;$F37&amp;"|"&amp;$N37)</f>
        <v/>
      </c>
      <c r="Q37" s="6" t="str">
        <f aca="false">IF($A37="","",IF($I37="","NOT CONFIRMED",IF($O37="","CONFIRMATION SNAPSHOT REQUIRED",IF($O37=$P37,"CURRENT","STALE — REVIEW AGAIN"))))</f>
        <v/>
      </c>
    </row>
    <row r="38" customFormat="false" ht="15" hidden="false" customHeight="false" outlineLevel="0" collapsed="false">
      <c r="A38" s="6"/>
      <c r="B38" s="6"/>
      <c r="C38" s="6"/>
      <c r="D38" s="6"/>
      <c r="E38" s="6"/>
      <c r="F38" s="6"/>
      <c r="G38" s="6" t="str">
        <f aca="false">IF($A38="","",IF(COUNTIF('CHANGE SIGNALS'!$A$5:$A$104,$A38)=0,"Missing: matching signal record",IF('SET BASELINE'!$B$6="","Missing: original decision status",IF('SET BASELINE'!$B$11="","Missing: current set version",IF(IFERROR(INDEX('CHANGE SIGNALS'!$D$5:$D$104,MATCH($A38,'CHANGE SIGNALS'!$A$5:$A$104,0)),"")="","Missing: signal category",IF(OR(IFERROR(INDEX('CHANGE SIGNALS'!$F$5:$F$104,MATCH($A38,'CHANGE SIGNALS'!$A$5:$A$104,0)),"")="",LEN(SUBSTITUTE(SUBSTITUTE(SUBSTITUTE(SUBSTITUTE(SUBSTITUTE(SUBSTITUTE(TRIM(IFERROR(INDEX('CHANGE SIGNALS'!$F$5:$F$104,MATCH($A38,'CHANGE SIGNALS'!$A$5:$A$104,0)),"")),".",""),"-",""),"?",""),"!",""),",",""),";",""))=0),"Missing: meaningful observed fact",IF(OR(NOT(ISNUMBER(IFERROR(INDEX('CHANGE SIGNALS'!$C$5:$C$104,MATCH($A38,'CHANGE SIGNALS'!$A$5:$A$104,0)),""))),IFERROR(INDEX('CHANGE SIGNALS'!$C$5:$C$104,MATCH($A38,'CHANGE SIGNALS'!$A$5:$A$104,0)),"")&lt;1,IFERROR(INDEX('CHANGE SIGNALS'!$C$5:$C$104,MATCH($A38,'CHANGE SIGNALS'!$A$5:$A$104,0)),"")&gt;2958465,IFERROR(INDEX('CHANGE SIGNALS'!$C$5:$C$104,MATCH($A38,'CHANGE SIGNALS'!$A$5:$A$104,0)),"")&lt;&gt;INT(IFERROR(INDEX('CHANGE SIGNALS'!$C$5:$C$104,MATCH($A38,'CHANGE SIGNALS'!$A$5:$A$104,0)),""))),"Invalid: date observed",IF(IFERROR(INDEX('CHANGE SIGNALS'!$L$5:$L$104,MATCH($A38,'CHANGE SIGNALS'!$A$5:$A$104,0)),"")="","Missing: monitoring owner",IF($C38="","Missing: evidence availability",IF($D38="","Missing: evidence state",IF($B38="","Missing: candidate or affected scope",IF($E38="","Missing: materiality rationale",IF($F38="","Missing: protected unchanged elements",IF(OR($N38="",LEN(SUBSTITUTE(SUBSTITUTE(SUBSTITUTE(SUBSTITUTE(SUBSTITUTE(SUBSTITUTE(TRIM($N38),".",""),"-",""),"?",""),"!",""),",",""),";",""))=0),"Missing: next-review condition",IF(AND($C38="Required evidence is missing",$D38&lt;&gt;"Not assessable because evidence is missing"),"Contradiction: missing evidence state",IF(AND($C38="Required evidence is available",$D38="Not assessable because evidence is missing"),"Contradiction: evidence marked available and missing",IF(AND(IFERROR(INDEX('CHANGE SIGNALS'!$J$5:$J$104,MATCH($A38,'CHANGE SIGNALS'!$A$5:$A$104,0)),"")="No supported material consequence",OR(IFERROR(INDEX('CHANGE SIGNALS'!$K$5:$K$104,MATCH($A38,'CHANGE SIGNALS'!$A$5:$A$104,0)),"")="One candidate",IFERROR(INDEX('CHANGE SIGNALS'!$K$5:$K$104,MATCH($A38,'CHANGE SIGNALS'!$A$5:$A$104,0)),"")="Bounded subset, product, segment or market",IFERROR(INDEX('CHANGE SIGNALS'!$K$5:$K$104,MATCH($A38,'CHANGE SIGNALS'!$A$5:$A$104,0)),"")="Set-wide assumptions or coverage")),"Contradiction: no material consequence with change breadth",IF(AND(IFERROR(INDEX('CHANGE SIGNALS'!$J$5:$J$104,MATCH($A38,'CHANGE SIGNALS'!$A$5:$A$104,0)),"")="Supported material consequence",IFERROR(INDEX('CHANGE SIGNALS'!$K$5:$K$104,MATCH($A38,'CHANGE SIGNALS'!$A$5:$A$104,0)),"")="No approved set change"),"Contradiction: supported consequence with no change",IF(AND('SET BASELINE'!$B$6="Not clearly defined",OR(IFERROR(INDEX('CHANGE SIGNALS'!$J$5:$J$104,MATCH($A38,'CHANGE SIGNALS'!$A$5:$A$104,0)),"")="Supported material consequence",IFERROR(INDEX('CHANGE SIGNALS'!$K$5:$K$104,MATCH($A38,'CHANGE SIGNALS'!$A$5:$A$104,0)),"")&lt;&gt;"No approved set change",IFERROR(INDEX('CHANGE SIGNALS'!$I$5:$I$104,MATCH($A38,'CHANGE SIGNALS'!$A$5:$A$104,0)),"")="Original scope materially changed")),"Contradiction: undefined decision with claimed change",IF(AND(IFERROR(INDEX('CHANGE SIGNALS'!$I$5:$I$104,MATCH($A38,'CHANGE SIGNALS'!$A$5:$A$104,0)),"")="Original scope materially changed",IFERROR(INDEX('CHANGE SIGNALS'!$K$5:$K$104,MATCH($A38,'CHANGE SIGNALS'!$A$5:$A$104,0)),"")="No approved set change"),"Contradiction: changed scope with no change breadth",IF(AND(IFERROR(INDEX('CHANGE SIGNALS'!$K$5:$K$104,MATCH($A38,'CHANGE SIGNALS'!$A$5:$A$104,0)),"")="Original decision scope",IFERROR(INDEX('CHANGE SIGNALS'!$I$5:$I$104,MATCH($A38,'CHANGE SIGNALS'!$A$5:$A$104,0)),"")="Original scope remains valid"),"Contradiction: decision scope breadth with valid scope","READY")))))))))))))))))))))</f>
        <v/>
      </c>
      <c r="H38" s="6" t="str">
        <f aca="false">IF($A38="","",IF($G38&lt;&gt;"READY","",IF('SET BASELINE'!$B$6="Not clearly defined","Refused — define the original decision first",IF(OR(IFERROR(INDEX('CHANGE SIGNALS'!$I$5:$I$104,MATCH($A38,'CHANGE SIGNALS'!$A$5:$A$104,0)),"")="Original scope materially changed",IFERROR(INDEX('CHANGE SIGNALS'!$K$5:$K$104,MATCH($A38,'CHANGE SIGNALS'!$A$5:$A$104,0)),"")="Original decision scope"),"Decision-scope review required",IF($C38="Required evidence is missing","Review deferred — evidence insufficient",IF(OR($D38="Admissibility requires review",$D38="Material evidence is contradictory",$D38="Material evidence may be stale",IFERROR(INDEX('CHANGE SIGNALS'!$I$5:$I$104,MATCH($A38,'CHANGE SIGNALS'!$A$5:$A$104,0)),"")="Original scope is unclear",IFERROR(INDEX('CHANGE SIGNALS'!$J$5:$J$104,MATCH($A38,'CHANGE SIGNALS'!$A$5:$A$104,0)),"")="Consequence is unclear",IFERROR(INDEX('CHANGE SIGNALS'!$K$5:$K$104,MATCH($A38,'CHANGE SIGNALS'!$A$5:$A$104,0)),"")="Affected breadth is unclear"),"Evidence check required",IF(AND(IFERROR(INDEX('CHANGE SIGNALS'!$J$5:$J$104,MATCH($A38,'CHANGE SIGNALS'!$A$5:$A$104,0)),"")="No supported material consequence",IFERROR(INDEX('CHANGE SIGNALS'!$K$5:$K$104,MATCH($A38,'CHANGE SIGNALS'!$A$5:$A$104,0)),"")="No approved set change"),"No change required",IF(AND(IFERROR(INDEX('CHANGE SIGNALS'!$J$5:$J$104,MATCH($A38,'CHANGE SIGNALS'!$A$5:$A$104,0)),"")="Supported material consequence",OR(IFERROR(INDEX('CHANGE SIGNALS'!$K$5:$K$104,MATCH($A38,'CHANGE SIGNALS'!$A$5:$A$104,0)),"")="One candidate",IFERROR(INDEX('CHANGE SIGNALS'!$K$5:$K$104,MATCH($A38,'CHANGE SIGNALS'!$A$5:$A$104,0)),"")="Bounded subset, product, segment or market")),"Partial refresh",IF(AND(IFERROR(INDEX('CHANGE SIGNALS'!$J$5:$J$104,MATCH($A38,'CHANGE SIGNALS'!$A$5:$A$104,0)),"")="Supported material consequence",IFERROR(INDEX('CHANGE SIGNALS'!$K$5:$K$104,MATCH($A38,'CHANGE SIGNALS'!$A$5:$A$104,0)),"")="Set-wide assumptions or coverage"),"Full competitor-set rebuild","")))))))))</f>
        <v/>
      </c>
      <c r="I38" s="6"/>
      <c r="J38" s="6"/>
      <c r="K38" s="11"/>
      <c r="L38" s="6"/>
      <c r="M38" s="6"/>
      <c r="N38" s="6"/>
      <c r="O38" s="6"/>
      <c r="P38" s="6" t="str">
        <f aca="false">IF($A38="","",'SET BASELINE'!$B$6&amp;"|"&amp;'SET BASELINE'!$B$11&amp;"|"&amp;$A38&amp;"|"&amp;$B38&amp;"|"&amp;$C38&amp;"|"&amp;$D38&amp;"|"&amp;IFERROR(INDEX('CHANGE SIGNALS'!$I$5:$I$104,MATCH($A38,'CHANGE SIGNALS'!$A$5:$A$104,0)),"")&amp;"|"&amp;IFERROR(INDEX('CHANGE SIGNALS'!$J$5:$J$104,MATCH($A38,'CHANGE SIGNALS'!$A$5:$A$104,0)),"")&amp;"|"&amp;IFERROR(INDEX('CHANGE SIGNALS'!$K$5:$K$104,MATCH($A38,'CHANGE SIGNALS'!$A$5:$A$104,0)),"")&amp;"|"&amp;$E38&amp;"|"&amp;$F38&amp;"|"&amp;$N38)</f>
        <v/>
      </c>
      <c r="Q38" s="6" t="str">
        <f aca="false">IF($A38="","",IF($I38="","NOT CONFIRMED",IF($O38="","CONFIRMATION SNAPSHOT REQUIRED",IF($O38=$P38,"CURRENT","STALE — REVIEW AGAIN"))))</f>
        <v/>
      </c>
    </row>
    <row r="39" customFormat="false" ht="15" hidden="false" customHeight="false" outlineLevel="0" collapsed="false">
      <c r="A39" s="6"/>
      <c r="B39" s="6"/>
      <c r="C39" s="6"/>
      <c r="D39" s="6"/>
      <c r="E39" s="6"/>
      <c r="F39" s="6"/>
      <c r="G39" s="6" t="str">
        <f aca="false">IF($A39="","",IF(COUNTIF('CHANGE SIGNALS'!$A$5:$A$104,$A39)=0,"Missing: matching signal record",IF('SET BASELINE'!$B$6="","Missing: original decision status",IF('SET BASELINE'!$B$11="","Missing: current set version",IF(IFERROR(INDEX('CHANGE SIGNALS'!$D$5:$D$104,MATCH($A39,'CHANGE SIGNALS'!$A$5:$A$104,0)),"")="","Missing: signal category",IF(OR(IFERROR(INDEX('CHANGE SIGNALS'!$F$5:$F$104,MATCH($A39,'CHANGE SIGNALS'!$A$5:$A$104,0)),"")="",LEN(SUBSTITUTE(SUBSTITUTE(SUBSTITUTE(SUBSTITUTE(SUBSTITUTE(SUBSTITUTE(TRIM(IFERROR(INDEX('CHANGE SIGNALS'!$F$5:$F$104,MATCH($A39,'CHANGE SIGNALS'!$A$5:$A$104,0)),"")),".",""),"-",""),"?",""),"!",""),",",""),";",""))=0),"Missing: meaningful observed fact",IF(OR(NOT(ISNUMBER(IFERROR(INDEX('CHANGE SIGNALS'!$C$5:$C$104,MATCH($A39,'CHANGE SIGNALS'!$A$5:$A$104,0)),""))),IFERROR(INDEX('CHANGE SIGNALS'!$C$5:$C$104,MATCH($A39,'CHANGE SIGNALS'!$A$5:$A$104,0)),"")&lt;1,IFERROR(INDEX('CHANGE SIGNALS'!$C$5:$C$104,MATCH($A39,'CHANGE SIGNALS'!$A$5:$A$104,0)),"")&gt;2958465,IFERROR(INDEX('CHANGE SIGNALS'!$C$5:$C$104,MATCH($A39,'CHANGE SIGNALS'!$A$5:$A$104,0)),"")&lt;&gt;INT(IFERROR(INDEX('CHANGE SIGNALS'!$C$5:$C$104,MATCH($A39,'CHANGE SIGNALS'!$A$5:$A$104,0)),""))),"Invalid: date observed",IF(IFERROR(INDEX('CHANGE SIGNALS'!$L$5:$L$104,MATCH($A39,'CHANGE SIGNALS'!$A$5:$A$104,0)),"")="","Missing: monitoring owner",IF($C39="","Missing: evidence availability",IF($D39="","Missing: evidence state",IF($B39="","Missing: candidate or affected scope",IF($E39="","Missing: materiality rationale",IF($F39="","Missing: protected unchanged elements",IF(OR($N39="",LEN(SUBSTITUTE(SUBSTITUTE(SUBSTITUTE(SUBSTITUTE(SUBSTITUTE(SUBSTITUTE(TRIM($N39),".",""),"-",""),"?",""),"!",""),",",""),";",""))=0),"Missing: next-review condition",IF(AND($C39="Required evidence is missing",$D39&lt;&gt;"Not assessable because evidence is missing"),"Contradiction: missing evidence state",IF(AND($C39="Required evidence is available",$D39="Not assessable because evidence is missing"),"Contradiction: evidence marked available and missing",IF(AND(IFERROR(INDEX('CHANGE SIGNALS'!$J$5:$J$104,MATCH($A39,'CHANGE SIGNALS'!$A$5:$A$104,0)),"")="No supported material consequence",OR(IFERROR(INDEX('CHANGE SIGNALS'!$K$5:$K$104,MATCH($A39,'CHANGE SIGNALS'!$A$5:$A$104,0)),"")="One candidate",IFERROR(INDEX('CHANGE SIGNALS'!$K$5:$K$104,MATCH($A39,'CHANGE SIGNALS'!$A$5:$A$104,0)),"")="Bounded subset, product, segment or market",IFERROR(INDEX('CHANGE SIGNALS'!$K$5:$K$104,MATCH($A39,'CHANGE SIGNALS'!$A$5:$A$104,0)),"")="Set-wide assumptions or coverage")),"Contradiction: no material consequence with change breadth",IF(AND(IFERROR(INDEX('CHANGE SIGNALS'!$J$5:$J$104,MATCH($A39,'CHANGE SIGNALS'!$A$5:$A$104,0)),"")="Supported material consequence",IFERROR(INDEX('CHANGE SIGNALS'!$K$5:$K$104,MATCH($A39,'CHANGE SIGNALS'!$A$5:$A$104,0)),"")="No approved set change"),"Contradiction: supported consequence with no change",IF(AND('SET BASELINE'!$B$6="Not clearly defined",OR(IFERROR(INDEX('CHANGE SIGNALS'!$J$5:$J$104,MATCH($A39,'CHANGE SIGNALS'!$A$5:$A$104,0)),"")="Supported material consequence",IFERROR(INDEX('CHANGE SIGNALS'!$K$5:$K$104,MATCH($A39,'CHANGE SIGNALS'!$A$5:$A$104,0)),"")&lt;&gt;"No approved set change",IFERROR(INDEX('CHANGE SIGNALS'!$I$5:$I$104,MATCH($A39,'CHANGE SIGNALS'!$A$5:$A$104,0)),"")="Original scope materially changed")),"Contradiction: undefined decision with claimed change",IF(AND(IFERROR(INDEX('CHANGE SIGNALS'!$I$5:$I$104,MATCH($A39,'CHANGE SIGNALS'!$A$5:$A$104,0)),"")="Original scope materially changed",IFERROR(INDEX('CHANGE SIGNALS'!$K$5:$K$104,MATCH($A39,'CHANGE SIGNALS'!$A$5:$A$104,0)),"")="No approved set change"),"Contradiction: changed scope with no change breadth",IF(AND(IFERROR(INDEX('CHANGE SIGNALS'!$K$5:$K$104,MATCH($A39,'CHANGE SIGNALS'!$A$5:$A$104,0)),"")="Original decision scope",IFERROR(INDEX('CHANGE SIGNALS'!$I$5:$I$104,MATCH($A39,'CHANGE SIGNALS'!$A$5:$A$104,0)),"")="Original scope remains valid"),"Contradiction: decision scope breadth with valid scope","READY")))))))))))))))))))))</f>
        <v/>
      </c>
      <c r="H39" s="6" t="str">
        <f aca="false">IF($A39="","",IF($G39&lt;&gt;"READY","",IF('SET BASELINE'!$B$6="Not clearly defined","Refused — define the original decision first",IF(OR(IFERROR(INDEX('CHANGE SIGNALS'!$I$5:$I$104,MATCH($A39,'CHANGE SIGNALS'!$A$5:$A$104,0)),"")="Original scope materially changed",IFERROR(INDEX('CHANGE SIGNALS'!$K$5:$K$104,MATCH($A39,'CHANGE SIGNALS'!$A$5:$A$104,0)),"")="Original decision scope"),"Decision-scope review required",IF($C39="Required evidence is missing","Review deferred — evidence insufficient",IF(OR($D39="Admissibility requires review",$D39="Material evidence is contradictory",$D39="Material evidence may be stale",IFERROR(INDEX('CHANGE SIGNALS'!$I$5:$I$104,MATCH($A39,'CHANGE SIGNALS'!$A$5:$A$104,0)),"")="Original scope is unclear",IFERROR(INDEX('CHANGE SIGNALS'!$J$5:$J$104,MATCH($A39,'CHANGE SIGNALS'!$A$5:$A$104,0)),"")="Consequence is unclear",IFERROR(INDEX('CHANGE SIGNALS'!$K$5:$K$104,MATCH($A39,'CHANGE SIGNALS'!$A$5:$A$104,0)),"")="Affected breadth is unclear"),"Evidence check required",IF(AND(IFERROR(INDEX('CHANGE SIGNALS'!$J$5:$J$104,MATCH($A39,'CHANGE SIGNALS'!$A$5:$A$104,0)),"")="No supported material consequence",IFERROR(INDEX('CHANGE SIGNALS'!$K$5:$K$104,MATCH($A39,'CHANGE SIGNALS'!$A$5:$A$104,0)),"")="No approved set change"),"No change required",IF(AND(IFERROR(INDEX('CHANGE SIGNALS'!$J$5:$J$104,MATCH($A39,'CHANGE SIGNALS'!$A$5:$A$104,0)),"")="Supported material consequence",OR(IFERROR(INDEX('CHANGE SIGNALS'!$K$5:$K$104,MATCH($A39,'CHANGE SIGNALS'!$A$5:$A$104,0)),"")="One candidate",IFERROR(INDEX('CHANGE SIGNALS'!$K$5:$K$104,MATCH($A39,'CHANGE SIGNALS'!$A$5:$A$104,0)),"")="Bounded subset, product, segment or market")),"Partial refresh",IF(AND(IFERROR(INDEX('CHANGE SIGNALS'!$J$5:$J$104,MATCH($A39,'CHANGE SIGNALS'!$A$5:$A$104,0)),"")="Supported material consequence",IFERROR(INDEX('CHANGE SIGNALS'!$K$5:$K$104,MATCH($A39,'CHANGE SIGNALS'!$A$5:$A$104,0)),"")="Set-wide assumptions or coverage"),"Full competitor-set rebuild","")))))))))</f>
        <v/>
      </c>
      <c r="I39" s="6"/>
      <c r="J39" s="6"/>
      <c r="K39" s="11"/>
      <c r="L39" s="6"/>
      <c r="M39" s="6"/>
      <c r="N39" s="6"/>
      <c r="O39" s="6"/>
      <c r="P39" s="6" t="str">
        <f aca="false">IF($A39="","",'SET BASELINE'!$B$6&amp;"|"&amp;'SET BASELINE'!$B$11&amp;"|"&amp;$A39&amp;"|"&amp;$B39&amp;"|"&amp;$C39&amp;"|"&amp;$D39&amp;"|"&amp;IFERROR(INDEX('CHANGE SIGNALS'!$I$5:$I$104,MATCH($A39,'CHANGE SIGNALS'!$A$5:$A$104,0)),"")&amp;"|"&amp;IFERROR(INDEX('CHANGE SIGNALS'!$J$5:$J$104,MATCH($A39,'CHANGE SIGNALS'!$A$5:$A$104,0)),"")&amp;"|"&amp;IFERROR(INDEX('CHANGE SIGNALS'!$K$5:$K$104,MATCH($A39,'CHANGE SIGNALS'!$A$5:$A$104,0)),"")&amp;"|"&amp;$E39&amp;"|"&amp;$F39&amp;"|"&amp;$N39)</f>
        <v/>
      </c>
      <c r="Q39" s="6" t="str">
        <f aca="false">IF($A39="","",IF($I39="","NOT CONFIRMED",IF($O39="","CONFIRMATION SNAPSHOT REQUIRED",IF($O39=$P39,"CURRENT","STALE — REVIEW AGAIN"))))</f>
        <v/>
      </c>
    </row>
    <row r="40" customFormat="false" ht="15" hidden="false" customHeight="false" outlineLevel="0" collapsed="false">
      <c r="A40" s="6"/>
      <c r="B40" s="6"/>
      <c r="C40" s="6"/>
      <c r="D40" s="6"/>
      <c r="E40" s="6"/>
      <c r="F40" s="6"/>
      <c r="G40" s="6" t="str">
        <f aca="false">IF($A40="","",IF(COUNTIF('CHANGE SIGNALS'!$A$5:$A$104,$A40)=0,"Missing: matching signal record",IF('SET BASELINE'!$B$6="","Missing: original decision status",IF('SET BASELINE'!$B$11="","Missing: current set version",IF(IFERROR(INDEX('CHANGE SIGNALS'!$D$5:$D$104,MATCH($A40,'CHANGE SIGNALS'!$A$5:$A$104,0)),"")="","Missing: signal category",IF(OR(IFERROR(INDEX('CHANGE SIGNALS'!$F$5:$F$104,MATCH($A40,'CHANGE SIGNALS'!$A$5:$A$104,0)),"")="",LEN(SUBSTITUTE(SUBSTITUTE(SUBSTITUTE(SUBSTITUTE(SUBSTITUTE(SUBSTITUTE(TRIM(IFERROR(INDEX('CHANGE SIGNALS'!$F$5:$F$104,MATCH($A40,'CHANGE SIGNALS'!$A$5:$A$104,0)),"")),".",""),"-",""),"?",""),"!",""),",",""),";",""))=0),"Missing: meaningful observed fact",IF(OR(NOT(ISNUMBER(IFERROR(INDEX('CHANGE SIGNALS'!$C$5:$C$104,MATCH($A40,'CHANGE SIGNALS'!$A$5:$A$104,0)),""))),IFERROR(INDEX('CHANGE SIGNALS'!$C$5:$C$104,MATCH($A40,'CHANGE SIGNALS'!$A$5:$A$104,0)),"")&lt;1,IFERROR(INDEX('CHANGE SIGNALS'!$C$5:$C$104,MATCH($A40,'CHANGE SIGNALS'!$A$5:$A$104,0)),"")&gt;2958465,IFERROR(INDEX('CHANGE SIGNALS'!$C$5:$C$104,MATCH($A40,'CHANGE SIGNALS'!$A$5:$A$104,0)),"")&lt;&gt;INT(IFERROR(INDEX('CHANGE SIGNALS'!$C$5:$C$104,MATCH($A40,'CHANGE SIGNALS'!$A$5:$A$104,0)),""))),"Invalid: date observed",IF(IFERROR(INDEX('CHANGE SIGNALS'!$L$5:$L$104,MATCH($A40,'CHANGE SIGNALS'!$A$5:$A$104,0)),"")="","Missing: monitoring owner",IF($C40="","Missing: evidence availability",IF($D40="","Missing: evidence state",IF($B40="","Missing: candidate or affected scope",IF($E40="","Missing: materiality rationale",IF($F40="","Missing: protected unchanged elements",IF(OR($N40="",LEN(SUBSTITUTE(SUBSTITUTE(SUBSTITUTE(SUBSTITUTE(SUBSTITUTE(SUBSTITUTE(TRIM($N40),".",""),"-",""),"?",""),"!",""),",",""),";",""))=0),"Missing: next-review condition",IF(AND($C40="Required evidence is missing",$D40&lt;&gt;"Not assessable because evidence is missing"),"Contradiction: missing evidence state",IF(AND($C40="Required evidence is available",$D40="Not assessable because evidence is missing"),"Contradiction: evidence marked available and missing",IF(AND(IFERROR(INDEX('CHANGE SIGNALS'!$J$5:$J$104,MATCH($A40,'CHANGE SIGNALS'!$A$5:$A$104,0)),"")="No supported material consequence",OR(IFERROR(INDEX('CHANGE SIGNALS'!$K$5:$K$104,MATCH($A40,'CHANGE SIGNALS'!$A$5:$A$104,0)),"")="One candidate",IFERROR(INDEX('CHANGE SIGNALS'!$K$5:$K$104,MATCH($A40,'CHANGE SIGNALS'!$A$5:$A$104,0)),"")="Bounded subset, product, segment or market",IFERROR(INDEX('CHANGE SIGNALS'!$K$5:$K$104,MATCH($A40,'CHANGE SIGNALS'!$A$5:$A$104,0)),"")="Set-wide assumptions or coverage")),"Contradiction: no material consequence with change breadth",IF(AND(IFERROR(INDEX('CHANGE SIGNALS'!$J$5:$J$104,MATCH($A40,'CHANGE SIGNALS'!$A$5:$A$104,0)),"")="Supported material consequence",IFERROR(INDEX('CHANGE SIGNALS'!$K$5:$K$104,MATCH($A40,'CHANGE SIGNALS'!$A$5:$A$104,0)),"")="No approved set change"),"Contradiction: supported consequence with no change",IF(AND('SET BASELINE'!$B$6="Not clearly defined",OR(IFERROR(INDEX('CHANGE SIGNALS'!$J$5:$J$104,MATCH($A40,'CHANGE SIGNALS'!$A$5:$A$104,0)),"")="Supported material consequence",IFERROR(INDEX('CHANGE SIGNALS'!$K$5:$K$104,MATCH($A40,'CHANGE SIGNALS'!$A$5:$A$104,0)),"")&lt;&gt;"No approved set change",IFERROR(INDEX('CHANGE SIGNALS'!$I$5:$I$104,MATCH($A40,'CHANGE SIGNALS'!$A$5:$A$104,0)),"")="Original scope materially changed")),"Contradiction: undefined decision with claimed change",IF(AND(IFERROR(INDEX('CHANGE SIGNALS'!$I$5:$I$104,MATCH($A40,'CHANGE SIGNALS'!$A$5:$A$104,0)),"")="Original scope materially changed",IFERROR(INDEX('CHANGE SIGNALS'!$K$5:$K$104,MATCH($A40,'CHANGE SIGNALS'!$A$5:$A$104,0)),"")="No approved set change"),"Contradiction: changed scope with no change breadth",IF(AND(IFERROR(INDEX('CHANGE SIGNALS'!$K$5:$K$104,MATCH($A40,'CHANGE SIGNALS'!$A$5:$A$104,0)),"")="Original decision scope",IFERROR(INDEX('CHANGE SIGNALS'!$I$5:$I$104,MATCH($A40,'CHANGE SIGNALS'!$A$5:$A$104,0)),"")="Original scope remains valid"),"Contradiction: decision scope breadth with valid scope","READY")))))))))))))))))))))</f>
        <v/>
      </c>
      <c r="H40" s="6" t="str">
        <f aca="false">IF($A40="","",IF($G40&lt;&gt;"READY","",IF('SET BASELINE'!$B$6="Not clearly defined","Refused — define the original decision first",IF(OR(IFERROR(INDEX('CHANGE SIGNALS'!$I$5:$I$104,MATCH($A40,'CHANGE SIGNALS'!$A$5:$A$104,0)),"")="Original scope materially changed",IFERROR(INDEX('CHANGE SIGNALS'!$K$5:$K$104,MATCH($A40,'CHANGE SIGNALS'!$A$5:$A$104,0)),"")="Original decision scope"),"Decision-scope review required",IF($C40="Required evidence is missing","Review deferred — evidence insufficient",IF(OR($D40="Admissibility requires review",$D40="Material evidence is contradictory",$D40="Material evidence may be stale",IFERROR(INDEX('CHANGE SIGNALS'!$I$5:$I$104,MATCH($A40,'CHANGE SIGNALS'!$A$5:$A$104,0)),"")="Original scope is unclear",IFERROR(INDEX('CHANGE SIGNALS'!$J$5:$J$104,MATCH($A40,'CHANGE SIGNALS'!$A$5:$A$104,0)),"")="Consequence is unclear",IFERROR(INDEX('CHANGE SIGNALS'!$K$5:$K$104,MATCH($A40,'CHANGE SIGNALS'!$A$5:$A$104,0)),"")="Affected breadth is unclear"),"Evidence check required",IF(AND(IFERROR(INDEX('CHANGE SIGNALS'!$J$5:$J$104,MATCH($A40,'CHANGE SIGNALS'!$A$5:$A$104,0)),"")="No supported material consequence",IFERROR(INDEX('CHANGE SIGNALS'!$K$5:$K$104,MATCH($A40,'CHANGE SIGNALS'!$A$5:$A$104,0)),"")="No approved set change"),"No change required",IF(AND(IFERROR(INDEX('CHANGE SIGNALS'!$J$5:$J$104,MATCH($A40,'CHANGE SIGNALS'!$A$5:$A$104,0)),"")="Supported material consequence",OR(IFERROR(INDEX('CHANGE SIGNALS'!$K$5:$K$104,MATCH($A40,'CHANGE SIGNALS'!$A$5:$A$104,0)),"")="One candidate",IFERROR(INDEX('CHANGE SIGNALS'!$K$5:$K$104,MATCH($A40,'CHANGE SIGNALS'!$A$5:$A$104,0)),"")="Bounded subset, product, segment or market")),"Partial refresh",IF(AND(IFERROR(INDEX('CHANGE SIGNALS'!$J$5:$J$104,MATCH($A40,'CHANGE SIGNALS'!$A$5:$A$104,0)),"")="Supported material consequence",IFERROR(INDEX('CHANGE SIGNALS'!$K$5:$K$104,MATCH($A40,'CHANGE SIGNALS'!$A$5:$A$104,0)),"")="Set-wide assumptions or coverage"),"Full competitor-set rebuild","")))))))))</f>
        <v/>
      </c>
      <c r="I40" s="6"/>
      <c r="J40" s="6"/>
      <c r="K40" s="11"/>
      <c r="L40" s="6"/>
      <c r="M40" s="6"/>
      <c r="N40" s="6"/>
      <c r="O40" s="6"/>
      <c r="P40" s="6" t="str">
        <f aca="false">IF($A40="","",'SET BASELINE'!$B$6&amp;"|"&amp;'SET BASELINE'!$B$11&amp;"|"&amp;$A40&amp;"|"&amp;$B40&amp;"|"&amp;$C40&amp;"|"&amp;$D40&amp;"|"&amp;IFERROR(INDEX('CHANGE SIGNALS'!$I$5:$I$104,MATCH($A40,'CHANGE SIGNALS'!$A$5:$A$104,0)),"")&amp;"|"&amp;IFERROR(INDEX('CHANGE SIGNALS'!$J$5:$J$104,MATCH($A40,'CHANGE SIGNALS'!$A$5:$A$104,0)),"")&amp;"|"&amp;IFERROR(INDEX('CHANGE SIGNALS'!$K$5:$K$104,MATCH($A40,'CHANGE SIGNALS'!$A$5:$A$104,0)),"")&amp;"|"&amp;$E40&amp;"|"&amp;$F40&amp;"|"&amp;$N40)</f>
        <v/>
      </c>
      <c r="Q40" s="6" t="str">
        <f aca="false">IF($A40="","",IF($I40="","NOT CONFIRMED",IF($O40="","CONFIRMATION SNAPSHOT REQUIRED",IF($O40=$P40,"CURRENT","STALE — REVIEW AGAIN"))))</f>
        <v/>
      </c>
    </row>
    <row r="41" customFormat="false" ht="15" hidden="false" customHeight="false" outlineLevel="0" collapsed="false">
      <c r="A41" s="6"/>
      <c r="B41" s="6"/>
      <c r="C41" s="6"/>
      <c r="D41" s="6"/>
      <c r="E41" s="6"/>
      <c r="F41" s="6"/>
      <c r="G41" s="6" t="str">
        <f aca="false">IF($A41="","",IF(COUNTIF('CHANGE SIGNALS'!$A$5:$A$104,$A41)=0,"Missing: matching signal record",IF('SET BASELINE'!$B$6="","Missing: original decision status",IF('SET BASELINE'!$B$11="","Missing: current set version",IF(IFERROR(INDEX('CHANGE SIGNALS'!$D$5:$D$104,MATCH($A41,'CHANGE SIGNALS'!$A$5:$A$104,0)),"")="","Missing: signal category",IF(OR(IFERROR(INDEX('CHANGE SIGNALS'!$F$5:$F$104,MATCH($A41,'CHANGE SIGNALS'!$A$5:$A$104,0)),"")="",LEN(SUBSTITUTE(SUBSTITUTE(SUBSTITUTE(SUBSTITUTE(SUBSTITUTE(SUBSTITUTE(TRIM(IFERROR(INDEX('CHANGE SIGNALS'!$F$5:$F$104,MATCH($A41,'CHANGE SIGNALS'!$A$5:$A$104,0)),"")),".",""),"-",""),"?",""),"!",""),",",""),";",""))=0),"Missing: meaningful observed fact",IF(OR(NOT(ISNUMBER(IFERROR(INDEX('CHANGE SIGNALS'!$C$5:$C$104,MATCH($A41,'CHANGE SIGNALS'!$A$5:$A$104,0)),""))),IFERROR(INDEX('CHANGE SIGNALS'!$C$5:$C$104,MATCH($A41,'CHANGE SIGNALS'!$A$5:$A$104,0)),"")&lt;1,IFERROR(INDEX('CHANGE SIGNALS'!$C$5:$C$104,MATCH($A41,'CHANGE SIGNALS'!$A$5:$A$104,0)),"")&gt;2958465,IFERROR(INDEX('CHANGE SIGNALS'!$C$5:$C$104,MATCH($A41,'CHANGE SIGNALS'!$A$5:$A$104,0)),"")&lt;&gt;INT(IFERROR(INDEX('CHANGE SIGNALS'!$C$5:$C$104,MATCH($A41,'CHANGE SIGNALS'!$A$5:$A$104,0)),""))),"Invalid: date observed",IF(IFERROR(INDEX('CHANGE SIGNALS'!$L$5:$L$104,MATCH($A41,'CHANGE SIGNALS'!$A$5:$A$104,0)),"")="","Missing: monitoring owner",IF($C41="","Missing: evidence availability",IF($D41="","Missing: evidence state",IF($B41="","Missing: candidate or affected scope",IF($E41="","Missing: materiality rationale",IF($F41="","Missing: protected unchanged elements",IF(OR($N41="",LEN(SUBSTITUTE(SUBSTITUTE(SUBSTITUTE(SUBSTITUTE(SUBSTITUTE(SUBSTITUTE(TRIM($N41),".",""),"-",""),"?",""),"!",""),",",""),";",""))=0),"Missing: next-review condition",IF(AND($C41="Required evidence is missing",$D41&lt;&gt;"Not assessable because evidence is missing"),"Contradiction: missing evidence state",IF(AND($C41="Required evidence is available",$D41="Not assessable because evidence is missing"),"Contradiction: evidence marked available and missing",IF(AND(IFERROR(INDEX('CHANGE SIGNALS'!$J$5:$J$104,MATCH($A41,'CHANGE SIGNALS'!$A$5:$A$104,0)),"")="No supported material consequence",OR(IFERROR(INDEX('CHANGE SIGNALS'!$K$5:$K$104,MATCH($A41,'CHANGE SIGNALS'!$A$5:$A$104,0)),"")="One candidate",IFERROR(INDEX('CHANGE SIGNALS'!$K$5:$K$104,MATCH($A41,'CHANGE SIGNALS'!$A$5:$A$104,0)),"")="Bounded subset, product, segment or market",IFERROR(INDEX('CHANGE SIGNALS'!$K$5:$K$104,MATCH($A41,'CHANGE SIGNALS'!$A$5:$A$104,0)),"")="Set-wide assumptions or coverage")),"Contradiction: no material consequence with change breadth",IF(AND(IFERROR(INDEX('CHANGE SIGNALS'!$J$5:$J$104,MATCH($A41,'CHANGE SIGNALS'!$A$5:$A$104,0)),"")="Supported material consequence",IFERROR(INDEX('CHANGE SIGNALS'!$K$5:$K$104,MATCH($A41,'CHANGE SIGNALS'!$A$5:$A$104,0)),"")="No approved set change"),"Contradiction: supported consequence with no change",IF(AND('SET BASELINE'!$B$6="Not clearly defined",OR(IFERROR(INDEX('CHANGE SIGNALS'!$J$5:$J$104,MATCH($A41,'CHANGE SIGNALS'!$A$5:$A$104,0)),"")="Supported material consequence",IFERROR(INDEX('CHANGE SIGNALS'!$K$5:$K$104,MATCH($A41,'CHANGE SIGNALS'!$A$5:$A$104,0)),"")&lt;&gt;"No approved set change",IFERROR(INDEX('CHANGE SIGNALS'!$I$5:$I$104,MATCH($A41,'CHANGE SIGNALS'!$A$5:$A$104,0)),"")="Original scope materially changed")),"Contradiction: undefined decision with claimed change",IF(AND(IFERROR(INDEX('CHANGE SIGNALS'!$I$5:$I$104,MATCH($A41,'CHANGE SIGNALS'!$A$5:$A$104,0)),"")="Original scope materially changed",IFERROR(INDEX('CHANGE SIGNALS'!$K$5:$K$104,MATCH($A41,'CHANGE SIGNALS'!$A$5:$A$104,0)),"")="No approved set change"),"Contradiction: changed scope with no change breadth",IF(AND(IFERROR(INDEX('CHANGE SIGNALS'!$K$5:$K$104,MATCH($A41,'CHANGE SIGNALS'!$A$5:$A$104,0)),"")="Original decision scope",IFERROR(INDEX('CHANGE SIGNALS'!$I$5:$I$104,MATCH($A41,'CHANGE SIGNALS'!$A$5:$A$104,0)),"")="Original scope remains valid"),"Contradiction: decision scope breadth with valid scope","READY")))))))))))))))))))))</f>
        <v/>
      </c>
      <c r="H41" s="6" t="str">
        <f aca="false">IF($A41="","",IF($G41&lt;&gt;"READY","",IF('SET BASELINE'!$B$6="Not clearly defined","Refused — define the original decision first",IF(OR(IFERROR(INDEX('CHANGE SIGNALS'!$I$5:$I$104,MATCH($A41,'CHANGE SIGNALS'!$A$5:$A$104,0)),"")="Original scope materially changed",IFERROR(INDEX('CHANGE SIGNALS'!$K$5:$K$104,MATCH($A41,'CHANGE SIGNALS'!$A$5:$A$104,0)),"")="Original decision scope"),"Decision-scope review required",IF($C41="Required evidence is missing","Review deferred — evidence insufficient",IF(OR($D41="Admissibility requires review",$D41="Material evidence is contradictory",$D41="Material evidence may be stale",IFERROR(INDEX('CHANGE SIGNALS'!$I$5:$I$104,MATCH($A41,'CHANGE SIGNALS'!$A$5:$A$104,0)),"")="Original scope is unclear",IFERROR(INDEX('CHANGE SIGNALS'!$J$5:$J$104,MATCH($A41,'CHANGE SIGNALS'!$A$5:$A$104,0)),"")="Consequence is unclear",IFERROR(INDEX('CHANGE SIGNALS'!$K$5:$K$104,MATCH($A41,'CHANGE SIGNALS'!$A$5:$A$104,0)),"")="Affected breadth is unclear"),"Evidence check required",IF(AND(IFERROR(INDEX('CHANGE SIGNALS'!$J$5:$J$104,MATCH($A41,'CHANGE SIGNALS'!$A$5:$A$104,0)),"")="No supported material consequence",IFERROR(INDEX('CHANGE SIGNALS'!$K$5:$K$104,MATCH($A41,'CHANGE SIGNALS'!$A$5:$A$104,0)),"")="No approved set change"),"No change required",IF(AND(IFERROR(INDEX('CHANGE SIGNALS'!$J$5:$J$104,MATCH($A41,'CHANGE SIGNALS'!$A$5:$A$104,0)),"")="Supported material consequence",OR(IFERROR(INDEX('CHANGE SIGNALS'!$K$5:$K$104,MATCH($A41,'CHANGE SIGNALS'!$A$5:$A$104,0)),"")="One candidate",IFERROR(INDEX('CHANGE SIGNALS'!$K$5:$K$104,MATCH($A41,'CHANGE SIGNALS'!$A$5:$A$104,0)),"")="Bounded subset, product, segment or market")),"Partial refresh",IF(AND(IFERROR(INDEX('CHANGE SIGNALS'!$J$5:$J$104,MATCH($A41,'CHANGE SIGNALS'!$A$5:$A$104,0)),"")="Supported material consequence",IFERROR(INDEX('CHANGE SIGNALS'!$K$5:$K$104,MATCH($A41,'CHANGE SIGNALS'!$A$5:$A$104,0)),"")="Set-wide assumptions or coverage"),"Full competitor-set rebuild","")))))))))</f>
        <v/>
      </c>
      <c r="I41" s="6"/>
      <c r="J41" s="6"/>
      <c r="K41" s="11"/>
      <c r="L41" s="6"/>
      <c r="M41" s="6"/>
      <c r="N41" s="6"/>
      <c r="O41" s="6"/>
      <c r="P41" s="6" t="str">
        <f aca="false">IF($A41="","",'SET BASELINE'!$B$6&amp;"|"&amp;'SET BASELINE'!$B$11&amp;"|"&amp;$A41&amp;"|"&amp;$B41&amp;"|"&amp;$C41&amp;"|"&amp;$D41&amp;"|"&amp;IFERROR(INDEX('CHANGE SIGNALS'!$I$5:$I$104,MATCH($A41,'CHANGE SIGNALS'!$A$5:$A$104,0)),"")&amp;"|"&amp;IFERROR(INDEX('CHANGE SIGNALS'!$J$5:$J$104,MATCH($A41,'CHANGE SIGNALS'!$A$5:$A$104,0)),"")&amp;"|"&amp;IFERROR(INDEX('CHANGE SIGNALS'!$K$5:$K$104,MATCH($A41,'CHANGE SIGNALS'!$A$5:$A$104,0)),"")&amp;"|"&amp;$E41&amp;"|"&amp;$F41&amp;"|"&amp;$N41)</f>
        <v/>
      </c>
      <c r="Q41" s="6" t="str">
        <f aca="false">IF($A41="","",IF($I41="","NOT CONFIRMED",IF($O41="","CONFIRMATION SNAPSHOT REQUIRED",IF($O41=$P41,"CURRENT","STALE — REVIEW AGAIN"))))</f>
        <v/>
      </c>
    </row>
    <row r="42" customFormat="false" ht="15" hidden="false" customHeight="false" outlineLevel="0" collapsed="false">
      <c r="A42" s="6"/>
      <c r="B42" s="6"/>
      <c r="C42" s="6"/>
      <c r="D42" s="6"/>
      <c r="E42" s="6"/>
      <c r="F42" s="6"/>
      <c r="G42" s="6" t="str">
        <f aca="false">IF($A42="","",IF(COUNTIF('CHANGE SIGNALS'!$A$5:$A$104,$A42)=0,"Missing: matching signal record",IF('SET BASELINE'!$B$6="","Missing: original decision status",IF('SET BASELINE'!$B$11="","Missing: current set version",IF(IFERROR(INDEX('CHANGE SIGNALS'!$D$5:$D$104,MATCH($A42,'CHANGE SIGNALS'!$A$5:$A$104,0)),"")="","Missing: signal category",IF(OR(IFERROR(INDEX('CHANGE SIGNALS'!$F$5:$F$104,MATCH($A42,'CHANGE SIGNALS'!$A$5:$A$104,0)),"")="",LEN(SUBSTITUTE(SUBSTITUTE(SUBSTITUTE(SUBSTITUTE(SUBSTITUTE(SUBSTITUTE(TRIM(IFERROR(INDEX('CHANGE SIGNALS'!$F$5:$F$104,MATCH($A42,'CHANGE SIGNALS'!$A$5:$A$104,0)),"")),".",""),"-",""),"?",""),"!",""),",",""),";",""))=0),"Missing: meaningful observed fact",IF(OR(NOT(ISNUMBER(IFERROR(INDEX('CHANGE SIGNALS'!$C$5:$C$104,MATCH($A42,'CHANGE SIGNALS'!$A$5:$A$104,0)),""))),IFERROR(INDEX('CHANGE SIGNALS'!$C$5:$C$104,MATCH($A42,'CHANGE SIGNALS'!$A$5:$A$104,0)),"")&lt;1,IFERROR(INDEX('CHANGE SIGNALS'!$C$5:$C$104,MATCH($A42,'CHANGE SIGNALS'!$A$5:$A$104,0)),"")&gt;2958465,IFERROR(INDEX('CHANGE SIGNALS'!$C$5:$C$104,MATCH($A42,'CHANGE SIGNALS'!$A$5:$A$104,0)),"")&lt;&gt;INT(IFERROR(INDEX('CHANGE SIGNALS'!$C$5:$C$104,MATCH($A42,'CHANGE SIGNALS'!$A$5:$A$104,0)),""))),"Invalid: date observed",IF(IFERROR(INDEX('CHANGE SIGNALS'!$L$5:$L$104,MATCH($A42,'CHANGE SIGNALS'!$A$5:$A$104,0)),"")="","Missing: monitoring owner",IF($C42="","Missing: evidence availability",IF($D42="","Missing: evidence state",IF($B42="","Missing: candidate or affected scope",IF($E42="","Missing: materiality rationale",IF($F42="","Missing: protected unchanged elements",IF(OR($N42="",LEN(SUBSTITUTE(SUBSTITUTE(SUBSTITUTE(SUBSTITUTE(SUBSTITUTE(SUBSTITUTE(TRIM($N42),".",""),"-",""),"?",""),"!",""),",",""),";",""))=0),"Missing: next-review condition",IF(AND($C42="Required evidence is missing",$D42&lt;&gt;"Not assessable because evidence is missing"),"Contradiction: missing evidence state",IF(AND($C42="Required evidence is available",$D42="Not assessable because evidence is missing"),"Contradiction: evidence marked available and missing",IF(AND(IFERROR(INDEX('CHANGE SIGNALS'!$J$5:$J$104,MATCH($A42,'CHANGE SIGNALS'!$A$5:$A$104,0)),"")="No supported material consequence",OR(IFERROR(INDEX('CHANGE SIGNALS'!$K$5:$K$104,MATCH($A42,'CHANGE SIGNALS'!$A$5:$A$104,0)),"")="One candidate",IFERROR(INDEX('CHANGE SIGNALS'!$K$5:$K$104,MATCH($A42,'CHANGE SIGNALS'!$A$5:$A$104,0)),"")="Bounded subset, product, segment or market",IFERROR(INDEX('CHANGE SIGNALS'!$K$5:$K$104,MATCH($A42,'CHANGE SIGNALS'!$A$5:$A$104,0)),"")="Set-wide assumptions or coverage")),"Contradiction: no material consequence with change breadth",IF(AND(IFERROR(INDEX('CHANGE SIGNALS'!$J$5:$J$104,MATCH($A42,'CHANGE SIGNALS'!$A$5:$A$104,0)),"")="Supported material consequence",IFERROR(INDEX('CHANGE SIGNALS'!$K$5:$K$104,MATCH($A42,'CHANGE SIGNALS'!$A$5:$A$104,0)),"")="No approved set change"),"Contradiction: supported consequence with no change",IF(AND('SET BASELINE'!$B$6="Not clearly defined",OR(IFERROR(INDEX('CHANGE SIGNALS'!$J$5:$J$104,MATCH($A42,'CHANGE SIGNALS'!$A$5:$A$104,0)),"")="Supported material consequence",IFERROR(INDEX('CHANGE SIGNALS'!$K$5:$K$104,MATCH($A42,'CHANGE SIGNALS'!$A$5:$A$104,0)),"")&lt;&gt;"No approved set change",IFERROR(INDEX('CHANGE SIGNALS'!$I$5:$I$104,MATCH($A42,'CHANGE SIGNALS'!$A$5:$A$104,0)),"")="Original scope materially changed")),"Contradiction: undefined decision with claimed change",IF(AND(IFERROR(INDEX('CHANGE SIGNALS'!$I$5:$I$104,MATCH($A42,'CHANGE SIGNALS'!$A$5:$A$104,0)),"")="Original scope materially changed",IFERROR(INDEX('CHANGE SIGNALS'!$K$5:$K$104,MATCH($A42,'CHANGE SIGNALS'!$A$5:$A$104,0)),"")="No approved set change"),"Contradiction: changed scope with no change breadth",IF(AND(IFERROR(INDEX('CHANGE SIGNALS'!$K$5:$K$104,MATCH($A42,'CHANGE SIGNALS'!$A$5:$A$104,0)),"")="Original decision scope",IFERROR(INDEX('CHANGE SIGNALS'!$I$5:$I$104,MATCH($A42,'CHANGE SIGNALS'!$A$5:$A$104,0)),"")="Original scope remains valid"),"Contradiction: decision scope breadth with valid scope","READY")))))))))))))))))))))</f>
        <v/>
      </c>
      <c r="H42" s="6" t="str">
        <f aca="false">IF($A42="","",IF($G42&lt;&gt;"READY","",IF('SET BASELINE'!$B$6="Not clearly defined","Refused — define the original decision first",IF(OR(IFERROR(INDEX('CHANGE SIGNALS'!$I$5:$I$104,MATCH($A42,'CHANGE SIGNALS'!$A$5:$A$104,0)),"")="Original scope materially changed",IFERROR(INDEX('CHANGE SIGNALS'!$K$5:$K$104,MATCH($A42,'CHANGE SIGNALS'!$A$5:$A$104,0)),"")="Original decision scope"),"Decision-scope review required",IF($C42="Required evidence is missing","Review deferred — evidence insufficient",IF(OR($D42="Admissibility requires review",$D42="Material evidence is contradictory",$D42="Material evidence may be stale",IFERROR(INDEX('CHANGE SIGNALS'!$I$5:$I$104,MATCH($A42,'CHANGE SIGNALS'!$A$5:$A$104,0)),"")="Original scope is unclear",IFERROR(INDEX('CHANGE SIGNALS'!$J$5:$J$104,MATCH($A42,'CHANGE SIGNALS'!$A$5:$A$104,0)),"")="Consequence is unclear",IFERROR(INDEX('CHANGE SIGNALS'!$K$5:$K$104,MATCH($A42,'CHANGE SIGNALS'!$A$5:$A$104,0)),"")="Affected breadth is unclear"),"Evidence check required",IF(AND(IFERROR(INDEX('CHANGE SIGNALS'!$J$5:$J$104,MATCH($A42,'CHANGE SIGNALS'!$A$5:$A$104,0)),"")="No supported material consequence",IFERROR(INDEX('CHANGE SIGNALS'!$K$5:$K$104,MATCH($A42,'CHANGE SIGNALS'!$A$5:$A$104,0)),"")="No approved set change"),"No change required",IF(AND(IFERROR(INDEX('CHANGE SIGNALS'!$J$5:$J$104,MATCH($A42,'CHANGE SIGNALS'!$A$5:$A$104,0)),"")="Supported material consequence",OR(IFERROR(INDEX('CHANGE SIGNALS'!$K$5:$K$104,MATCH($A42,'CHANGE SIGNALS'!$A$5:$A$104,0)),"")="One candidate",IFERROR(INDEX('CHANGE SIGNALS'!$K$5:$K$104,MATCH($A42,'CHANGE SIGNALS'!$A$5:$A$104,0)),"")="Bounded subset, product, segment or market")),"Partial refresh",IF(AND(IFERROR(INDEX('CHANGE SIGNALS'!$J$5:$J$104,MATCH($A42,'CHANGE SIGNALS'!$A$5:$A$104,0)),"")="Supported material consequence",IFERROR(INDEX('CHANGE SIGNALS'!$K$5:$K$104,MATCH($A42,'CHANGE SIGNALS'!$A$5:$A$104,0)),"")="Set-wide assumptions or coverage"),"Full competitor-set rebuild","")))))))))</f>
        <v/>
      </c>
      <c r="I42" s="6"/>
      <c r="J42" s="6"/>
      <c r="K42" s="11"/>
      <c r="L42" s="6"/>
      <c r="M42" s="6"/>
      <c r="N42" s="6"/>
      <c r="O42" s="6"/>
      <c r="P42" s="6" t="str">
        <f aca="false">IF($A42="","",'SET BASELINE'!$B$6&amp;"|"&amp;'SET BASELINE'!$B$11&amp;"|"&amp;$A42&amp;"|"&amp;$B42&amp;"|"&amp;$C42&amp;"|"&amp;$D42&amp;"|"&amp;IFERROR(INDEX('CHANGE SIGNALS'!$I$5:$I$104,MATCH($A42,'CHANGE SIGNALS'!$A$5:$A$104,0)),"")&amp;"|"&amp;IFERROR(INDEX('CHANGE SIGNALS'!$J$5:$J$104,MATCH($A42,'CHANGE SIGNALS'!$A$5:$A$104,0)),"")&amp;"|"&amp;IFERROR(INDEX('CHANGE SIGNALS'!$K$5:$K$104,MATCH($A42,'CHANGE SIGNALS'!$A$5:$A$104,0)),"")&amp;"|"&amp;$E42&amp;"|"&amp;$F42&amp;"|"&amp;$N42)</f>
        <v/>
      </c>
      <c r="Q42" s="6" t="str">
        <f aca="false">IF($A42="","",IF($I42="","NOT CONFIRMED",IF($O42="","CONFIRMATION SNAPSHOT REQUIRED",IF($O42=$P42,"CURRENT","STALE — REVIEW AGAIN"))))</f>
        <v/>
      </c>
    </row>
    <row r="43" customFormat="false" ht="15" hidden="false" customHeight="false" outlineLevel="0" collapsed="false">
      <c r="A43" s="6"/>
      <c r="B43" s="6"/>
      <c r="C43" s="6"/>
      <c r="D43" s="6"/>
      <c r="E43" s="6"/>
      <c r="F43" s="6"/>
      <c r="G43" s="6" t="str">
        <f aca="false">IF($A43="","",IF(COUNTIF('CHANGE SIGNALS'!$A$5:$A$104,$A43)=0,"Missing: matching signal record",IF('SET BASELINE'!$B$6="","Missing: original decision status",IF('SET BASELINE'!$B$11="","Missing: current set version",IF(IFERROR(INDEX('CHANGE SIGNALS'!$D$5:$D$104,MATCH($A43,'CHANGE SIGNALS'!$A$5:$A$104,0)),"")="","Missing: signal category",IF(OR(IFERROR(INDEX('CHANGE SIGNALS'!$F$5:$F$104,MATCH($A43,'CHANGE SIGNALS'!$A$5:$A$104,0)),"")="",LEN(SUBSTITUTE(SUBSTITUTE(SUBSTITUTE(SUBSTITUTE(SUBSTITUTE(SUBSTITUTE(TRIM(IFERROR(INDEX('CHANGE SIGNALS'!$F$5:$F$104,MATCH($A43,'CHANGE SIGNALS'!$A$5:$A$104,0)),"")),".",""),"-",""),"?",""),"!",""),",",""),";",""))=0),"Missing: meaningful observed fact",IF(OR(NOT(ISNUMBER(IFERROR(INDEX('CHANGE SIGNALS'!$C$5:$C$104,MATCH($A43,'CHANGE SIGNALS'!$A$5:$A$104,0)),""))),IFERROR(INDEX('CHANGE SIGNALS'!$C$5:$C$104,MATCH($A43,'CHANGE SIGNALS'!$A$5:$A$104,0)),"")&lt;1,IFERROR(INDEX('CHANGE SIGNALS'!$C$5:$C$104,MATCH($A43,'CHANGE SIGNALS'!$A$5:$A$104,0)),"")&gt;2958465,IFERROR(INDEX('CHANGE SIGNALS'!$C$5:$C$104,MATCH($A43,'CHANGE SIGNALS'!$A$5:$A$104,0)),"")&lt;&gt;INT(IFERROR(INDEX('CHANGE SIGNALS'!$C$5:$C$104,MATCH($A43,'CHANGE SIGNALS'!$A$5:$A$104,0)),""))),"Invalid: date observed",IF(IFERROR(INDEX('CHANGE SIGNALS'!$L$5:$L$104,MATCH($A43,'CHANGE SIGNALS'!$A$5:$A$104,0)),"")="","Missing: monitoring owner",IF($C43="","Missing: evidence availability",IF($D43="","Missing: evidence state",IF($B43="","Missing: candidate or affected scope",IF($E43="","Missing: materiality rationale",IF($F43="","Missing: protected unchanged elements",IF(OR($N43="",LEN(SUBSTITUTE(SUBSTITUTE(SUBSTITUTE(SUBSTITUTE(SUBSTITUTE(SUBSTITUTE(TRIM($N43),".",""),"-",""),"?",""),"!",""),",",""),";",""))=0),"Missing: next-review condition",IF(AND($C43="Required evidence is missing",$D43&lt;&gt;"Not assessable because evidence is missing"),"Contradiction: missing evidence state",IF(AND($C43="Required evidence is available",$D43="Not assessable because evidence is missing"),"Contradiction: evidence marked available and missing",IF(AND(IFERROR(INDEX('CHANGE SIGNALS'!$J$5:$J$104,MATCH($A43,'CHANGE SIGNALS'!$A$5:$A$104,0)),"")="No supported material consequence",OR(IFERROR(INDEX('CHANGE SIGNALS'!$K$5:$K$104,MATCH($A43,'CHANGE SIGNALS'!$A$5:$A$104,0)),"")="One candidate",IFERROR(INDEX('CHANGE SIGNALS'!$K$5:$K$104,MATCH($A43,'CHANGE SIGNALS'!$A$5:$A$104,0)),"")="Bounded subset, product, segment or market",IFERROR(INDEX('CHANGE SIGNALS'!$K$5:$K$104,MATCH($A43,'CHANGE SIGNALS'!$A$5:$A$104,0)),"")="Set-wide assumptions or coverage")),"Contradiction: no material consequence with change breadth",IF(AND(IFERROR(INDEX('CHANGE SIGNALS'!$J$5:$J$104,MATCH($A43,'CHANGE SIGNALS'!$A$5:$A$104,0)),"")="Supported material consequence",IFERROR(INDEX('CHANGE SIGNALS'!$K$5:$K$104,MATCH($A43,'CHANGE SIGNALS'!$A$5:$A$104,0)),"")="No approved set change"),"Contradiction: supported consequence with no change",IF(AND('SET BASELINE'!$B$6="Not clearly defined",OR(IFERROR(INDEX('CHANGE SIGNALS'!$J$5:$J$104,MATCH($A43,'CHANGE SIGNALS'!$A$5:$A$104,0)),"")="Supported material consequence",IFERROR(INDEX('CHANGE SIGNALS'!$K$5:$K$104,MATCH($A43,'CHANGE SIGNALS'!$A$5:$A$104,0)),"")&lt;&gt;"No approved set change",IFERROR(INDEX('CHANGE SIGNALS'!$I$5:$I$104,MATCH($A43,'CHANGE SIGNALS'!$A$5:$A$104,0)),"")="Original scope materially changed")),"Contradiction: undefined decision with claimed change",IF(AND(IFERROR(INDEX('CHANGE SIGNALS'!$I$5:$I$104,MATCH($A43,'CHANGE SIGNALS'!$A$5:$A$104,0)),"")="Original scope materially changed",IFERROR(INDEX('CHANGE SIGNALS'!$K$5:$K$104,MATCH($A43,'CHANGE SIGNALS'!$A$5:$A$104,0)),"")="No approved set change"),"Contradiction: changed scope with no change breadth",IF(AND(IFERROR(INDEX('CHANGE SIGNALS'!$K$5:$K$104,MATCH($A43,'CHANGE SIGNALS'!$A$5:$A$104,0)),"")="Original decision scope",IFERROR(INDEX('CHANGE SIGNALS'!$I$5:$I$104,MATCH($A43,'CHANGE SIGNALS'!$A$5:$A$104,0)),"")="Original scope remains valid"),"Contradiction: decision scope breadth with valid scope","READY")))))))))))))))))))))</f>
        <v/>
      </c>
      <c r="H43" s="6" t="str">
        <f aca="false">IF($A43="","",IF($G43&lt;&gt;"READY","",IF('SET BASELINE'!$B$6="Not clearly defined","Refused — define the original decision first",IF(OR(IFERROR(INDEX('CHANGE SIGNALS'!$I$5:$I$104,MATCH($A43,'CHANGE SIGNALS'!$A$5:$A$104,0)),"")="Original scope materially changed",IFERROR(INDEX('CHANGE SIGNALS'!$K$5:$K$104,MATCH($A43,'CHANGE SIGNALS'!$A$5:$A$104,0)),"")="Original decision scope"),"Decision-scope review required",IF($C43="Required evidence is missing","Review deferred — evidence insufficient",IF(OR($D43="Admissibility requires review",$D43="Material evidence is contradictory",$D43="Material evidence may be stale",IFERROR(INDEX('CHANGE SIGNALS'!$I$5:$I$104,MATCH($A43,'CHANGE SIGNALS'!$A$5:$A$104,0)),"")="Original scope is unclear",IFERROR(INDEX('CHANGE SIGNALS'!$J$5:$J$104,MATCH($A43,'CHANGE SIGNALS'!$A$5:$A$104,0)),"")="Consequence is unclear",IFERROR(INDEX('CHANGE SIGNALS'!$K$5:$K$104,MATCH($A43,'CHANGE SIGNALS'!$A$5:$A$104,0)),"")="Affected breadth is unclear"),"Evidence check required",IF(AND(IFERROR(INDEX('CHANGE SIGNALS'!$J$5:$J$104,MATCH($A43,'CHANGE SIGNALS'!$A$5:$A$104,0)),"")="No supported material consequence",IFERROR(INDEX('CHANGE SIGNALS'!$K$5:$K$104,MATCH($A43,'CHANGE SIGNALS'!$A$5:$A$104,0)),"")="No approved set change"),"No change required",IF(AND(IFERROR(INDEX('CHANGE SIGNALS'!$J$5:$J$104,MATCH($A43,'CHANGE SIGNALS'!$A$5:$A$104,0)),"")="Supported material consequence",OR(IFERROR(INDEX('CHANGE SIGNALS'!$K$5:$K$104,MATCH($A43,'CHANGE SIGNALS'!$A$5:$A$104,0)),"")="One candidate",IFERROR(INDEX('CHANGE SIGNALS'!$K$5:$K$104,MATCH($A43,'CHANGE SIGNALS'!$A$5:$A$104,0)),"")="Bounded subset, product, segment or market")),"Partial refresh",IF(AND(IFERROR(INDEX('CHANGE SIGNALS'!$J$5:$J$104,MATCH($A43,'CHANGE SIGNALS'!$A$5:$A$104,0)),"")="Supported material consequence",IFERROR(INDEX('CHANGE SIGNALS'!$K$5:$K$104,MATCH($A43,'CHANGE SIGNALS'!$A$5:$A$104,0)),"")="Set-wide assumptions or coverage"),"Full competitor-set rebuild","")))))))))</f>
        <v/>
      </c>
      <c r="I43" s="6"/>
      <c r="J43" s="6"/>
      <c r="K43" s="11"/>
      <c r="L43" s="6"/>
      <c r="M43" s="6"/>
      <c r="N43" s="6"/>
      <c r="O43" s="6"/>
      <c r="P43" s="6" t="str">
        <f aca="false">IF($A43="","",'SET BASELINE'!$B$6&amp;"|"&amp;'SET BASELINE'!$B$11&amp;"|"&amp;$A43&amp;"|"&amp;$B43&amp;"|"&amp;$C43&amp;"|"&amp;$D43&amp;"|"&amp;IFERROR(INDEX('CHANGE SIGNALS'!$I$5:$I$104,MATCH($A43,'CHANGE SIGNALS'!$A$5:$A$104,0)),"")&amp;"|"&amp;IFERROR(INDEX('CHANGE SIGNALS'!$J$5:$J$104,MATCH($A43,'CHANGE SIGNALS'!$A$5:$A$104,0)),"")&amp;"|"&amp;IFERROR(INDEX('CHANGE SIGNALS'!$K$5:$K$104,MATCH($A43,'CHANGE SIGNALS'!$A$5:$A$104,0)),"")&amp;"|"&amp;$E43&amp;"|"&amp;$F43&amp;"|"&amp;$N43)</f>
        <v/>
      </c>
      <c r="Q43" s="6" t="str">
        <f aca="false">IF($A43="","",IF($I43="","NOT CONFIRMED",IF($O43="","CONFIRMATION SNAPSHOT REQUIRED",IF($O43=$P43,"CURRENT","STALE — REVIEW AGAIN"))))</f>
        <v/>
      </c>
    </row>
    <row r="44" customFormat="false" ht="15" hidden="false" customHeight="false" outlineLevel="0" collapsed="false">
      <c r="A44" s="6"/>
      <c r="B44" s="6"/>
      <c r="C44" s="6"/>
      <c r="D44" s="6"/>
      <c r="E44" s="6"/>
      <c r="F44" s="6"/>
      <c r="G44" s="6" t="str">
        <f aca="false">IF($A44="","",IF(COUNTIF('CHANGE SIGNALS'!$A$5:$A$104,$A44)=0,"Missing: matching signal record",IF('SET BASELINE'!$B$6="","Missing: original decision status",IF('SET BASELINE'!$B$11="","Missing: current set version",IF(IFERROR(INDEX('CHANGE SIGNALS'!$D$5:$D$104,MATCH($A44,'CHANGE SIGNALS'!$A$5:$A$104,0)),"")="","Missing: signal category",IF(OR(IFERROR(INDEX('CHANGE SIGNALS'!$F$5:$F$104,MATCH($A44,'CHANGE SIGNALS'!$A$5:$A$104,0)),"")="",LEN(SUBSTITUTE(SUBSTITUTE(SUBSTITUTE(SUBSTITUTE(SUBSTITUTE(SUBSTITUTE(TRIM(IFERROR(INDEX('CHANGE SIGNALS'!$F$5:$F$104,MATCH($A44,'CHANGE SIGNALS'!$A$5:$A$104,0)),"")),".",""),"-",""),"?",""),"!",""),",",""),";",""))=0),"Missing: meaningful observed fact",IF(OR(NOT(ISNUMBER(IFERROR(INDEX('CHANGE SIGNALS'!$C$5:$C$104,MATCH($A44,'CHANGE SIGNALS'!$A$5:$A$104,0)),""))),IFERROR(INDEX('CHANGE SIGNALS'!$C$5:$C$104,MATCH($A44,'CHANGE SIGNALS'!$A$5:$A$104,0)),"")&lt;1,IFERROR(INDEX('CHANGE SIGNALS'!$C$5:$C$104,MATCH($A44,'CHANGE SIGNALS'!$A$5:$A$104,0)),"")&gt;2958465,IFERROR(INDEX('CHANGE SIGNALS'!$C$5:$C$104,MATCH($A44,'CHANGE SIGNALS'!$A$5:$A$104,0)),"")&lt;&gt;INT(IFERROR(INDEX('CHANGE SIGNALS'!$C$5:$C$104,MATCH($A44,'CHANGE SIGNALS'!$A$5:$A$104,0)),""))),"Invalid: date observed",IF(IFERROR(INDEX('CHANGE SIGNALS'!$L$5:$L$104,MATCH($A44,'CHANGE SIGNALS'!$A$5:$A$104,0)),"")="","Missing: monitoring owner",IF($C44="","Missing: evidence availability",IF($D44="","Missing: evidence state",IF($B44="","Missing: candidate or affected scope",IF($E44="","Missing: materiality rationale",IF($F44="","Missing: protected unchanged elements",IF(OR($N44="",LEN(SUBSTITUTE(SUBSTITUTE(SUBSTITUTE(SUBSTITUTE(SUBSTITUTE(SUBSTITUTE(TRIM($N44),".",""),"-",""),"?",""),"!",""),",",""),";",""))=0),"Missing: next-review condition",IF(AND($C44="Required evidence is missing",$D44&lt;&gt;"Not assessable because evidence is missing"),"Contradiction: missing evidence state",IF(AND($C44="Required evidence is available",$D44="Not assessable because evidence is missing"),"Contradiction: evidence marked available and missing",IF(AND(IFERROR(INDEX('CHANGE SIGNALS'!$J$5:$J$104,MATCH($A44,'CHANGE SIGNALS'!$A$5:$A$104,0)),"")="No supported material consequence",OR(IFERROR(INDEX('CHANGE SIGNALS'!$K$5:$K$104,MATCH($A44,'CHANGE SIGNALS'!$A$5:$A$104,0)),"")="One candidate",IFERROR(INDEX('CHANGE SIGNALS'!$K$5:$K$104,MATCH($A44,'CHANGE SIGNALS'!$A$5:$A$104,0)),"")="Bounded subset, product, segment or market",IFERROR(INDEX('CHANGE SIGNALS'!$K$5:$K$104,MATCH($A44,'CHANGE SIGNALS'!$A$5:$A$104,0)),"")="Set-wide assumptions or coverage")),"Contradiction: no material consequence with change breadth",IF(AND(IFERROR(INDEX('CHANGE SIGNALS'!$J$5:$J$104,MATCH($A44,'CHANGE SIGNALS'!$A$5:$A$104,0)),"")="Supported material consequence",IFERROR(INDEX('CHANGE SIGNALS'!$K$5:$K$104,MATCH($A44,'CHANGE SIGNALS'!$A$5:$A$104,0)),"")="No approved set change"),"Contradiction: supported consequence with no change",IF(AND('SET BASELINE'!$B$6="Not clearly defined",OR(IFERROR(INDEX('CHANGE SIGNALS'!$J$5:$J$104,MATCH($A44,'CHANGE SIGNALS'!$A$5:$A$104,0)),"")="Supported material consequence",IFERROR(INDEX('CHANGE SIGNALS'!$K$5:$K$104,MATCH($A44,'CHANGE SIGNALS'!$A$5:$A$104,0)),"")&lt;&gt;"No approved set change",IFERROR(INDEX('CHANGE SIGNALS'!$I$5:$I$104,MATCH($A44,'CHANGE SIGNALS'!$A$5:$A$104,0)),"")="Original scope materially changed")),"Contradiction: undefined decision with claimed change",IF(AND(IFERROR(INDEX('CHANGE SIGNALS'!$I$5:$I$104,MATCH($A44,'CHANGE SIGNALS'!$A$5:$A$104,0)),"")="Original scope materially changed",IFERROR(INDEX('CHANGE SIGNALS'!$K$5:$K$104,MATCH($A44,'CHANGE SIGNALS'!$A$5:$A$104,0)),"")="No approved set change"),"Contradiction: changed scope with no change breadth",IF(AND(IFERROR(INDEX('CHANGE SIGNALS'!$K$5:$K$104,MATCH($A44,'CHANGE SIGNALS'!$A$5:$A$104,0)),"")="Original decision scope",IFERROR(INDEX('CHANGE SIGNALS'!$I$5:$I$104,MATCH($A44,'CHANGE SIGNALS'!$A$5:$A$104,0)),"")="Original scope remains valid"),"Contradiction: decision scope breadth with valid scope","READY")))))))))))))))))))))</f>
        <v/>
      </c>
      <c r="H44" s="6" t="str">
        <f aca="false">IF($A44="","",IF($G44&lt;&gt;"READY","",IF('SET BASELINE'!$B$6="Not clearly defined","Refused — define the original decision first",IF(OR(IFERROR(INDEX('CHANGE SIGNALS'!$I$5:$I$104,MATCH($A44,'CHANGE SIGNALS'!$A$5:$A$104,0)),"")="Original scope materially changed",IFERROR(INDEX('CHANGE SIGNALS'!$K$5:$K$104,MATCH($A44,'CHANGE SIGNALS'!$A$5:$A$104,0)),"")="Original decision scope"),"Decision-scope review required",IF($C44="Required evidence is missing","Review deferred — evidence insufficient",IF(OR($D44="Admissibility requires review",$D44="Material evidence is contradictory",$D44="Material evidence may be stale",IFERROR(INDEX('CHANGE SIGNALS'!$I$5:$I$104,MATCH($A44,'CHANGE SIGNALS'!$A$5:$A$104,0)),"")="Original scope is unclear",IFERROR(INDEX('CHANGE SIGNALS'!$J$5:$J$104,MATCH($A44,'CHANGE SIGNALS'!$A$5:$A$104,0)),"")="Consequence is unclear",IFERROR(INDEX('CHANGE SIGNALS'!$K$5:$K$104,MATCH($A44,'CHANGE SIGNALS'!$A$5:$A$104,0)),"")="Affected breadth is unclear"),"Evidence check required",IF(AND(IFERROR(INDEX('CHANGE SIGNALS'!$J$5:$J$104,MATCH($A44,'CHANGE SIGNALS'!$A$5:$A$104,0)),"")="No supported material consequence",IFERROR(INDEX('CHANGE SIGNALS'!$K$5:$K$104,MATCH($A44,'CHANGE SIGNALS'!$A$5:$A$104,0)),"")="No approved set change"),"No change required",IF(AND(IFERROR(INDEX('CHANGE SIGNALS'!$J$5:$J$104,MATCH($A44,'CHANGE SIGNALS'!$A$5:$A$104,0)),"")="Supported material consequence",OR(IFERROR(INDEX('CHANGE SIGNALS'!$K$5:$K$104,MATCH($A44,'CHANGE SIGNALS'!$A$5:$A$104,0)),"")="One candidate",IFERROR(INDEX('CHANGE SIGNALS'!$K$5:$K$104,MATCH($A44,'CHANGE SIGNALS'!$A$5:$A$104,0)),"")="Bounded subset, product, segment or market")),"Partial refresh",IF(AND(IFERROR(INDEX('CHANGE SIGNALS'!$J$5:$J$104,MATCH($A44,'CHANGE SIGNALS'!$A$5:$A$104,0)),"")="Supported material consequence",IFERROR(INDEX('CHANGE SIGNALS'!$K$5:$K$104,MATCH($A44,'CHANGE SIGNALS'!$A$5:$A$104,0)),"")="Set-wide assumptions or coverage"),"Full competitor-set rebuild","")))))))))</f>
        <v/>
      </c>
      <c r="I44" s="6"/>
      <c r="J44" s="6"/>
      <c r="K44" s="11"/>
      <c r="L44" s="6"/>
      <c r="M44" s="6"/>
      <c r="N44" s="6"/>
      <c r="O44" s="6"/>
      <c r="P44" s="6" t="str">
        <f aca="false">IF($A44="","",'SET BASELINE'!$B$6&amp;"|"&amp;'SET BASELINE'!$B$11&amp;"|"&amp;$A44&amp;"|"&amp;$B44&amp;"|"&amp;$C44&amp;"|"&amp;$D44&amp;"|"&amp;IFERROR(INDEX('CHANGE SIGNALS'!$I$5:$I$104,MATCH($A44,'CHANGE SIGNALS'!$A$5:$A$104,0)),"")&amp;"|"&amp;IFERROR(INDEX('CHANGE SIGNALS'!$J$5:$J$104,MATCH($A44,'CHANGE SIGNALS'!$A$5:$A$104,0)),"")&amp;"|"&amp;IFERROR(INDEX('CHANGE SIGNALS'!$K$5:$K$104,MATCH($A44,'CHANGE SIGNALS'!$A$5:$A$104,0)),"")&amp;"|"&amp;$E44&amp;"|"&amp;$F44&amp;"|"&amp;$N44)</f>
        <v/>
      </c>
      <c r="Q44" s="6" t="str">
        <f aca="false">IF($A44="","",IF($I44="","NOT CONFIRMED",IF($O44="","CONFIRMATION SNAPSHOT REQUIRED",IF($O44=$P44,"CURRENT","STALE — REVIEW AGAIN"))))</f>
        <v/>
      </c>
    </row>
    <row r="45" customFormat="false" ht="15" hidden="false" customHeight="false" outlineLevel="0" collapsed="false">
      <c r="A45" s="6"/>
      <c r="B45" s="6"/>
      <c r="C45" s="6"/>
      <c r="D45" s="6"/>
      <c r="E45" s="6"/>
      <c r="F45" s="6"/>
      <c r="G45" s="6" t="str">
        <f aca="false">IF($A45="","",IF(COUNTIF('CHANGE SIGNALS'!$A$5:$A$104,$A45)=0,"Missing: matching signal record",IF('SET BASELINE'!$B$6="","Missing: original decision status",IF('SET BASELINE'!$B$11="","Missing: current set version",IF(IFERROR(INDEX('CHANGE SIGNALS'!$D$5:$D$104,MATCH($A45,'CHANGE SIGNALS'!$A$5:$A$104,0)),"")="","Missing: signal category",IF(OR(IFERROR(INDEX('CHANGE SIGNALS'!$F$5:$F$104,MATCH($A45,'CHANGE SIGNALS'!$A$5:$A$104,0)),"")="",LEN(SUBSTITUTE(SUBSTITUTE(SUBSTITUTE(SUBSTITUTE(SUBSTITUTE(SUBSTITUTE(TRIM(IFERROR(INDEX('CHANGE SIGNALS'!$F$5:$F$104,MATCH($A45,'CHANGE SIGNALS'!$A$5:$A$104,0)),"")),".",""),"-",""),"?",""),"!",""),",",""),";",""))=0),"Missing: meaningful observed fact",IF(OR(NOT(ISNUMBER(IFERROR(INDEX('CHANGE SIGNALS'!$C$5:$C$104,MATCH($A45,'CHANGE SIGNALS'!$A$5:$A$104,0)),""))),IFERROR(INDEX('CHANGE SIGNALS'!$C$5:$C$104,MATCH($A45,'CHANGE SIGNALS'!$A$5:$A$104,0)),"")&lt;1,IFERROR(INDEX('CHANGE SIGNALS'!$C$5:$C$104,MATCH($A45,'CHANGE SIGNALS'!$A$5:$A$104,0)),"")&gt;2958465,IFERROR(INDEX('CHANGE SIGNALS'!$C$5:$C$104,MATCH($A45,'CHANGE SIGNALS'!$A$5:$A$104,0)),"")&lt;&gt;INT(IFERROR(INDEX('CHANGE SIGNALS'!$C$5:$C$104,MATCH($A45,'CHANGE SIGNALS'!$A$5:$A$104,0)),""))),"Invalid: date observed",IF(IFERROR(INDEX('CHANGE SIGNALS'!$L$5:$L$104,MATCH($A45,'CHANGE SIGNALS'!$A$5:$A$104,0)),"")="","Missing: monitoring owner",IF($C45="","Missing: evidence availability",IF($D45="","Missing: evidence state",IF($B45="","Missing: candidate or affected scope",IF($E45="","Missing: materiality rationale",IF($F45="","Missing: protected unchanged elements",IF(OR($N45="",LEN(SUBSTITUTE(SUBSTITUTE(SUBSTITUTE(SUBSTITUTE(SUBSTITUTE(SUBSTITUTE(TRIM($N45),".",""),"-",""),"?",""),"!",""),",",""),";",""))=0),"Missing: next-review condition",IF(AND($C45="Required evidence is missing",$D45&lt;&gt;"Not assessable because evidence is missing"),"Contradiction: missing evidence state",IF(AND($C45="Required evidence is available",$D45="Not assessable because evidence is missing"),"Contradiction: evidence marked available and missing",IF(AND(IFERROR(INDEX('CHANGE SIGNALS'!$J$5:$J$104,MATCH($A45,'CHANGE SIGNALS'!$A$5:$A$104,0)),"")="No supported material consequence",OR(IFERROR(INDEX('CHANGE SIGNALS'!$K$5:$K$104,MATCH($A45,'CHANGE SIGNALS'!$A$5:$A$104,0)),"")="One candidate",IFERROR(INDEX('CHANGE SIGNALS'!$K$5:$K$104,MATCH($A45,'CHANGE SIGNALS'!$A$5:$A$104,0)),"")="Bounded subset, product, segment or market",IFERROR(INDEX('CHANGE SIGNALS'!$K$5:$K$104,MATCH($A45,'CHANGE SIGNALS'!$A$5:$A$104,0)),"")="Set-wide assumptions or coverage")),"Contradiction: no material consequence with change breadth",IF(AND(IFERROR(INDEX('CHANGE SIGNALS'!$J$5:$J$104,MATCH($A45,'CHANGE SIGNALS'!$A$5:$A$104,0)),"")="Supported material consequence",IFERROR(INDEX('CHANGE SIGNALS'!$K$5:$K$104,MATCH($A45,'CHANGE SIGNALS'!$A$5:$A$104,0)),"")="No approved set change"),"Contradiction: supported consequence with no change",IF(AND('SET BASELINE'!$B$6="Not clearly defined",OR(IFERROR(INDEX('CHANGE SIGNALS'!$J$5:$J$104,MATCH($A45,'CHANGE SIGNALS'!$A$5:$A$104,0)),"")="Supported material consequence",IFERROR(INDEX('CHANGE SIGNALS'!$K$5:$K$104,MATCH($A45,'CHANGE SIGNALS'!$A$5:$A$104,0)),"")&lt;&gt;"No approved set change",IFERROR(INDEX('CHANGE SIGNALS'!$I$5:$I$104,MATCH($A45,'CHANGE SIGNALS'!$A$5:$A$104,0)),"")="Original scope materially changed")),"Contradiction: undefined decision with claimed change",IF(AND(IFERROR(INDEX('CHANGE SIGNALS'!$I$5:$I$104,MATCH($A45,'CHANGE SIGNALS'!$A$5:$A$104,0)),"")="Original scope materially changed",IFERROR(INDEX('CHANGE SIGNALS'!$K$5:$K$104,MATCH($A45,'CHANGE SIGNALS'!$A$5:$A$104,0)),"")="No approved set change"),"Contradiction: changed scope with no change breadth",IF(AND(IFERROR(INDEX('CHANGE SIGNALS'!$K$5:$K$104,MATCH($A45,'CHANGE SIGNALS'!$A$5:$A$104,0)),"")="Original decision scope",IFERROR(INDEX('CHANGE SIGNALS'!$I$5:$I$104,MATCH($A45,'CHANGE SIGNALS'!$A$5:$A$104,0)),"")="Original scope remains valid"),"Contradiction: decision scope breadth with valid scope","READY")))))))))))))))))))))</f>
        <v/>
      </c>
      <c r="H45" s="6" t="str">
        <f aca="false">IF($A45="","",IF($G45&lt;&gt;"READY","",IF('SET BASELINE'!$B$6="Not clearly defined","Refused — define the original decision first",IF(OR(IFERROR(INDEX('CHANGE SIGNALS'!$I$5:$I$104,MATCH($A45,'CHANGE SIGNALS'!$A$5:$A$104,0)),"")="Original scope materially changed",IFERROR(INDEX('CHANGE SIGNALS'!$K$5:$K$104,MATCH($A45,'CHANGE SIGNALS'!$A$5:$A$104,0)),"")="Original decision scope"),"Decision-scope review required",IF($C45="Required evidence is missing","Review deferred — evidence insufficient",IF(OR($D45="Admissibility requires review",$D45="Material evidence is contradictory",$D45="Material evidence may be stale",IFERROR(INDEX('CHANGE SIGNALS'!$I$5:$I$104,MATCH($A45,'CHANGE SIGNALS'!$A$5:$A$104,0)),"")="Original scope is unclear",IFERROR(INDEX('CHANGE SIGNALS'!$J$5:$J$104,MATCH($A45,'CHANGE SIGNALS'!$A$5:$A$104,0)),"")="Consequence is unclear",IFERROR(INDEX('CHANGE SIGNALS'!$K$5:$K$104,MATCH($A45,'CHANGE SIGNALS'!$A$5:$A$104,0)),"")="Affected breadth is unclear"),"Evidence check required",IF(AND(IFERROR(INDEX('CHANGE SIGNALS'!$J$5:$J$104,MATCH($A45,'CHANGE SIGNALS'!$A$5:$A$104,0)),"")="No supported material consequence",IFERROR(INDEX('CHANGE SIGNALS'!$K$5:$K$104,MATCH($A45,'CHANGE SIGNALS'!$A$5:$A$104,0)),"")="No approved set change"),"No change required",IF(AND(IFERROR(INDEX('CHANGE SIGNALS'!$J$5:$J$104,MATCH($A45,'CHANGE SIGNALS'!$A$5:$A$104,0)),"")="Supported material consequence",OR(IFERROR(INDEX('CHANGE SIGNALS'!$K$5:$K$104,MATCH($A45,'CHANGE SIGNALS'!$A$5:$A$104,0)),"")="One candidate",IFERROR(INDEX('CHANGE SIGNALS'!$K$5:$K$104,MATCH($A45,'CHANGE SIGNALS'!$A$5:$A$104,0)),"")="Bounded subset, product, segment or market")),"Partial refresh",IF(AND(IFERROR(INDEX('CHANGE SIGNALS'!$J$5:$J$104,MATCH($A45,'CHANGE SIGNALS'!$A$5:$A$104,0)),"")="Supported material consequence",IFERROR(INDEX('CHANGE SIGNALS'!$K$5:$K$104,MATCH($A45,'CHANGE SIGNALS'!$A$5:$A$104,0)),"")="Set-wide assumptions or coverage"),"Full competitor-set rebuild","")))))))))</f>
        <v/>
      </c>
      <c r="I45" s="6"/>
      <c r="J45" s="6"/>
      <c r="K45" s="11"/>
      <c r="L45" s="6"/>
      <c r="M45" s="6"/>
      <c r="N45" s="6"/>
      <c r="O45" s="6"/>
      <c r="P45" s="6" t="str">
        <f aca="false">IF($A45="","",'SET BASELINE'!$B$6&amp;"|"&amp;'SET BASELINE'!$B$11&amp;"|"&amp;$A45&amp;"|"&amp;$B45&amp;"|"&amp;$C45&amp;"|"&amp;$D45&amp;"|"&amp;IFERROR(INDEX('CHANGE SIGNALS'!$I$5:$I$104,MATCH($A45,'CHANGE SIGNALS'!$A$5:$A$104,0)),"")&amp;"|"&amp;IFERROR(INDEX('CHANGE SIGNALS'!$J$5:$J$104,MATCH($A45,'CHANGE SIGNALS'!$A$5:$A$104,0)),"")&amp;"|"&amp;IFERROR(INDEX('CHANGE SIGNALS'!$K$5:$K$104,MATCH($A45,'CHANGE SIGNALS'!$A$5:$A$104,0)),"")&amp;"|"&amp;$E45&amp;"|"&amp;$F45&amp;"|"&amp;$N45)</f>
        <v/>
      </c>
      <c r="Q45" s="6" t="str">
        <f aca="false">IF($A45="","",IF($I45="","NOT CONFIRMED",IF($O45="","CONFIRMATION SNAPSHOT REQUIRED",IF($O45=$P45,"CURRENT","STALE — REVIEW AGAIN"))))</f>
        <v/>
      </c>
    </row>
    <row r="46" customFormat="false" ht="15" hidden="false" customHeight="false" outlineLevel="0" collapsed="false">
      <c r="A46" s="6"/>
      <c r="B46" s="6"/>
      <c r="C46" s="6"/>
      <c r="D46" s="6"/>
      <c r="E46" s="6"/>
      <c r="F46" s="6"/>
      <c r="G46" s="6" t="str">
        <f aca="false">IF($A46="","",IF(COUNTIF('CHANGE SIGNALS'!$A$5:$A$104,$A46)=0,"Missing: matching signal record",IF('SET BASELINE'!$B$6="","Missing: original decision status",IF('SET BASELINE'!$B$11="","Missing: current set version",IF(IFERROR(INDEX('CHANGE SIGNALS'!$D$5:$D$104,MATCH($A46,'CHANGE SIGNALS'!$A$5:$A$104,0)),"")="","Missing: signal category",IF(OR(IFERROR(INDEX('CHANGE SIGNALS'!$F$5:$F$104,MATCH($A46,'CHANGE SIGNALS'!$A$5:$A$104,0)),"")="",LEN(SUBSTITUTE(SUBSTITUTE(SUBSTITUTE(SUBSTITUTE(SUBSTITUTE(SUBSTITUTE(TRIM(IFERROR(INDEX('CHANGE SIGNALS'!$F$5:$F$104,MATCH($A46,'CHANGE SIGNALS'!$A$5:$A$104,0)),"")),".",""),"-",""),"?",""),"!",""),",",""),";",""))=0),"Missing: meaningful observed fact",IF(OR(NOT(ISNUMBER(IFERROR(INDEX('CHANGE SIGNALS'!$C$5:$C$104,MATCH($A46,'CHANGE SIGNALS'!$A$5:$A$104,0)),""))),IFERROR(INDEX('CHANGE SIGNALS'!$C$5:$C$104,MATCH($A46,'CHANGE SIGNALS'!$A$5:$A$104,0)),"")&lt;1,IFERROR(INDEX('CHANGE SIGNALS'!$C$5:$C$104,MATCH($A46,'CHANGE SIGNALS'!$A$5:$A$104,0)),"")&gt;2958465,IFERROR(INDEX('CHANGE SIGNALS'!$C$5:$C$104,MATCH($A46,'CHANGE SIGNALS'!$A$5:$A$104,0)),"")&lt;&gt;INT(IFERROR(INDEX('CHANGE SIGNALS'!$C$5:$C$104,MATCH($A46,'CHANGE SIGNALS'!$A$5:$A$104,0)),""))),"Invalid: date observed",IF(IFERROR(INDEX('CHANGE SIGNALS'!$L$5:$L$104,MATCH($A46,'CHANGE SIGNALS'!$A$5:$A$104,0)),"")="","Missing: monitoring owner",IF($C46="","Missing: evidence availability",IF($D46="","Missing: evidence state",IF($B46="","Missing: candidate or affected scope",IF($E46="","Missing: materiality rationale",IF($F46="","Missing: protected unchanged elements",IF(OR($N46="",LEN(SUBSTITUTE(SUBSTITUTE(SUBSTITUTE(SUBSTITUTE(SUBSTITUTE(SUBSTITUTE(TRIM($N46),".",""),"-",""),"?",""),"!",""),",",""),";",""))=0),"Missing: next-review condition",IF(AND($C46="Required evidence is missing",$D46&lt;&gt;"Not assessable because evidence is missing"),"Contradiction: missing evidence state",IF(AND($C46="Required evidence is available",$D46="Not assessable because evidence is missing"),"Contradiction: evidence marked available and missing",IF(AND(IFERROR(INDEX('CHANGE SIGNALS'!$J$5:$J$104,MATCH($A46,'CHANGE SIGNALS'!$A$5:$A$104,0)),"")="No supported material consequence",OR(IFERROR(INDEX('CHANGE SIGNALS'!$K$5:$K$104,MATCH($A46,'CHANGE SIGNALS'!$A$5:$A$104,0)),"")="One candidate",IFERROR(INDEX('CHANGE SIGNALS'!$K$5:$K$104,MATCH($A46,'CHANGE SIGNALS'!$A$5:$A$104,0)),"")="Bounded subset, product, segment or market",IFERROR(INDEX('CHANGE SIGNALS'!$K$5:$K$104,MATCH($A46,'CHANGE SIGNALS'!$A$5:$A$104,0)),"")="Set-wide assumptions or coverage")),"Contradiction: no material consequence with change breadth",IF(AND(IFERROR(INDEX('CHANGE SIGNALS'!$J$5:$J$104,MATCH($A46,'CHANGE SIGNALS'!$A$5:$A$104,0)),"")="Supported material consequence",IFERROR(INDEX('CHANGE SIGNALS'!$K$5:$K$104,MATCH($A46,'CHANGE SIGNALS'!$A$5:$A$104,0)),"")="No approved set change"),"Contradiction: supported consequence with no change",IF(AND('SET BASELINE'!$B$6="Not clearly defined",OR(IFERROR(INDEX('CHANGE SIGNALS'!$J$5:$J$104,MATCH($A46,'CHANGE SIGNALS'!$A$5:$A$104,0)),"")="Supported material consequence",IFERROR(INDEX('CHANGE SIGNALS'!$K$5:$K$104,MATCH($A46,'CHANGE SIGNALS'!$A$5:$A$104,0)),"")&lt;&gt;"No approved set change",IFERROR(INDEX('CHANGE SIGNALS'!$I$5:$I$104,MATCH($A46,'CHANGE SIGNALS'!$A$5:$A$104,0)),"")="Original scope materially changed")),"Contradiction: undefined decision with claimed change",IF(AND(IFERROR(INDEX('CHANGE SIGNALS'!$I$5:$I$104,MATCH($A46,'CHANGE SIGNALS'!$A$5:$A$104,0)),"")="Original scope materially changed",IFERROR(INDEX('CHANGE SIGNALS'!$K$5:$K$104,MATCH($A46,'CHANGE SIGNALS'!$A$5:$A$104,0)),"")="No approved set change"),"Contradiction: changed scope with no change breadth",IF(AND(IFERROR(INDEX('CHANGE SIGNALS'!$K$5:$K$104,MATCH($A46,'CHANGE SIGNALS'!$A$5:$A$104,0)),"")="Original decision scope",IFERROR(INDEX('CHANGE SIGNALS'!$I$5:$I$104,MATCH($A46,'CHANGE SIGNALS'!$A$5:$A$104,0)),"")="Original scope remains valid"),"Contradiction: decision scope breadth with valid scope","READY")))))))))))))))))))))</f>
        <v/>
      </c>
      <c r="H46" s="6" t="str">
        <f aca="false">IF($A46="","",IF($G46&lt;&gt;"READY","",IF('SET BASELINE'!$B$6="Not clearly defined","Refused — define the original decision first",IF(OR(IFERROR(INDEX('CHANGE SIGNALS'!$I$5:$I$104,MATCH($A46,'CHANGE SIGNALS'!$A$5:$A$104,0)),"")="Original scope materially changed",IFERROR(INDEX('CHANGE SIGNALS'!$K$5:$K$104,MATCH($A46,'CHANGE SIGNALS'!$A$5:$A$104,0)),"")="Original decision scope"),"Decision-scope review required",IF($C46="Required evidence is missing","Review deferred — evidence insufficient",IF(OR($D46="Admissibility requires review",$D46="Material evidence is contradictory",$D46="Material evidence may be stale",IFERROR(INDEX('CHANGE SIGNALS'!$I$5:$I$104,MATCH($A46,'CHANGE SIGNALS'!$A$5:$A$104,0)),"")="Original scope is unclear",IFERROR(INDEX('CHANGE SIGNALS'!$J$5:$J$104,MATCH($A46,'CHANGE SIGNALS'!$A$5:$A$104,0)),"")="Consequence is unclear",IFERROR(INDEX('CHANGE SIGNALS'!$K$5:$K$104,MATCH($A46,'CHANGE SIGNALS'!$A$5:$A$104,0)),"")="Affected breadth is unclear"),"Evidence check required",IF(AND(IFERROR(INDEX('CHANGE SIGNALS'!$J$5:$J$104,MATCH($A46,'CHANGE SIGNALS'!$A$5:$A$104,0)),"")="No supported material consequence",IFERROR(INDEX('CHANGE SIGNALS'!$K$5:$K$104,MATCH($A46,'CHANGE SIGNALS'!$A$5:$A$104,0)),"")="No approved set change"),"No change required",IF(AND(IFERROR(INDEX('CHANGE SIGNALS'!$J$5:$J$104,MATCH($A46,'CHANGE SIGNALS'!$A$5:$A$104,0)),"")="Supported material consequence",OR(IFERROR(INDEX('CHANGE SIGNALS'!$K$5:$K$104,MATCH($A46,'CHANGE SIGNALS'!$A$5:$A$104,0)),"")="One candidate",IFERROR(INDEX('CHANGE SIGNALS'!$K$5:$K$104,MATCH($A46,'CHANGE SIGNALS'!$A$5:$A$104,0)),"")="Bounded subset, product, segment or market")),"Partial refresh",IF(AND(IFERROR(INDEX('CHANGE SIGNALS'!$J$5:$J$104,MATCH($A46,'CHANGE SIGNALS'!$A$5:$A$104,0)),"")="Supported material consequence",IFERROR(INDEX('CHANGE SIGNALS'!$K$5:$K$104,MATCH($A46,'CHANGE SIGNALS'!$A$5:$A$104,0)),"")="Set-wide assumptions or coverage"),"Full competitor-set rebuild","")))))))))</f>
        <v/>
      </c>
      <c r="I46" s="6"/>
      <c r="J46" s="6"/>
      <c r="K46" s="11"/>
      <c r="L46" s="6"/>
      <c r="M46" s="6"/>
      <c r="N46" s="6"/>
      <c r="O46" s="6"/>
      <c r="P46" s="6" t="str">
        <f aca="false">IF($A46="","",'SET BASELINE'!$B$6&amp;"|"&amp;'SET BASELINE'!$B$11&amp;"|"&amp;$A46&amp;"|"&amp;$B46&amp;"|"&amp;$C46&amp;"|"&amp;$D46&amp;"|"&amp;IFERROR(INDEX('CHANGE SIGNALS'!$I$5:$I$104,MATCH($A46,'CHANGE SIGNALS'!$A$5:$A$104,0)),"")&amp;"|"&amp;IFERROR(INDEX('CHANGE SIGNALS'!$J$5:$J$104,MATCH($A46,'CHANGE SIGNALS'!$A$5:$A$104,0)),"")&amp;"|"&amp;IFERROR(INDEX('CHANGE SIGNALS'!$K$5:$K$104,MATCH($A46,'CHANGE SIGNALS'!$A$5:$A$104,0)),"")&amp;"|"&amp;$E46&amp;"|"&amp;$F46&amp;"|"&amp;$N46)</f>
        <v/>
      </c>
      <c r="Q46" s="6" t="str">
        <f aca="false">IF($A46="","",IF($I46="","NOT CONFIRMED",IF($O46="","CONFIRMATION SNAPSHOT REQUIRED",IF($O46=$P46,"CURRENT","STALE — REVIEW AGAIN"))))</f>
        <v/>
      </c>
    </row>
    <row r="47" customFormat="false" ht="15" hidden="false" customHeight="false" outlineLevel="0" collapsed="false">
      <c r="A47" s="6"/>
      <c r="B47" s="6"/>
      <c r="C47" s="6"/>
      <c r="D47" s="6"/>
      <c r="E47" s="6"/>
      <c r="F47" s="6"/>
      <c r="G47" s="6" t="str">
        <f aca="false">IF($A47="","",IF(COUNTIF('CHANGE SIGNALS'!$A$5:$A$104,$A47)=0,"Missing: matching signal record",IF('SET BASELINE'!$B$6="","Missing: original decision status",IF('SET BASELINE'!$B$11="","Missing: current set version",IF(IFERROR(INDEX('CHANGE SIGNALS'!$D$5:$D$104,MATCH($A47,'CHANGE SIGNALS'!$A$5:$A$104,0)),"")="","Missing: signal category",IF(OR(IFERROR(INDEX('CHANGE SIGNALS'!$F$5:$F$104,MATCH($A47,'CHANGE SIGNALS'!$A$5:$A$104,0)),"")="",LEN(SUBSTITUTE(SUBSTITUTE(SUBSTITUTE(SUBSTITUTE(SUBSTITUTE(SUBSTITUTE(TRIM(IFERROR(INDEX('CHANGE SIGNALS'!$F$5:$F$104,MATCH($A47,'CHANGE SIGNALS'!$A$5:$A$104,0)),"")),".",""),"-",""),"?",""),"!",""),",",""),";",""))=0),"Missing: meaningful observed fact",IF(OR(NOT(ISNUMBER(IFERROR(INDEX('CHANGE SIGNALS'!$C$5:$C$104,MATCH($A47,'CHANGE SIGNALS'!$A$5:$A$104,0)),""))),IFERROR(INDEX('CHANGE SIGNALS'!$C$5:$C$104,MATCH($A47,'CHANGE SIGNALS'!$A$5:$A$104,0)),"")&lt;1,IFERROR(INDEX('CHANGE SIGNALS'!$C$5:$C$104,MATCH($A47,'CHANGE SIGNALS'!$A$5:$A$104,0)),"")&gt;2958465,IFERROR(INDEX('CHANGE SIGNALS'!$C$5:$C$104,MATCH($A47,'CHANGE SIGNALS'!$A$5:$A$104,0)),"")&lt;&gt;INT(IFERROR(INDEX('CHANGE SIGNALS'!$C$5:$C$104,MATCH($A47,'CHANGE SIGNALS'!$A$5:$A$104,0)),""))),"Invalid: date observed",IF(IFERROR(INDEX('CHANGE SIGNALS'!$L$5:$L$104,MATCH($A47,'CHANGE SIGNALS'!$A$5:$A$104,0)),"")="","Missing: monitoring owner",IF($C47="","Missing: evidence availability",IF($D47="","Missing: evidence state",IF($B47="","Missing: candidate or affected scope",IF($E47="","Missing: materiality rationale",IF($F47="","Missing: protected unchanged elements",IF(OR($N47="",LEN(SUBSTITUTE(SUBSTITUTE(SUBSTITUTE(SUBSTITUTE(SUBSTITUTE(SUBSTITUTE(TRIM($N47),".",""),"-",""),"?",""),"!",""),",",""),";",""))=0),"Missing: next-review condition",IF(AND($C47="Required evidence is missing",$D47&lt;&gt;"Not assessable because evidence is missing"),"Contradiction: missing evidence state",IF(AND($C47="Required evidence is available",$D47="Not assessable because evidence is missing"),"Contradiction: evidence marked available and missing",IF(AND(IFERROR(INDEX('CHANGE SIGNALS'!$J$5:$J$104,MATCH($A47,'CHANGE SIGNALS'!$A$5:$A$104,0)),"")="No supported material consequence",OR(IFERROR(INDEX('CHANGE SIGNALS'!$K$5:$K$104,MATCH($A47,'CHANGE SIGNALS'!$A$5:$A$104,0)),"")="One candidate",IFERROR(INDEX('CHANGE SIGNALS'!$K$5:$K$104,MATCH($A47,'CHANGE SIGNALS'!$A$5:$A$104,0)),"")="Bounded subset, product, segment or market",IFERROR(INDEX('CHANGE SIGNALS'!$K$5:$K$104,MATCH($A47,'CHANGE SIGNALS'!$A$5:$A$104,0)),"")="Set-wide assumptions or coverage")),"Contradiction: no material consequence with change breadth",IF(AND(IFERROR(INDEX('CHANGE SIGNALS'!$J$5:$J$104,MATCH($A47,'CHANGE SIGNALS'!$A$5:$A$104,0)),"")="Supported material consequence",IFERROR(INDEX('CHANGE SIGNALS'!$K$5:$K$104,MATCH($A47,'CHANGE SIGNALS'!$A$5:$A$104,0)),"")="No approved set change"),"Contradiction: supported consequence with no change",IF(AND('SET BASELINE'!$B$6="Not clearly defined",OR(IFERROR(INDEX('CHANGE SIGNALS'!$J$5:$J$104,MATCH($A47,'CHANGE SIGNALS'!$A$5:$A$104,0)),"")="Supported material consequence",IFERROR(INDEX('CHANGE SIGNALS'!$K$5:$K$104,MATCH($A47,'CHANGE SIGNALS'!$A$5:$A$104,0)),"")&lt;&gt;"No approved set change",IFERROR(INDEX('CHANGE SIGNALS'!$I$5:$I$104,MATCH($A47,'CHANGE SIGNALS'!$A$5:$A$104,0)),"")="Original scope materially changed")),"Contradiction: undefined decision with claimed change",IF(AND(IFERROR(INDEX('CHANGE SIGNALS'!$I$5:$I$104,MATCH($A47,'CHANGE SIGNALS'!$A$5:$A$104,0)),"")="Original scope materially changed",IFERROR(INDEX('CHANGE SIGNALS'!$K$5:$K$104,MATCH($A47,'CHANGE SIGNALS'!$A$5:$A$104,0)),"")="No approved set change"),"Contradiction: changed scope with no change breadth",IF(AND(IFERROR(INDEX('CHANGE SIGNALS'!$K$5:$K$104,MATCH($A47,'CHANGE SIGNALS'!$A$5:$A$104,0)),"")="Original decision scope",IFERROR(INDEX('CHANGE SIGNALS'!$I$5:$I$104,MATCH($A47,'CHANGE SIGNALS'!$A$5:$A$104,0)),"")="Original scope remains valid"),"Contradiction: decision scope breadth with valid scope","READY")))))))))))))))))))))</f>
        <v/>
      </c>
      <c r="H47" s="6" t="str">
        <f aca="false">IF($A47="","",IF($G47&lt;&gt;"READY","",IF('SET BASELINE'!$B$6="Not clearly defined","Refused — define the original decision first",IF(OR(IFERROR(INDEX('CHANGE SIGNALS'!$I$5:$I$104,MATCH($A47,'CHANGE SIGNALS'!$A$5:$A$104,0)),"")="Original scope materially changed",IFERROR(INDEX('CHANGE SIGNALS'!$K$5:$K$104,MATCH($A47,'CHANGE SIGNALS'!$A$5:$A$104,0)),"")="Original decision scope"),"Decision-scope review required",IF($C47="Required evidence is missing","Review deferred — evidence insufficient",IF(OR($D47="Admissibility requires review",$D47="Material evidence is contradictory",$D47="Material evidence may be stale",IFERROR(INDEX('CHANGE SIGNALS'!$I$5:$I$104,MATCH($A47,'CHANGE SIGNALS'!$A$5:$A$104,0)),"")="Original scope is unclear",IFERROR(INDEX('CHANGE SIGNALS'!$J$5:$J$104,MATCH($A47,'CHANGE SIGNALS'!$A$5:$A$104,0)),"")="Consequence is unclear",IFERROR(INDEX('CHANGE SIGNALS'!$K$5:$K$104,MATCH($A47,'CHANGE SIGNALS'!$A$5:$A$104,0)),"")="Affected breadth is unclear"),"Evidence check required",IF(AND(IFERROR(INDEX('CHANGE SIGNALS'!$J$5:$J$104,MATCH($A47,'CHANGE SIGNALS'!$A$5:$A$104,0)),"")="No supported material consequence",IFERROR(INDEX('CHANGE SIGNALS'!$K$5:$K$104,MATCH($A47,'CHANGE SIGNALS'!$A$5:$A$104,0)),"")="No approved set change"),"No change required",IF(AND(IFERROR(INDEX('CHANGE SIGNALS'!$J$5:$J$104,MATCH($A47,'CHANGE SIGNALS'!$A$5:$A$104,0)),"")="Supported material consequence",OR(IFERROR(INDEX('CHANGE SIGNALS'!$K$5:$K$104,MATCH($A47,'CHANGE SIGNALS'!$A$5:$A$104,0)),"")="One candidate",IFERROR(INDEX('CHANGE SIGNALS'!$K$5:$K$104,MATCH($A47,'CHANGE SIGNALS'!$A$5:$A$104,0)),"")="Bounded subset, product, segment or market")),"Partial refresh",IF(AND(IFERROR(INDEX('CHANGE SIGNALS'!$J$5:$J$104,MATCH($A47,'CHANGE SIGNALS'!$A$5:$A$104,0)),"")="Supported material consequence",IFERROR(INDEX('CHANGE SIGNALS'!$K$5:$K$104,MATCH($A47,'CHANGE SIGNALS'!$A$5:$A$104,0)),"")="Set-wide assumptions or coverage"),"Full competitor-set rebuild","")))))))))</f>
        <v/>
      </c>
      <c r="I47" s="6"/>
      <c r="J47" s="6"/>
      <c r="K47" s="11"/>
      <c r="L47" s="6"/>
      <c r="M47" s="6"/>
      <c r="N47" s="6"/>
      <c r="O47" s="6"/>
      <c r="P47" s="6" t="str">
        <f aca="false">IF($A47="","",'SET BASELINE'!$B$6&amp;"|"&amp;'SET BASELINE'!$B$11&amp;"|"&amp;$A47&amp;"|"&amp;$B47&amp;"|"&amp;$C47&amp;"|"&amp;$D47&amp;"|"&amp;IFERROR(INDEX('CHANGE SIGNALS'!$I$5:$I$104,MATCH($A47,'CHANGE SIGNALS'!$A$5:$A$104,0)),"")&amp;"|"&amp;IFERROR(INDEX('CHANGE SIGNALS'!$J$5:$J$104,MATCH($A47,'CHANGE SIGNALS'!$A$5:$A$104,0)),"")&amp;"|"&amp;IFERROR(INDEX('CHANGE SIGNALS'!$K$5:$K$104,MATCH($A47,'CHANGE SIGNALS'!$A$5:$A$104,0)),"")&amp;"|"&amp;$E47&amp;"|"&amp;$F47&amp;"|"&amp;$N47)</f>
        <v/>
      </c>
      <c r="Q47" s="6" t="str">
        <f aca="false">IF($A47="","",IF($I47="","NOT CONFIRMED",IF($O47="","CONFIRMATION SNAPSHOT REQUIRED",IF($O47=$P47,"CURRENT","STALE — REVIEW AGAIN"))))</f>
        <v/>
      </c>
    </row>
    <row r="48" customFormat="false" ht="15" hidden="false" customHeight="false" outlineLevel="0" collapsed="false">
      <c r="A48" s="6"/>
      <c r="B48" s="6"/>
      <c r="C48" s="6"/>
      <c r="D48" s="6"/>
      <c r="E48" s="6"/>
      <c r="F48" s="6"/>
      <c r="G48" s="6" t="str">
        <f aca="false">IF($A48="","",IF(COUNTIF('CHANGE SIGNALS'!$A$5:$A$104,$A48)=0,"Missing: matching signal record",IF('SET BASELINE'!$B$6="","Missing: original decision status",IF('SET BASELINE'!$B$11="","Missing: current set version",IF(IFERROR(INDEX('CHANGE SIGNALS'!$D$5:$D$104,MATCH($A48,'CHANGE SIGNALS'!$A$5:$A$104,0)),"")="","Missing: signal category",IF(OR(IFERROR(INDEX('CHANGE SIGNALS'!$F$5:$F$104,MATCH($A48,'CHANGE SIGNALS'!$A$5:$A$104,0)),"")="",LEN(SUBSTITUTE(SUBSTITUTE(SUBSTITUTE(SUBSTITUTE(SUBSTITUTE(SUBSTITUTE(TRIM(IFERROR(INDEX('CHANGE SIGNALS'!$F$5:$F$104,MATCH($A48,'CHANGE SIGNALS'!$A$5:$A$104,0)),"")),".",""),"-",""),"?",""),"!",""),",",""),";",""))=0),"Missing: meaningful observed fact",IF(OR(NOT(ISNUMBER(IFERROR(INDEX('CHANGE SIGNALS'!$C$5:$C$104,MATCH($A48,'CHANGE SIGNALS'!$A$5:$A$104,0)),""))),IFERROR(INDEX('CHANGE SIGNALS'!$C$5:$C$104,MATCH($A48,'CHANGE SIGNALS'!$A$5:$A$104,0)),"")&lt;1,IFERROR(INDEX('CHANGE SIGNALS'!$C$5:$C$104,MATCH($A48,'CHANGE SIGNALS'!$A$5:$A$104,0)),"")&gt;2958465,IFERROR(INDEX('CHANGE SIGNALS'!$C$5:$C$104,MATCH($A48,'CHANGE SIGNALS'!$A$5:$A$104,0)),"")&lt;&gt;INT(IFERROR(INDEX('CHANGE SIGNALS'!$C$5:$C$104,MATCH($A48,'CHANGE SIGNALS'!$A$5:$A$104,0)),""))),"Invalid: date observed",IF(IFERROR(INDEX('CHANGE SIGNALS'!$L$5:$L$104,MATCH($A48,'CHANGE SIGNALS'!$A$5:$A$104,0)),"")="","Missing: monitoring owner",IF($C48="","Missing: evidence availability",IF($D48="","Missing: evidence state",IF($B48="","Missing: candidate or affected scope",IF($E48="","Missing: materiality rationale",IF($F48="","Missing: protected unchanged elements",IF(OR($N48="",LEN(SUBSTITUTE(SUBSTITUTE(SUBSTITUTE(SUBSTITUTE(SUBSTITUTE(SUBSTITUTE(TRIM($N48),".",""),"-",""),"?",""),"!",""),",",""),";",""))=0),"Missing: next-review condition",IF(AND($C48="Required evidence is missing",$D48&lt;&gt;"Not assessable because evidence is missing"),"Contradiction: missing evidence state",IF(AND($C48="Required evidence is available",$D48="Not assessable because evidence is missing"),"Contradiction: evidence marked available and missing",IF(AND(IFERROR(INDEX('CHANGE SIGNALS'!$J$5:$J$104,MATCH($A48,'CHANGE SIGNALS'!$A$5:$A$104,0)),"")="No supported material consequence",OR(IFERROR(INDEX('CHANGE SIGNALS'!$K$5:$K$104,MATCH($A48,'CHANGE SIGNALS'!$A$5:$A$104,0)),"")="One candidate",IFERROR(INDEX('CHANGE SIGNALS'!$K$5:$K$104,MATCH($A48,'CHANGE SIGNALS'!$A$5:$A$104,0)),"")="Bounded subset, product, segment or market",IFERROR(INDEX('CHANGE SIGNALS'!$K$5:$K$104,MATCH($A48,'CHANGE SIGNALS'!$A$5:$A$104,0)),"")="Set-wide assumptions or coverage")),"Contradiction: no material consequence with change breadth",IF(AND(IFERROR(INDEX('CHANGE SIGNALS'!$J$5:$J$104,MATCH($A48,'CHANGE SIGNALS'!$A$5:$A$104,0)),"")="Supported material consequence",IFERROR(INDEX('CHANGE SIGNALS'!$K$5:$K$104,MATCH($A48,'CHANGE SIGNALS'!$A$5:$A$104,0)),"")="No approved set change"),"Contradiction: supported consequence with no change",IF(AND('SET BASELINE'!$B$6="Not clearly defined",OR(IFERROR(INDEX('CHANGE SIGNALS'!$J$5:$J$104,MATCH($A48,'CHANGE SIGNALS'!$A$5:$A$104,0)),"")="Supported material consequence",IFERROR(INDEX('CHANGE SIGNALS'!$K$5:$K$104,MATCH($A48,'CHANGE SIGNALS'!$A$5:$A$104,0)),"")&lt;&gt;"No approved set change",IFERROR(INDEX('CHANGE SIGNALS'!$I$5:$I$104,MATCH($A48,'CHANGE SIGNALS'!$A$5:$A$104,0)),"")="Original scope materially changed")),"Contradiction: undefined decision with claimed change",IF(AND(IFERROR(INDEX('CHANGE SIGNALS'!$I$5:$I$104,MATCH($A48,'CHANGE SIGNALS'!$A$5:$A$104,0)),"")="Original scope materially changed",IFERROR(INDEX('CHANGE SIGNALS'!$K$5:$K$104,MATCH($A48,'CHANGE SIGNALS'!$A$5:$A$104,0)),"")="No approved set change"),"Contradiction: changed scope with no change breadth",IF(AND(IFERROR(INDEX('CHANGE SIGNALS'!$K$5:$K$104,MATCH($A48,'CHANGE SIGNALS'!$A$5:$A$104,0)),"")="Original decision scope",IFERROR(INDEX('CHANGE SIGNALS'!$I$5:$I$104,MATCH($A48,'CHANGE SIGNALS'!$A$5:$A$104,0)),"")="Original scope remains valid"),"Contradiction: decision scope breadth with valid scope","READY")))))))))))))))))))))</f>
        <v/>
      </c>
      <c r="H48" s="6" t="str">
        <f aca="false">IF($A48="","",IF($G48&lt;&gt;"READY","",IF('SET BASELINE'!$B$6="Not clearly defined","Refused — define the original decision first",IF(OR(IFERROR(INDEX('CHANGE SIGNALS'!$I$5:$I$104,MATCH($A48,'CHANGE SIGNALS'!$A$5:$A$104,0)),"")="Original scope materially changed",IFERROR(INDEX('CHANGE SIGNALS'!$K$5:$K$104,MATCH($A48,'CHANGE SIGNALS'!$A$5:$A$104,0)),"")="Original decision scope"),"Decision-scope review required",IF($C48="Required evidence is missing","Review deferred — evidence insufficient",IF(OR($D48="Admissibility requires review",$D48="Material evidence is contradictory",$D48="Material evidence may be stale",IFERROR(INDEX('CHANGE SIGNALS'!$I$5:$I$104,MATCH($A48,'CHANGE SIGNALS'!$A$5:$A$104,0)),"")="Original scope is unclear",IFERROR(INDEX('CHANGE SIGNALS'!$J$5:$J$104,MATCH($A48,'CHANGE SIGNALS'!$A$5:$A$104,0)),"")="Consequence is unclear",IFERROR(INDEX('CHANGE SIGNALS'!$K$5:$K$104,MATCH($A48,'CHANGE SIGNALS'!$A$5:$A$104,0)),"")="Affected breadth is unclear"),"Evidence check required",IF(AND(IFERROR(INDEX('CHANGE SIGNALS'!$J$5:$J$104,MATCH($A48,'CHANGE SIGNALS'!$A$5:$A$104,0)),"")="No supported material consequence",IFERROR(INDEX('CHANGE SIGNALS'!$K$5:$K$104,MATCH($A48,'CHANGE SIGNALS'!$A$5:$A$104,0)),"")="No approved set change"),"No change required",IF(AND(IFERROR(INDEX('CHANGE SIGNALS'!$J$5:$J$104,MATCH($A48,'CHANGE SIGNALS'!$A$5:$A$104,0)),"")="Supported material consequence",OR(IFERROR(INDEX('CHANGE SIGNALS'!$K$5:$K$104,MATCH($A48,'CHANGE SIGNALS'!$A$5:$A$104,0)),"")="One candidate",IFERROR(INDEX('CHANGE SIGNALS'!$K$5:$K$104,MATCH($A48,'CHANGE SIGNALS'!$A$5:$A$104,0)),"")="Bounded subset, product, segment or market")),"Partial refresh",IF(AND(IFERROR(INDEX('CHANGE SIGNALS'!$J$5:$J$104,MATCH($A48,'CHANGE SIGNALS'!$A$5:$A$104,0)),"")="Supported material consequence",IFERROR(INDEX('CHANGE SIGNALS'!$K$5:$K$104,MATCH($A48,'CHANGE SIGNALS'!$A$5:$A$104,0)),"")="Set-wide assumptions or coverage"),"Full competitor-set rebuild","")))))))))</f>
        <v/>
      </c>
      <c r="I48" s="6"/>
      <c r="J48" s="6"/>
      <c r="K48" s="11"/>
      <c r="L48" s="6"/>
      <c r="M48" s="6"/>
      <c r="N48" s="6"/>
      <c r="O48" s="6"/>
      <c r="P48" s="6" t="str">
        <f aca="false">IF($A48="","",'SET BASELINE'!$B$6&amp;"|"&amp;'SET BASELINE'!$B$11&amp;"|"&amp;$A48&amp;"|"&amp;$B48&amp;"|"&amp;$C48&amp;"|"&amp;$D48&amp;"|"&amp;IFERROR(INDEX('CHANGE SIGNALS'!$I$5:$I$104,MATCH($A48,'CHANGE SIGNALS'!$A$5:$A$104,0)),"")&amp;"|"&amp;IFERROR(INDEX('CHANGE SIGNALS'!$J$5:$J$104,MATCH($A48,'CHANGE SIGNALS'!$A$5:$A$104,0)),"")&amp;"|"&amp;IFERROR(INDEX('CHANGE SIGNALS'!$K$5:$K$104,MATCH($A48,'CHANGE SIGNALS'!$A$5:$A$104,0)),"")&amp;"|"&amp;$E48&amp;"|"&amp;$F48&amp;"|"&amp;$N48)</f>
        <v/>
      </c>
      <c r="Q48" s="6" t="str">
        <f aca="false">IF($A48="","",IF($I48="","NOT CONFIRMED",IF($O48="","CONFIRMATION SNAPSHOT REQUIRED",IF($O48=$P48,"CURRENT","STALE — REVIEW AGAIN"))))</f>
        <v/>
      </c>
    </row>
    <row r="49" customFormat="false" ht="15" hidden="false" customHeight="false" outlineLevel="0" collapsed="false">
      <c r="A49" s="6"/>
      <c r="B49" s="6"/>
      <c r="C49" s="6"/>
      <c r="D49" s="6"/>
      <c r="E49" s="6"/>
      <c r="F49" s="6"/>
      <c r="G49" s="6" t="str">
        <f aca="false">IF($A49="","",IF(COUNTIF('CHANGE SIGNALS'!$A$5:$A$104,$A49)=0,"Missing: matching signal record",IF('SET BASELINE'!$B$6="","Missing: original decision status",IF('SET BASELINE'!$B$11="","Missing: current set version",IF(IFERROR(INDEX('CHANGE SIGNALS'!$D$5:$D$104,MATCH($A49,'CHANGE SIGNALS'!$A$5:$A$104,0)),"")="","Missing: signal category",IF(OR(IFERROR(INDEX('CHANGE SIGNALS'!$F$5:$F$104,MATCH($A49,'CHANGE SIGNALS'!$A$5:$A$104,0)),"")="",LEN(SUBSTITUTE(SUBSTITUTE(SUBSTITUTE(SUBSTITUTE(SUBSTITUTE(SUBSTITUTE(TRIM(IFERROR(INDEX('CHANGE SIGNALS'!$F$5:$F$104,MATCH($A49,'CHANGE SIGNALS'!$A$5:$A$104,0)),"")),".",""),"-",""),"?",""),"!",""),",",""),";",""))=0),"Missing: meaningful observed fact",IF(OR(NOT(ISNUMBER(IFERROR(INDEX('CHANGE SIGNALS'!$C$5:$C$104,MATCH($A49,'CHANGE SIGNALS'!$A$5:$A$104,0)),""))),IFERROR(INDEX('CHANGE SIGNALS'!$C$5:$C$104,MATCH($A49,'CHANGE SIGNALS'!$A$5:$A$104,0)),"")&lt;1,IFERROR(INDEX('CHANGE SIGNALS'!$C$5:$C$104,MATCH($A49,'CHANGE SIGNALS'!$A$5:$A$104,0)),"")&gt;2958465,IFERROR(INDEX('CHANGE SIGNALS'!$C$5:$C$104,MATCH($A49,'CHANGE SIGNALS'!$A$5:$A$104,0)),"")&lt;&gt;INT(IFERROR(INDEX('CHANGE SIGNALS'!$C$5:$C$104,MATCH($A49,'CHANGE SIGNALS'!$A$5:$A$104,0)),""))),"Invalid: date observed",IF(IFERROR(INDEX('CHANGE SIGNALS'!$L$5:$L$104,MATCH($A49,'CHANGE SIGNALS'!$A$5:$A$104,0)),"")="","Missing: monitoring owner",IF($C49="","Missing: evidence availability",IF($D49="","Missing: evidence state",IF($B49="","Missing: candidate or affected scope",IF($E49="","Missing: materiality rationale",IF($F49="","Missing: protected unchanged elements",IF(OR($N49="",LEN(SUBSTITUTE(SUBSTITUTE(SUBSTITUTE(SUBSTITUTE(SUBSTITUTE(SUBSTITUTE(TRIM($N49),".",""),"-",""),"?",""),"!",""),",",""),";",""))=0),"Missing: next-review condition",IF(AND($C49="Required evidence is missing",$D49&lt;&gt;"Not assessable because evidence is missing"),"Contradiction: missing evidence state",IF(AND($C49="Required evidence is available",$D49="Not assessable because evidence is missing"),"Contradiction: evidence marked available and missing",IF(AND(IFERROR(INDEX('CHANGE SIGNALS'!$J$5:$J$104,MATCH($A49,'CHANGE SIGNALS'!$A$5:$A$104,0)),"")="No supported material consequence",OR(IFERROR(INDEX('CHANGE SIGNALS'!$K$5:$K$104,MATCH($A49,'CHANGE SIGNALS'!$A$5:$A$104,0)),"")="One candidate",IFERROR(INDEX('CHANGE SIGNALS'!$K$5:$K$104,MATCH($A49,'CHANGE SIGNALS'!$A$5:$A$104,0)),"")="Bounded subset, product, segment or market",IFERROR(INDEX('CHANGE SIGNALS'!$K$5:$K$104,MATCH($A49,'CHANGE SIGNALS'!$A$5:$A$104,0)),"")="Set-wide assumptions or coverage")),"Contradiction: no material consequence with change breadth",IF(AND(IFERROR(INDEX('CHANGE SIGNALS'!$J$5:$J$104,MATCH($A49,'CHANGE SIGNALS'!$A$5:$A$104,0)),"")="Supported material consequence",IFERROR(INDEX('CHANGE SIGNALS'!$K$5:$K$104,MATCH($A49,'CHANGE SIGNALS'!$A$5:$A$104,0)),"")="No approved set change"),"Contradiction: supported consequence with no change",IF(AND('SET BASELINE'!$B$6="Not clearly defined",OR(IFERROR(INDEX('CHANGE SIGNALS'!$J$5:$J$104,MATCH($A49,'CHANGE SIGNALS'!$A$5:$A$104,0)),"")="Supported material consequence",IFERROR(INDEX('CHANGE SIGNALS'!$K$5:$K$104,MATCH($A49,'CHANGE SIGNALS'!$A$5:$A$104,0)),"")&lt;&gt;"No approved set change",IFERROR(INDEX('CHANGE SIGNALS'!$I$5:$I$104,MATCH($A49,'CHANGE SIGNALS'!$A$5:$A$104,0)),"")="Original scope materially changed")),"Contradiction: undefined decision with claimed change",IF(AND(IFERROR(INDEX('CHANGE SIGNALS'!$I$5:$I$104,MATCH($A49,'CHANGE SIGNALS'!$A$5:$A$104,0)),"")="Original scope materially changed",IFERROR(INDEX('CHANGE SIGNALS'!$K$5:$K$104,MATCH($A49,'CHANGE SIGNALS'!$A$5:$A$104,0)),"")="No approved set change"),"Contradiction: changed scope with no change breadth",IF(AND(IFERROR(INDEX('CHANGE SIGNALS'!$K$5:$K$104,MATCH($A49,'CHANGE SIGNALS'!$A$5:$A$104,0)),"")="Original decision scope",IFERROR(INDEX('CHANGE SIGNALS'!$I$5:$I$104,MATCH($A49,'CHANGE SIGNALS'!$A$5:$A$104,0)),"")="Original scope remains valid"),"Contradiction: decision scope breadth with valid scope","READY")))))))))))))))))))))</f>
        <v/>
      </c>
      <c r="H49" s="6" t="str">
        <f aca="false">IF($A49="","",IF($G49&lt;&gt;"READY","",IF('SET BASELINE'!$B$6="Not clearly defined","Refused — define the original decision first",IF(OR(IFERROR(INDEX('CHANGE SIGNALS'!$I$5:$I$104,MATCH($A49,'CHANGE SIGNALS'!$A$5:$A$104,0)),"")="Original scope materially changed",IFERROR(INDEX('CHANGE SIGNALS'!$K$5:$K$104,MATCH($A49,'CHANGE SIGNALS'!$A$5:$A$104,0)),"")="Original decision scope"),"Decision-scope review required",IF($C49="Required evidence is missing","Review deferred — evidence insufficient",IF(OR($D49="Admissibility requires review",$D49="Material evidence is contradictory",$D49="Material evidence may be stale",IFERROR(INDEX('CHANGE SIGNALS'!$I$5:$I$104,MATCH($A49,'CHANGE SIGNALS'!$A$5:$A$104,0)),"")="Original scope is unclear",IFERROR(INDEX('CHANGE SIGNALS'!$J$5:$J$104,MATCH($A49,'CHANGE SIGNALS'!$A$5:$A$104,0)),"")="Consequence is unclear",IFERROR(INDEX('CHANGE SIGNALS'!$K$5:$K$104,MATCH($A49,'CHANGE SIGNALS'!$A$5:$A$104,0)),"")="Affected breadth is unclear"),"Evidence check required",IF(AND(IFERROR(INDEX('CHANGE SIGNALS'!$J$5:$J$104,MATCH($A49,'CHANGE SIGNALS'!$A$5:$A$104,0)),"")="No supported material consequence",IFERROR(INDEX('CHANGE SIGNALS'!$K$5:$K$104,MATCH($A49,'CHANGE SIGNALS'!$A$5:$A$104,0)),"")="No approved set change"),"No change required",IF(AND(IFERROR(INDEX('CHANGE SIGNALS'!$J$5:$J$104,MATCH($A49,'CHANGE SIGNALS'!$A$5:$A$104,0)),"")="Supported material consequence",OR(IFERROR(INDEX('CHANGE SIGNALS'!$K$5:$K$104,MATCH($A49,'CHANGE SIGNALS'!$A$5:$A$104,0)),"")="One candidate",IFERROR(INDEX('CHANGE SIGNALS'!$K$5:$K$104,MATCH($A49,'CHANGE SIGNALS'!$A$5:$A$104,0)),"")="Bounded subset, product, segment or market")),"Partial refresh",IF(AND(IFERROR(INDEX('CHANGE SIGNALS'!$J$5:$J$104,MATCH($A49,'CHANGE SIGNALS'!$A$5:$A$104,0)),"")="Supported material consequence",IFERROR(INDEX('CHANGE SIGNALS'!$K$5:$K$104,MATCH($A49,'CHANGE SIGNALS'!$A$5:$A$104,0)),"")="Set-wide assumptions or coverage"),"Full competitor-set rebuild","")))))))))</f>
        <v/>
      </c>
      <c r="I49" s="6"/>
      <c r="J49" s="6"/>
      <c r="K49" s="11"/>
      <c r="L49" s="6"/>
      <c r="M49" s="6"/>
      <c r="N49" s="6"/>
      <c r="O49" s="6"/>
      <c r="P49" s="6" t="str">
        <f aca="false">IF($A49="","",'SET BASELINE'!$B$6&amp;"|"&amp;'SET BASELINE'!$B$11&amp;"|"&amp;$A49&amp;"|"&amp;$B49&amp;"|"&amp;$C49&amp;"|"&amp;$D49&amp;"|"&amp;IFERROR(INDEX('CHANGE SIGNALS'!$I$5:$I$104,MATCH($A49,'CHANGE SIGNALS'!$A$5:$A$104,0)),"")&amp;"|"&amp;IFERROR(INDEX('CHANGE SIGNALS'!$J$5:$J$104,MATCH($A49,'CHANGE SIGNALS'!$A$5:$A$104,0)),"")&amp;"|"&amp;IFERROR(INDEX('CHANGE SIGNALS'!$K$5:$K$104,MATCH($A49,'CHANGE SIGNALS'!$A$5:$A$104,0)),"")&amp;"|"&amp;$E49&amp;"|"&amp;$F49&amp;"|"&amp;$N49)</f>
        <v/>
      </c>
      <c r="Q49" s="6" t="str">
        <f aca="false">IF($A49="","",IF($I49="","NOT CONFIRMED",IF($O49="","CONFIRMATION SNAPSHOT REQUIRED",IF($O49=$P49,"CURRENT","STALE — REVIEW AGAIN"))))</f>
        <v/>
      </c>
    </row>
    <row r="50" customFormat="false" ht="15" hidden="false" customHeight="false" outlineLevel="0" collapsed="false">
      <c r="A50" s="6"/>
      <c r="B50" s="6"/>
      <c r="C50" s="6"/>
      <c r="D50" s="6"/>
      <c r="E50" s="6"/>
      <c r="F50" s="6"/>
      <c r="G50" s="6" t="str">
        <f aca="false">IF($A50="","",IF(COUNTIF('CHANGE SIGNALS'!$A$5:$A$104,$A50)=0,"Missing: matching signal record",IF('SET BASELINE'!$B$6="","Missing: original decision status",IF('SET BASELINE'!$B$11="","Missing: current set version",IF(IFERROR(INDEX('CHANGE SIGNALS'!$D$5:$D$104,MATCH($A50,'CHANGE SIGNALS'!$A$5:$A$104,0)),"")="","Missing: signal category",IF(OR(IFERROR(INDEX('CHANGE SIGNALS'!$F$5:$F$104,MATCH($A50,'CHANGE SIGNALS'!$A$5:$A$104,0)),"")="",LEN(SUBSTITUTE(SUBSTITUTE(SUBSTITUTE(SUBSTITUTE(SUBSTITUTE(SUBSTITUTE(TRIM(IFERROR(INDEX('CHANGE SIGNALS'!$F$5:$F$104,MATCH($A50,'CHANGE SIGNALS'!$A$5:$A$104,0)),"")),".",""),"-",""),"?",""),"!",""),",",""),";",""))=0),"Missing: meaningful observed fact",IF(OR(NOT(ISNUMBER(IFERROR(INDEX('CHANGE SIGNALS'!$C$5:$C$104,MATCH($A50,'CHANGE SIGNALS'!$A$5:$A$104,0)),""))),IFERROR(INDEX('CHANGE SIGNALS'!$C$5:$C$104,MATCH($A50,'CHANGE SIGNALS'!$A$5:$A$104,0)),"")&lt;1,IFERROR(INDEX('CHANGE SIGNALS'!$C$5:$C$104,MATCH($A50,'CHANGE SIGNALS'!$A$5:$A$104,0)),"")&gt;2958465,IFERROR(INDEX('CHANGE SIGNALS'!$C$5:$C$104,MATCH($A50,'CHANGE SIGNALS'!$A$5:$A$104,0)),"")&lt;&gt;INT(IFERROR(INDEX('CHANGE SIGNALS'!$C$5:$C$104,MATCH($A50,'CHANGE SIGNALS'!$A$5:$A$104,0)),""))),"Invalid: date observed",IF(IFERROR(INDEX('CHANGE SIGNALS'!$L$5:$L$104,MATCH($A50,'CHANGE SIGNALS'!$A$5:$A$104,0)),"")="","Missing: monitoring owner",IF($C50="","Missing: evidence availability",IF($D50="","Missing: evidence state",IF($B50="","Missing: candidate or affected scope",IF($E50="","Missing: materiality rationale",IF($F50="","Missing: protected unchanged elements",IF(OR($N50="",LEN(SUBSTITUTE(SUBSTITUTE(SUBSTITUTE(SUBSTITUTE(SUBSTITUTE(SUBSTITUTE(TRIM($N50),".",""),"-",""),"?",""),"!",""),",",""),";",""))=0),"Missing: next-review condition",IF(AND($C50="Required evidence is missing",$D50&lt;&gt;"Not assessable because evidence is missing"),"Contradiction: missing evidence state",IF(AND($C50="Required evidence is available",$D50="Not assessable because evidence is missing"),"Contradiction: evidence marked available and missing",IF(AND(IFERROR(INDEX('CHANGE SIGNALS'!$J$5:$J$104,MATCH($A50,'CHANGE SIGNALS'!$A$5:$A$104,0)),"")="No supported material consequence",OR(IFERROR(INDEX('CHANGE SIGNALS'!$K$5:$K$104,MATCH($A50,'CHANGE SIGNALS'!$A$5:$A$104,0)),"")="One candidate",IFERROR(INDEX('CHANGE SIGNALS'!$K$5:$K$104,MATCH($A50,'CHANGE SIGNALS'!$A$5:$A$104,0)),"")="Bounded subset, product, segment or market",IFERROR(INDEX('CHANGE SIGNALS'!$K$5:$K$104,MATCH($A50,'CHANGE SIGNALS'!$A$5:$A$104,0)),"")="Set-wide assumptions or coverage")),"Contradiction: no material consequence with change breadth",IF(AND(IFERROR(INDEX('CHANGE SIGNALS'!$J$5:$J$104,MATCH($A50,'CHANGE SIGNALS'!$A$5:$A$104,0)),"")="Supported material consequence",IFERROR(INDEX('CHANGE SIGNALS'!$K$5:$K$104,MATCH($A50,'CHANGE SIGNALS'!$A$5:$A$104,0)),"")="No approved set change"),"Contradiction: supported consequence with no change",IF(AND('SET BASELINE'!$B$6="Not clearly defined",OR(IFERROR(INDEX('CHANGE SIGNALS'!$J$5:$J$104,MATCH($A50,'CHANGE SIGNALS'!$A$5:$A$104,0)),"")="Supported material consequence",IFERROR(INDEX('CHANGE SIGNALS'!$K$5:$K$104,MATCH($A50,'CHANGE SIGNALS'!$A$5:$A$104,0)),"")&lt;&gt;"No approved set change",IFERROR(INDEX('CHANGE SIGNALS'!$I$5:$I$104,MATCH($A50,'CHANGE SIGNALS'!$A$5:$A$104,0)),"")="Original scope materially changed")),"Contradiction: undefined decision with claimed change",IF(AND(IFERROR(INDEX('CHANGE SIGNALS'!$I$5:$I$104,MATCH($A50,'CHANGE SIGNALS'!$A$5:$A$104,0)),"")="Original scope materially changed",IFERROR(INDEX('CHANGE SIGNALS'!$K$5:$K$104,MATCH($A50,'CHANGE SIGNALS'!$A$5:$A$104,0)),"")="No approved set change"),"Contradiction: changed scope with no change breadth",IF(AND(IFERROR(INDEX('CHANGE SIGNALS'!$K$5:$K$104,MATCH($A50,'CHANGE SIGNALS'!$A$5:$A$104,0)),"")="Original decision scope",IFERROR(INDEX('CHANGE SIGNALS'!$I$5:$I$104,MATCH($A50,'CHANGE SIGNALS'!$A$5:$A$104,0)),"")="Original scope remains valid"),"Contradiction: decision scope breadth with valid scope","READY")))))))))))))))))))))</f>
        <v/>
      </c>
      <c r="H50" s="6" t="str">
        <f aca="false">IF($A50="","",IF($G50&lt;&gt;"READY","",IF('SET BASELINE'!$B$6="Not clearly defined","Refused — define the original decision first",IF(OR(IFERROR(INDEX('CHANGE SIGNALS'!$I$5:$I$104,MATCH($A50,'CHANGE SIGNALS'!$A$5:$A$104,0)),"")="Original scope materially changed",IFERROR(INDEX('CHANGE SIGNALS'!$K$5:$K$104,MATCH($A50,'CHANGE SIGNALS'!$A$5:$A$104,0)),"")="Original decision scope"),"Decision-scope review required",IF($C50="Required evidence is missing","Review deferred — evidence insufficient",IF(OR($D50="Admissibility requires review",$D50="Material evidence is contradictory",$D50="Material evidence may be stale",IFERROR(INDEX('CHANGE SIGNALS'!$I$5:$I$104,MATCH($A50,'CHANGE SIGNALS'!$A$5:$A$104,0)),"")="Original scope is unclear",IFERROR(INDEX('CHANGE SIGNALS'!$J$5:$J$104,MATCH($A50,'CHANGE SIGNALS'!$A$5:$A$104,0)),"")="Consequence is unclear",IFERROR(INDEX('CHANGE SIGNALS'!$K$5:$K$104,MATCH($A50,'CHANGE SIGNALS'!$A$5:$A$104,0)),"")="Affected breadth is unclear"),"Evidence check required",IF(AND(IFERROR(INDEX('CHANGE SIGNALS'!$J$5:$J$104,MATCH($A50,'CHANGE SIGNALS'!$A$5:$A$104,0)),"")="No supported material consequence",IFERROR(INDEX('CHANGE SIGNALS'!$K$5:$K$104,MATCH($A50,'CHANGE SIGNALS'!$A$5:$A$104,0)),"")="No approved set change"),"No change required",IF(AND(IFERROR(INDEX('CHANGE SIGNALS'!$J$5:$J$104,MATCH($A50,'CHANGE SIGNALS'!$A$5:$A$104,0)),"")="Supported material consequence",OR(IFERROR(INDEX('CHANGE SIGNALS'!$K$5:$K$104,MATCH($A50,'CHANGE SIGNALS'!$A$5:$A$104,0)),"")="One candidate",IFERROR(INDEX('CHANGE SIGNALS'!$K$5:$K$104,MATCH($A50,'CHANGE SIGNALS'!$A$5:$A$104,0)),"")="Bounded subset, product, segment or market")),"Partial refresh",IF(AND(IFERROR(INDEX('CHANGE SIGNALS'!$J$5:$J$104,MATCH($A50,'CHANGE SIGNALS'!$A$5:$A$104,0)),"")="Supported material consequence",IFERROR(INDEX('CHANGE SIGNALS'!$K$5:$K$104,MATCH($A50,'CHANGE SIGNALS'!$A$5:$A$104,0)),"")="Set-wide assumptions or coverage"),"Full competitor-set rebuild","")))))))))</f>
        <v/>
      </c>
      <c r="I50" s="6"/>
      <c r="J50" s="6"/>
      <c r="K50" s="11"/>
      <c r="L50" s="6"/>
      <c r="M50" s="6"/>
      <c r="N50" s="6"/>
      <c r="O50" s="6"/>
      <c r="P50" s="6" t="str">
        <f aca="false">IF($A50="","",'SET BASELINE'!$B$6&amp;"|"&amp;'SET BASELINE'!$B$11&amp;"|"&amp;$A50&amp;"|"&amp;$B50&amp;"|"&amp;$C50&amp;"|"&amp;$D50&amp;"|"&amp;IFERROR(INDEX('CHANGE SIGNALS'!$I$5:$I$104,MATCH($A50,'CHANGE SIGNALS'!$A$5:$A$104,0)),"")&amp;"|"&amp;IFERROR(INDEX('CHANGE SIGNALS'!$J$5:$J$104,MATCH($A50,'CHANGE SIGNALS'!$A$5:$A$104,0)),"")&amp;"|"&amp;IFERROR(INDEX('CHANGE SIGNALS'!$K$5:$K$104,MATCH($A50,'CHANGE SIGNALS'!$A$5:$A$104,0)),"")&amp;"|"&amp;$E50&amp;"|"&amp;$F50&amp;"|"&amp;$N50)</f>
        <v/>
      </c>
      <c r="Q50" s="6" t="str">
        <f aca="false">IF($A50="","",IF($I50="","NOT CONFIRMED",IF($O50="","CONFIRMATION SNAPSHOT REQUIRED",IF($O50=$P50,"CURRENT","STALE — REVIEW AGAIN"))))</f>
        <v/>
      </c>
    </row>
    <row r="51" customFormat="false" ht="15" hidden="false" customHeight="false" outlineLevel="0" collapsed="false">
      <c r="A51" s="6"/>
      <c r="B51" s="6"/>
      <c r="C51" s="6"/>
      <c r="D51" s="6"/>
      <c r="E51" s="6"/>
      <c r="F51" s="6"/>
      <c r="G51" s="6" t="str">
        <f aca="false">IF($A51="","",IF(COUNTIF('CHANGE SIGNALS'!$A$5:$A$104,$A51)=0,"Missing: matching signal record",IF('SET BASELINE'!$B$6="","Missing: original decision status",IF('SET BASELINE'!$B$11="","Missing: current set version",IF(IFERROR(INDEX('CHANGE SIGNALS'!$D$5:$D$104,MATCH($A51,'CHANGE SIGNALS'!$A$5:$A$104,0)),"")="","Missing: signal category",IF(OR(IFERROR(INDEX('CHANGE SIGNALS'!$F$5:$F$104,MATCH($A51,'CHANGE SIGNALS'!$A$5:$A$104,0)),"")="",LEN(SUBSTITUTE(SUBSTITUTE(SUBSTITUTE(SUBSTITUTE(SUBSTITUTE(SUBSTITUTE(TRIM(IFERROR(INDEX('CHANGE SIGNALS'!$F$5:$F$104,MATCH($A51,'CHANGE SIGNALS'!$A$5:$A$104,0)),"")),".",""),"-",""),"?",""),"!",""),",",""),";",""))=0),"Missing: meaningful observed fact",IF(OR(NOT(ISNUMBER(IFERROR(INDEX('CHANGE SIGNALS'!$C$5:$C$104,MATCH($A51,'CHANGE SIGNALS'!$A$5:$A$104,0)),""))),IFERROR(INDEX('CHANGE SIGNALS'!$C$5:$C$104,MATCH($A51,'CHANGE SIGNALS'!$A$5:$A$104,0)),"")&lt;1,IFERROR(INDEX('CHANGE SIGNALS'!$C$5:$C$104,MATCH($A51,'CHANGE SIGNALS'!$A$5:$A$104,0)),"")&gt;2958465,IFERROR(INDEX('CHANGE SIGNALS'!$C$5:$C$104,MATCH($A51,'CHANGE SIGNALS'!$A$5:$A$104,0)),"")&lt;&gt;INT(IFERROR(INDEX('CHANGE SIGNALS'!$C$5:$C$104,MATCH($A51,'CHANGE SIGNALS'!$A$5:$A$104,0)),""))),"Invalid: date observed",IF(IFERROR(INDEX('CHANGE SIGNALS'!$L$5:$L$104,MATCH($A51,'CHANGE SIGNALS'!$A$5:$A$104,0)),"")="","Missing: monitoring owner",IF($C51="","Missing: evidence availability",IF($D51="","Missing: evidence state",IF($B51="","Missing: candidate or affected scope",IF($E51="","Missing: materiality rationale",IF($F51="","Missing: protected unchanged elements",IF(OR($N51="",LEN(SUBSTITUTE(SUBSTITUTE(SUBSTITUTE(SUBSTITUTE(SUBSTITUTE(SUBSTITUTE(TRIM($N51),".",""),"-",""),"?",""),"!",""),",",""),";",""))=0),"Missing: next-review condition",IF(AND($C51="Required evidence is missing",$D51&lt;&gt;"Not assessable because evidence is missing"),"Contradiction: missing evidence state",IF(AND($C51="Required evidence is available",$D51="Not assessable because evidence is missing"),"Contradiction: evidence marked available and missing",IF(AND(IFERROR(INDEX('CHANGE SIGNALS'!$J$5:$J$104,MATCH($A51,'CHANGE SIGNALS'!$A$5:$A$104,0)),"")="No supported material consequence",OR(IFERROR(INDEX('CHANGE SIGNALS'!$K$5:$K$104,MATCH($A51,'CHANGE SIGNALS'!$A$5:$A$104,0)),"")="One candidate",IFERROR(INDEX('CHANGE SIGNALS'!$K$5:$K$104,MATCH($A51,'CHANGE SIGNALS'!$A$5:$A$104,0)),"")="Bounded subset, product, segment or market",IFERROR(INDEX('CHANGE SIGNALS'!$K$5:$K$104,MATCH($A51,'CHANGE SIGNALS'!$A$5:$A$104,0)),"")="Set-wide assumptions or coverage")),"Contradiction: no material consequence with change breadth",IF(AND(IFERROR(INDEX('CHANGE SIGNALS'!$J$5:$J$104,MATCH($A51,'CHANGE SIGNALS'!$A$5:$A$104,0)),"")="Supported material consequence",IFERROR(INDEX('CHANGE SIGNALS'!$K$5:$K$104,MATCH($A51,'CHANGE SIGNALS'!$A$5:$A$104,0)),"")="No approved set change"),"Contradiction: supported consequence with no change",IF(AND('SET BASELINE'!$B$6="Not clearly defined",OR(IFERROR(INDEX('CHANGE SIGNALS'!$J$5:$J$104,MATCH($A51,'CHANGE SIGNALS'!$A$5:$A$104,0)),"")="Supported material consequence",IFERROR(INDEX('CHANGE SIGNALS'!$K$5:$K$104,MATCH($A51,'CHANGE SIGNALS'!$A$5:$A$104,0)),"")&lt;&gt;"No approved set change",IFERROR(INDEX('CHANGE SIGNALS'!$I$5:$I$104,MATCH($A51,'CHANGE SIGNALS'!$A$5:$A$104,0)),"")="Original scope materially changed")),"Contradiction: undefined decision with claimed change",IF(AND(IFERROR(INDEX('CHANGE SIGNALS'!$I$5:$I$104,MATCH($A51,'CHANGE SIGNALS'!$A$5:$A$104,0)),"")="Original scope materially changed",IFERROR(INDEX('CHANGE SIGNALS'!$K$5:$K$104,MATCH($A51,'CHANGE SIGNALS'!$A$5:$A$104,0)),"")="No approved set change"),"Contradiction: changed scope with no change breadth",IF(AND(IFERROR(INDEX('CHANGE SIGNALS'!$K$5:$K$104,MATCH($A51,'CHANGE SIGNALS'!$A$5:$A$104,0)),"")="Original decision scope",IFERROR(INDEX('CHANGE SIGNALS'!$I$5:$I$104,MATCH($A51,'CHANGE SIGNALS'!$A$5:$A$104,0)),"")="Original scope remains valid"),"Contradiction: decision scope breadth with valid scope","READY")))))))))))))))))))))</f>
        <v/>
      </c>
      <c r="H51" s="6" t="str">
        <f aca="false">IF($A51="","",IF($G51&lt;&gt;"READY","",IF('SET BASELINE'!$B$6="Not clearly defined","Refused — define the original decision first",IF(OR(IFERROR(INDEX('CHANGE SIGNALS'!$I$5:$I$104,MATCH($A51,'CHANGE SIGNALS'!$A$5:$A$104,0)),"")="Original scope materially changed",IFERROR(INDEX('CHANGE SIGNALS'!$K$5:$K$104,MATCH($A51,'CHANGE SIGNALS'!$A$5:$A$104,0)),"")="Original decision scope"),"Decision-scope review required",IF($C51="Required evidence is missing","Review deferred — evidence insufficient",IF(OR($D51="Admissibility requires review",$D51="Material evidence is contradictory",$D51="Material evidence may be stale",IFERROR(INDEX('CHANGE SIGNALS'!$I$5:$I$104,MATCH($A51,'CHANGE SIGNALS'!$A$5:$A$104,0)),"")="Original scope is unclear",IFERROR(INDEX('CHANGE SIGNALS'!$J$5:$J$104,MATCH($A51,'CHANGE SIGNALS'!$A$5:$A$104,0)),"")="Consequence is unclear",IFERROR(INDEX('CHANGE SIGNALS'!$K$5:$K$104,MATCH($A51,'CHANGE SIGNALS'!$A$5:$A$104,0)),"")="Affected breadth is unclear"),"Evidence check required",IF(AND(IFERROR(INDEX('CHANGE SIGNALS'!$J$5:$J$104,MATCH($A51,'CHANGE SIGNALS'!$A$5:$A$104,0)),"")="No supported material consequence",IFERROR(INDEX('CHANGE SIGNALS'!$K$5:$K$104,MATCH($A51,'CHANGE SIGNALS'!$A$5:$A$104,0)),"")="No approved set change"),"No change required",IF(AND(IFERROR(INDEX('CHANGE SIGNALS'!$J$5:$J$104,MATCH($A51,'CHANGE SIGNALS'!$A$5:$A$104,0)),"")="Supported material consequence",OR(IFERROR(INDEX('CHANGE SIGNALS'!$K$5:$K$104,MATCH($A51,'CHANGE SIGNALS'!$A$5:$A$104,0)),"")="One candidate",IFERROR(INDEX('CHANGE SIGNALS'!$K$5:$K$104,MATCH($A51,'CHANGE SIGNALS'!$A$5:$A$104,0)),"")="Bounded subset, product, segment or market")),"Partial refresh",IF(AND(IFERROR(INDEX('CHANGE SIGNALS'!$J$5:$J$104,MATCH($A51,'CHANGE SIGNALS'!$A$5:$A$104,0)),"")="Supported material consequence",IFERROR(INDEX('CHANGE SIGNALS'!$K$5:$K$104,MATCH($A51,'CHANGE SIGNALS'!$A$5:$A$104,0)),"")="Set-wide assumptions or coverage"),"Full competitor-set rebuild","")))))))))</f>
        <v/>
      </c>
      <c r="I51" s="6"/>
      <c r="J51" s="6"/>
      <c r="K51" s="11"/>
      <c r="L51" s="6"/>
      <c r="M51" s="6"/>
      <c r="N51" s="6"/>
      <c r="O51" s="6"/>
      <c r="P51" s="6" t="str">
        <f aca="false">IF($A51="","",'SET BASELINE'!$B$6&amp;"|"&amp;'SET BASELINE'!$B$11&amp;"|"&amp;$A51&amp;"|"&amp;$B51&amp;"|"&amp;$C51&amp;"|"&amp;$D51&amp;"|"&amp;IFERROR(INDEX('CHANGE SIGNALS'!$I$5:$I$104,MATCH($A51,'CHANGE SIGNALS'!$A$5:$A$104,0)),"")&amp;"|"&amp;IFERROR(INDEX('CHANGE SIGNALS'!$J$5:$J$104,MATCH($A51,'CHANGE SIGNALS'!$A$5:$A$104,0)),"")&amp;"|"&amp;IFERROR(INDEX('CHANGE SIGNALS'!$K$5:$K$104,MATCH($A51,'CHANGE SIGNALS'!$A$5:$A$104,0)),"")&amp;"|"&amp;$E51&amp;"|"&amp;$F51&amp;"|"&amp;$N51)</f>
        <v/>
      </c>
      <c r="Q51" s="6" t="str">
        <f aca="false">IF($A51="","",IF($I51="","NOT CONFIRMED",IF($O51="","CONFIRMATION SNAPSHOT REQUIRED",IF($O51=$P51,"CURRENT","STALE — REVIEW AGAIN"))))</f>
        <v/>
      </c>
    </row>
    <row r="52" customFormat="false" ht="15" hidden="false" customHeight="false" outlineLevel="0" collapsed="false">
      <c r="A52" s="6"/>
      <c r="B52" s="6"/>
      <c r="C52" s="6"/>
      <c r="D52" s="6"/>
      <c r="E52" s="6"/>
      <c r="F52" s="6"/>
      <c r="G52" s="6" t="str">
        <f aca="false">IF($A52="","",IF(COUNTIF('CHANGE SIGNALS'!$A$5:$A$104,$A52)=0,"Missing: matching signal record",IF('SET BASELINE'!$B$6="","Missing: original decision status",IF('SET BASELINE'!$B$11="","Missing: current set version",IF(IFERROR(INDEX('CHANGE SIGNALS'!$D$5:$D$104,MATCH($A52,'CHANGE SIGNALS'!$A$5:$A$104,0)),"")="","Missing: signal category",IF(OR(IFERROR(INDEX('CHANGE SIGNALS'!$F$5:$F$104,MATCH($A52,'CHANGE SIGNALS'!$A$5:$A$104,0)),"")="",LEN(SUBSTITUTE(SUBSTITUTE(SUBSTITUTE(SUBSTITUTE(SUBSTITUTE(SUBSTITUTE(TRIM(IFERROR(INDEX('CHANGE SIGNALS'!$F$5:$F$104,MATCH($A52,'CHANGE SIGNALS'!$A$5:$A$104,0)),"")),".",""),"-",""),"?",""),"!",""),",",""),";",""))=0),"Missing: meaningful observed fact",IF(OR(NOT(ISNUMBER(IFERROR(INDEX('CHANGE SIGNALS'!$C$5:$C$104,MATCH($A52,'CHANGE SIGNALS'!$A$5:$A$104,0)),""))),IFERROR(INDEX('CHANGE SIGNALS'!$C$5:$C$104,MATCH($A52,'CHANGE SIGNALS'!$A$5:$A$104,0)),"")&lt;1,IFERROR(INDEX('CHANGE SIGNALS'!$C$5:$C$104,MATCH($A52,'CHANGE SIGNALS'!$A$5:$A$104,0)),"")&gt;2958465,IFERROR(INDEX('CHANGE SIGNALS'!$C$5:$C$104,MATCH($A52,'CHANGE SIGNALS'!$A$5:$A$104,0)),"")&lt;&gt;INT(IFERROR(INDEX('CHANGE SIGNALS'!$C$5:$C$104,MATCH($A52,'CHANGE SIGNALS'!$A$5:$A$104,0)),""))),"Invalid: date observed",IF(IFERROR(INDEX('CHANGE SIGNALS'!$L$5:$L$104,MATCH($A52,'CHANGE SIGNALS'!$A$5:$A$104,0)),"")="","Missing: monitoring owner",IF($C52="","Missing: evidence availability",IF($D52="","Missing: evidence state",IF($B52="","Missing: candidate or affected scope",IF($E52="","Missing: materiality rationale",IF($F52="","Missing: protected unchanged elements",IF(OR($N52="",LEN(SUBSTITUTE(SUBSTITUTE(SUBSTITUTE(SUBSTITUTE(SUBSTITUTE(SUBSTITUTE(TRIM($N52),".",""),"-",""),"?",""),"!",""),",",""),";",""))=0),"Missing: next-review condition",IF(AND($C52="Required evidence is missing",$D52&lt;&gt;"Not assessable because evidence is missing"),"Contradiction: missing evidence state",IF(AND($C52="Required evidence is available",$D52="Not assessable because evidence is missing"),"Contradiction: evidence marked available and missing",IF(AND(IFERROR(INDEX('CHANGE SIGNALS'!$J$5:$J$104,MATCH($A52,'CHANGE SIGNALS'!$A$5:$A$104,0)),"")="No supported material consequence",OR(IFERROR(INDEX('CHANGE SIGNALS'!$K$5:$K$104,MATCH($A52,'CHANGE SIGNALS'!$A$5:$A$104,0)),"")="One candidate",IFERROR(INDEX('CHANGE SIGNALS'!$K$5:$K$104,MATCH($A52,'CHANGE SIGNALS'!$A$5:$A$104,0)),"")="Bounded subset, product, segment or market",IFERROR(INDEX('CHANGE SIGNALS'!$K$5:$K$104,MATCH($A52,'CHANGE SIGNALS'!$A$5:$A$104,0)),"")="Set-wide assumptions or coverage")),"Contradiction: no material consequence with change breadth",IF(AND(IFERROR(INDEX('CHANGE SIGNALS'!$J$5:$J$104,MATCH($A52,'CHANGE SIGNALS'!$A$5:$A$104,0)),"")="Supported material consequence",IFERROR(INDEX('CHANGE SIGNALS'!$K$5:$K$104,MATCH($A52,'CHANGE SIGNALS'!$A$5:$A$104,0)),"")="No approved set change"),"Contradiction: supported consequence with no change",IF(AND('SET BASELINE'!$B$6="Not clearly defined",OR(IFERROR(INDEX('CHANGE SIGNALS'!$J$5:$J$104,MATCH($A52,'CHANGE SIGNALS'!$A$5:$A$104,0)),"")="Supported material consequence",IFERROR(INDEX('CHANGE SIGNALS'!$K$5:$K$104,MATCH($A52,'CHANGE SIGNALS'!$A$5:$A$104,0)),"")&lt;&gt;"No approved set change",IFERROR(INDEX('CHANGE SIGNALS'!$I$5:$I$104,MATCH($A52,'CHANGE SIGNALS'!$A$5:$A$104,0)),"")="Original scope materially changed")),"Contradiction: undefined decision with claimed change",IF(AND(IFERROR(INDEX('CHANGE SIGNALS'!$I$5:$I$104,MATCH($A52,'CHANGE SIGNALS'!$A$5:$A$104,0)),"")="Original scope materially changed",IFERROR(INDEX('CHANGE SIGNALS'!$K$5:$K$104,MATCH($A52,'CHANGE SIGNALS'!$A$5:$A$104,0)),"")="No approved set change"),"Contradiction: changed scope with no change breadth",IF(AND(IFERROR(INDEX('CHANGE SIGNALS'!$K$5:$K$104,MATCH($A52,'CHANGE SIGNALS'!$A$5:$A$104,0)),"")="Original decision scope",IFERROR(INDEX('CHANGE SIGNALS'!$I$5:$I$104,MATCH($A52,'CHANGE SIGNALS'!$A$5:$A$104,0)),"")="Original scope remains valid"),"Contradiction: decision scope breadth with valid scope","READY")))))))))))))))))))))</f>
        <v/>
      </c>
      <c r="H52" s="6" t="str">
        <f aca="false">IF($A52="","",IF($G52&lt;&gt;"READY","",IF('SET BASELINE'!$B$6="Not clearly defined","Refused — define the original decision first",IF(OR(IFERROR(INDEX('CHANGE SIGNALS'!$I$5:$I$104,MATCH($A52,'CHANGE SIGNALS'!$A$5:$A$104,0)),"")="Original scope materially changed",IFERROR(INDEX('CHANGE SIGNALS'!$K$5:$K$104,MATCH($A52,'CHANGE SIGNALS'!$A$5:$A$104,0)),"")="Original decision scope"),"Decision-scope review required",IF($C52="Required evidence is missing","Review deferred — evidence insufficient",IF(OR($D52="Admissibility requires review",$D52="Material evidence is contradictory",$D52="Material evidence may be stale",IFERROR(INDEX('CHANGE SIGNALS'!$I$5:$I$104,MATCH($A52,'CHANGE SIGNALS'!$A$5:$A$104,0)),"")="Original scope is unclear",IFERROR(INDEX('CHANGE SIGNALS'!$J$5:$J$104,MATCH($A52,'CHANGE SIGNALS'!$A$5:$A$104,0)),"")="Consequence is unclear",IFERROR(INDEX('CHANGE SIGNALS'!$K$5:$K$104,MATCH($A52,'CHANGE SIGNALS'!$A$5:$A$104,0)),"")="Affected breadth is unclear"),"Evidence check required",IF(AND(IFERROR(INDEX('CHANGE SIGNALS'!$J$5:$J$104,MATCH($A52,'CHANGE SIGNALS'!$A$5:$A$104,0)),"")="No supported material consequence",IFERROR(INDEX('CHANGE SIGNALS'!$K$5:$K$104,MATCH($A52,'CHANGE SIGNALS'!$A$5:$A$104,0)),"")="No approved set change"),"No change required",IF(AND(IFERROR(INDEX('CHANGE SIGNALS'!$J$5:$J$104,MATCH($A52,'CHANGE SIGNALS'!$A$5:$A$104,0)),"")="Supported material consequence",OR(IFERROR(INDEX('CHANGE SIGNALS'!$K$5:$K$104,MATCH($A52,'CHANGE SIGNALS'!$A$5:$A$104,0)),"")="One candidate",IFERROR(INDEX('CHANGE SIGNALS'!$K$5:$K$104,MATCH($A52,'CHANGE SIGNALS'!$A$5:$A$104,0)),"")="Bounded subset, product, segment or market")),"Partial refresh",IF(AND(IFERROR(INDEX('CHANGE SIGNALS'!$J$5:$J$104,MATCH($A52,'CHANGE SIGNALS'!$A$5:$A$104,0)),"")="Supported material consequence",IFERROR(INDEX('CHANGE SIGNALS'!$K$5:$K$104,MATCH($A52,'CHANGE SIGNALS'!$A$5:$A$104,0)),"")="Set-wide assumptions or coverage"),"Full competitor-set rebuild","")))))))))</f>
        <v/>
      </c>
      <c r="I52" s="6"/>
      <c r="J52" s="6"/>
      <c r="K52" s="11"/>
      <c r="L52" s="6"/>
      <c r="M52" s="6"/>
      <c r="N52" s="6"/>
      <c r="O52" s="6"/>
      <c r="P52" s="6" t="str">
        <f aca="false">IF($A52="","",'SET BASELINE'!$B$6&amp;"|"&amp;'SET BASELINE'!$B$11&amp;"|"&amp;$A52&amp;"|"&amp;$B52&amp;"|"&amp;$C52&amp;"|"&amp;$D52&amp;"|"&amp;IFERROR(INDEX('CHANGE SIGNALS'!$I$5:$I$104,MATCH($A52,'CHANGE SIGNALS'!$A$5:$A$104,0)),"")&amp;"|"&amp;IFERROR(INDEX('CHANGE SIGNALS'!$J$5:$J$104,MATCH($A52,'CHANGE SIGNALS'!$A$5:$A$104,0)),"")&amp;"|"&amp;IFERROR(INDEX('CHANGE SIGNALS'!$K$5:$K$104,MATCH($A52,'CHANGE SIGNALS'!$A$5:$A$104,0)),"")&amp;"|"&amp;$E52&amp;"|"&amp;$F52&amp;"|"&amp;$N52)</f>
        <v/>
      </c>
      <c r="Q52" s="6" t="str">
        <f aca="false">IF($A52="","",IF($I52="","NOT CONFIRMED",IF($O52="","CONFIRMATION SNAPSHOT REQUIRED",IF($O52=$P52,"CURRENT","STALE — REVIEW AGAIN"))))</f>
        <v/>
      </c>
    </row>
    <row r="53" customFormat="false" ht="15" hidden="false" customHeight="false" outlineLevel="0" collapsed="false">
      <c r="A53" s="6"/>
      <c r="B53" s="6"/>
      <c r="C53" s="6"/>
      <c r="D53" s="6"/>
      <c r="E53" s="6"/>
      <c r="F53" s="6"/>
      <c r="G53" s="6" t="str">
        <f aca="false">IF($A53="","",IF(COUNTIF('CHANGE SIGNALS'!$A$5:$A$104,$A53)=0,"Missing: matching signal record",IF('SET BASELINE'!$B$6="","Missing: original decision status",IF('SET BASELINE'!$B$11="","Missing: current set version",IF(IFERROR(INDEX('CHANGE SIGNALS'!$D$5:$D$104,MATCH($A53,'CHANGE SIGNALS'!$A$5:$A$104,0)),"")="","Missing: signal category",IF(OR(IFERROR(INDEX('CHANGE SIGNALS'!$F$5:$F$104,MATCH($A53,'CHANGE SIGNALS'!$A$5:$A$104,0)),"")="",LEN(SUBSTITUTE(SUBSTITUTE(SUBSTITUTE(SUBSTITUTE(SUBSTITUTE(SUBSTITUTE(TRIM(IFERROR(INDEX('CHANGE SIGNALS'!$F$5:$F$104,MATCH($A53,'CHANGE SIGNALS'!$A$5:$A$104,0)),"")),".",""),"-",""),"?",""),"!",""),",",""),";",""))=0),"Missing: meaningful observed fact",IF(OR(NOT(ISNUMBER(IFERROR(INDEX('CHANGE SIGNALS'!$C$5:$C$104,MATCH($A53,'CHANGE SIGNALS'!$A$5:$A$104,0)),""))),IFERROR(INDEX('CHANGE SIGNALS'!$C$5:$C$104,MATCH($A53,'CHANGE SIGNALS'!$A$5:$A$104,0)),"")&lt;1,IFERROR(INDEX('CHANGE SIGNALS'!$C$5:$C$104,MATCH($A53,'CHANGE SIGNALS'!$A$5:$A$104,0)),"")&gt;2958465,IFERROR(INDEX('CHANGE SIGNALS'!$C$5:$C$104,MATCH($A53,'CHANGE SIGNALS'!$A$5:$A$104,0)),"")&lt;&gt;INT(IFERROR(INDEX('CHANGE SIGNALS'!$C$5:$C$104,MATCH($A53,'CHANGE SIGNALS'!$A$5:$A$104,0)),""))),"Invalid: date observed",IF(IFERROR(INDEX('CHANGE SIGNALS'!$L$5:$L$104,MATCH($A53,'CHANGE SIGNALS'!$A$5:$A$104,0)),"")="","Missing: monitoring owner",IF($C53="","Missing: evidence availability",IF($D53="","Missing: evidence state",IF($B53="","Missing: candidate or affected scope",IF($E53="","Missing: materiality rationale",IF($F53="","Missing: protected unchanged elements",IF(OR($N53="",LEN(SUBSTITUTE(SUBSTITUTE(SUBSTITUTE(SUBSTITUTE(SUBSTITUTE(SUBSTITUTE(TRIM($N53),".",""),"-",""),"?",""),"!",""),",",""),";",""))=0),"Missing: next-review condition",IF(AND($C53="Required evidence is missing",$D53&lt;&gt;"Not assessable because evidence is missing"),"Contradiction: missing evidence state",IF(AND($C53="Required evidence is available",$D53="Not assessable because evidence is missing"),"Contradiction: evidence marked available and missing",IF(AND(IFERROR(INDEX('CHANGE SIGNALS'!$J$5:$J$104,MATCH($A53,'CHANGE SIGNALS'!$A$5:$A$104,0)),"")="No supported material consequence",OR(IFERROR(INDEX('CHANGE SIGNALS'!$K$5:$K$104,MATCH($A53,'CHANGE SIGNALS'!$A$5:$A$104,0)),"")="One candidate",IFERROR(INDEX('CHANGE SIGNALS'!$K$5:$K$104,MATCH($A53,'CHANGE SIGNALS'!$A$5:$A$104,0)),"")="Bounded subset, product, segment or market",IFERROR(INDEX('CHANGE SIGNALS'!$K$5:$K$104,MATCH($A53,'CHANGE SIGNALS'!$A$5:$A$104,0)),"")="Set-wide assumptions or coverage")),"Contradiction: no material consequence with change breadth",IF(AND(IFERROR(INDEX('CHANGE SIGNALS'!$J$5:$J$104,MATCH($A53,'CHANGE SIGNALS'!$A$5:$A$104,0)),"")="Supported material consequence",IFERROR(INDEX('CHANGE SIGNALS'!$K$5:$K$104,MATCH($A53,'CHANGE SIGNALS'!$A$5:$A$104,0)),"")="No approved set change"),"Contradiction: supported consequence with no change",IF(AND('SET BASELINE'!$B$6="Not clearly defined",OR(IFERROR(INDEX('CHANGE SIGNALS'!$J$5:$J$104,MATCH($A53,'CHANGE SIGNALS'!$A$5:$A$104,0)),"")="Supported material consequence",IFERROR(INDEX('CHANGE SIGNALS'!$K$5:$K$104,MATCH($A53,'CHANGE SIGNALS'!$A$5:$A$104,0)),"")&lt;&gt;"No approved set change",IFERROR(INDEX('CHANGE SIGNALS'!$I$5:$I$104,MATCH($A53,'CHANGE SIGNALS'!$A$5:$A$104,0)),"")="Original scope materially changed")),"Contradiction: undefined decision with claimed change",IF(AND(IFERROR(INDEX('CHANGE SIGNALS'!$I$5:$I$104,MATCH($A53,'CHANGE SIGNALS'!$A$5:$A$104,0)),"")="Original scope materially changed",IFERROR(INDEX('CHANGE SIGNALS'!$K$5:$K$104,MATCH($A53,'CHANGE SIGNALS'!$A$5:$A$104,0)),"")="No approved set change"),"Contradiction: changed scope with no change breadth",IF(AND(IFERROR(INDEX('CHANGE SIGNALS'!$K$5:$K$104,MATCH($A53,'CHANGE SIGNALS'!$A$5:$A$104,0)),"")="Original decision scope",IFERROR(INDEX('CHANGE SIGNALS'!$I$5:$I$104,MATCH($A53,'CHANGE SIGNALS'!$A$5:$A$104,0)),"")="Original scope remains valid"),"Contradiction: decision scope breadth with valid scope","READY")))))))))))))))))))))</f>
        <v/>
      </c>
      <c r="H53" s="6" t="str">
        <f aca="false">IF($A53="","",IF($G53&lt;&gt;"READY","",IF('SET BASELINE'!$B$6="Not clearly defined","Refused — define the original decision first",IF(OR(IFERROR(INDEX('CHANGE SIGNALS'!$I$5:$I$104,MATCH($A53,'CHANGE SIGNALS'!$A$5:$A$104,0)),"")="Original scope materially changed",IFERROR(INDEX('CHANGE SIGNALS'!$K$5:$K$104,MATCH($A53,'CHANGE SIGNALS'!$A$5:$A$104,0)),"")="Original decision scope"),"Decision-scope review required",IF($C53="Required evidence is missing","Review deferred — evidence insufficient",IF(OR($D53="Admissibility requires review",$D53="Material evidence is contradictory",$D53="Material evidence may be stale",IFERROR(INDEX('CHANGE SIGNALS'!$I$5:$I$104,MATCH($A53,'CHANGE SIGNALS'!$A$5:$A$104,0)),"")="Original scope is unclear",IFERROR(INDEX('CHANGE SIGNALS'!$J$5:$J$104,MATCH($A53,'CHANGE SIGNALS'!$A$5:$A$104,0)),"")="Consequence is unclear",IFERROR(INDEX('CHANGE SIGNALS'!$K$5:$K$104,MATCH($A53,'CHANGE SIGNALS'!$A$5:$A$104,0)),"")="Affected breadth is unclear"),"Evidence check required",IF(AND(IFERROR(INDEX('CHANGE SIGNALS'!$J$5:$J$104,MATCH($A53,'CHANGE SIGNALS'!$A$5:$A$104,0)),"")="No supported material consequence",IFERROR(INDEX('CHANGE SIGNALS'!$K$5:$K$104,MATCH($A53,'CHANGE SIGNALS'!$A$5:$A$104,0)),"")="No approved set change"),"No change required",IF(AND(IFERROR(INDEX('CHANGE SIGNALS'!$J$5:$J$104,MATCH($A53,'CHANGE SIGNALS'!$A$5:$A$104,0)),"")="Supported material consequence",OR(IFERROR(INDEX('CHANGE SIGNALS'!$K$5:$K$104,MATCH($A53,'CHANGE SIGNALS'!$A$5:$A$104,0)),"")="One candidate",IFERROR(INDEX('CHANGE SIGNALS'!$K$5:$K$104,MATCH($A53,'CHANGE SIGNALS'!$A$5:$A$104,0)),"")="Bounded subset, product, segment or market")),"Partial refresh",IF(AND(IFERROR(INDEX('CHANGE SIGNALS'!$J$5:$J$104,MATCH($A53,'CHANGE SIGNALS'!$A$5:$A$104,0)),"")="Supported material consequence",IFERROR(INDEX('CHANGE SIGNALS'!$K$5:$K$104,MATCH($A53,'CHANGE SIGNALS'!$A$5:$A$104,0)),"")="Set-wide assumptions or coverage"),"Full competitor-set rebuild","")))))))))</f>
        <v/>
      </c>
      <c r="I53" s="6"/>
      <c r="J53" s="6"/>
      <c r="K53" s="11"/>
      <c r="L53" s="6"/>
      <c r="M53" s="6"/>
      <c r="N53" s="6"/>
      <c r="O53" s="6"/>
      <c r="P53" s="6" t="str">
        <f aca="false">IF($A53="","",'SET BASELINE'!$B$6&amp;"|"&amp;'SET BASELINE'!$B$11&amp;"|"&amp;$A53&amp;"|"&amp;$B53&amp;"|"&amp;$C53&amp;"|"&amp;$D53&amp;"|"&amp;IFERROR(INDEX('CHANGE SIGNALS'!$I$5:$I$104,MATCH($A53,'CHANGE SIGNALS'!$A$5:$A$104,0)),"")&amp;"|"&amp;IFERROR(INDEX('CHANGE SIGNALS'!$J$5:$J$104,MATCH($A53,'CHANGE SIGNALS'!$A$5:$A$104,0)),"")&amp;"|"&amp;IFERROR(INDEX('CHANGE SIGNALS'!$K$5:$K$104,MATCH($A53,'CHANGE SIGNALS'!$A$5:$A$104,0)),"")&amp;"|"&amp;$E53&amp;"|"&amp;$F53&amp;"|"&amp;$N53)</f>
        <v/>
      </c>
      <c r="Q53" s="6" t="str">
        <f aca="false">IF($A53="","",IF($I53="","NOT CONFIRMED",IF($O53="","CONFIRMATION SNAPSHOT REQUIRED",IF($O53=$P53,"CURRENT","STALE — REVIEW AGAIN"))))</f>
        <v/>
      </c>
    </row>
    <row r="54" customFormat="false" ht="15" hidden="false" customHeight="false" outlineLevel="0" collapsed="false">
      <c r="A54" s="6"/>
      <c r="B54" s="6"/>
      <c r="C54" s="6"/>
      <c r="D54" s="6"/>
      <c r="E54" s="6"/>
      <c r="F54" s="6"/>
      <c r="G54" s="6" t="str">
        <f aca="false">IF($A54="","",IF(COUNTIF('CHANGE SIGNALS'!$A$5:$A$104,$A54)=0,"Missing: matching signal record",IF('SET BASELINE'!$B$6="","Missing: original decision status",IF('SET BASELINE'!$B$11="","Missing: current set version",IF(IFERROR(INDEX('CHANGE SIGNALS'!$D$5:$D$104,MATCH($A54,'CHANGE SIGNALS'!$A$5:$A$104,0)),"")="","Missing: signal category",IF(OR(IFERROR(INDEX('CHANGE SIGNALS'!$F$5:$F$104,MATCH($A54,'CHANGE SIGNALS'!$A$5:$A$104,0)),"")="",LEN(SUBSTITUTE(SUBSTITUTE(SUBSTITUTE(SUBSTITUTE(SUBSTITUTE(SUBSTITUTE(TRIM(IFERROR(INDEX('CHANGE SIGNALS'!$F$5:$F$104,MATCH($A54,'CHANGE SIGNALS'!$A$5:$A$104,0)),"")),".",""),"-",""),"?",""),"!",""),",",""),";",""))=0),"Missing: meaningful observed fact",IF(OR(NOT(ISNUMBER(IFERROR(INDEX('CHANGE SIGNALS'!$C$5:$C$104,MATCH($A54,'CHANGE SIGNALS'!$A$5:$A$104,0)),""))),IFERROR(INDEX('CHANGE SIGNALS'!$C$5:$C$104,MATCH($A54,'CHANGE SIGNALS'!$A$5:$A$104,0)),"")&lt;1,IFERROR(INDEX('CHANGE SIGNALS'!$C$5:$C$104,MATCH($A54,'CHANGE SIGNALS'!$A$5:$A$104,0)),"")&gt;2958465,IFERROR(INDEX('CHANGE SIGNALS'!$C$5:$C$104,MATCH($A54,'CHANGE SIGNALS'!$A$5:$A$104,0)),"")&lt;&gt;INT(IFERROR(INDEX('CHANGE SIGNALS'!$C$5:$C$104,MATCH($A54,'CHANGE SIGNALS'!$A$5:$A$104,0)),""))),"Invalid: date observed",IF(IFERROR(INDEX('CHANGE SIGNALS'!$L$5:$L$104,MATCH($A54,'CHANGE SIGNALS'!$A$5:$A$104,0)),"")="","Missing: monitoring owner",IF($C54="","Missing: evidence availability",IF($D54="","Missing: evidence state",IF($B54="","Missing: candidate or affected scope",IF($E54="","Missing: materiality rationale",IF($F54="","Missing: protected unchanged elements",IF(OR($N54="",LEN(SUBSTITUTE(SUBSTITUTE(SUBSTITUTE(SUBSTITUTE(SUBSTITUTE(SUBSTITUTE(TRIM($N54),".",""),"-",""),"?",""),"!",""),",",""),";",""))=0),"Missing: next-review condition",IF(AND($C54="Required evidence is missing",$D54&lt;&gt;"Not assessable because evidence is missing"),"Contradiction: missing evidence state",IF(AND($C54="Required evidence is available",$D54="Not assessable because evidence is missing"),"Contradiction: evidence marked available and missing",IF(AND(IFERROR(INDEX('CHANGE SIGNALS'!$J$5:$J$104,MATCH($A54,'CHANGE SIGNALS'!$A$5:$A$104,0)),"")="No supported material consequence",OR(IFERROR(INDEX('CHANGE SIGNALS'!$K$5:$K$104,MATCH($A54,'CHANGE SIGNALS'!$A$5:$A$104,0)),"")="One candidate",IFERROR(INDEX('CHANGE SIGNALS'!$K$5:$K$104,MATCH($A54,'CHANGE SIGNALS'!$A$5:$A$104,0)),"")="Bounded subset, product, segment or market",IFERROR(INDEX('CHANGE SIGNALS'!$K$5:$K$104,MATCH($A54,'CHANGE SIGNALS'!$A$5:$A$104,0)),"")="Set-wide assumptions or coverage")),"Contradiction: no material consequence with change breadth",IF(AND(IFERROR(INDEX('CHANGE SIGNALS'!$J$5:$J$104,MATCH($A54,'CHANGE SIGNALS'!$A$5:$A$104,0)),"")="Supported material consequence",IFERROR(INDEX('CHANGE SIGNALS'!$K$5:$K$104,MATCH($A54,'CHANGE SIGNALS'!$A$5:$A$104,0)),"")="No approved set change"),"Contradiction: supported consequence with no change",IF(AND('SET BASELINE'!$B$6="Not clearly defined",OR(IFERROR(INDEX('CHANGE SIGNALS'!$J$5:$J$104,MATCH($A54,'CHANGE SIGNALS'!$A$5:$A$104,0)),"")="Supported material consequence",IFERROR(INDEX('CHANGE SIGNALS'!$K$5:$K$104,MATCH($A54,'CHANGE SIGNALS'!$A$5:$A$104,0)),"")&lt;&gt;"No approved set change",IFERROR(INDEX('CHANGE SIGNALS'!$I$5:$I$104,MATCH($A54,'CHANGE SIGNALS'!$A$5:$A$104,0)),"")="Original scope materially changed")),"Contradiction: undefined decision with claimed change",IF(AND(IFERROR(INDEX('CHANGE SIGNALS'!$I$5:$I$104,MATCH($A54,'CHANGE SIGNALS'!$A$5:$A$104,0)),"")="Original scope materially changed",IFERROR(INDEX('CHANGE SIGNALS'!$K$5:$K$104,MATCH($A54,'CHANGE SIGNALS'!$A$5:$A$104,0)),"")="No approved set change"),"Contradiction: changed scope with no change breadth",IF(AND(IFERROR(INDEX('CHANGE SIGNALS'!$K$5:$K$104,MATCH($A54,'CHANGE SIGNALS'!$A$5:$A$104,0)),"")="Original decision scope",IFERROR(INDEX('CHANGE SIGNALS'!$I$5:$I$104,MATCH($A54,'CHANGE SIGNALS'!$A$5:$A$104,0)),"")="Original scope remains valid"),"Contradiction: decision scope breadth with valid scope","READY")))))))))))))))))))))</f>
        <v/>
      </c>
      <c r="H54" s="6" t="str">
        <f aca="false">IF($A54="","",IF($G54&lt;&gt;"READY","",IF('SET BASELINE'!$B$6="Not clearly defined","Refused — define the original decision first",IF(OR(IFERROR(INDEX('CHANGE SIGNALS'!$I$5:$I$104,MATCH($A54,'CHANGE SIGNALS'!$A$5:$A$104,0)),"")="Original scope materially changed",IFERROR(INDEX('CHANGE SIGNALS'!$K$5:$K$104,MATCH($A54,'CHANGE SIGNALS'!$A$5:$A$104,0)),"")="Original decision scope"),"Decision-scope review required",IF($C54="Required evidence is missing","Review deferred — evidence insufficient",IF(OR($D54="Admissibility requires review",$D54="Material evidence is contradictory",$D54="Material evidence may be stale",IFERROR(INDEX('CHANGE SIGNALS'!$I$5:$I$104,MATCH($A54,'CHANGE SIGNALS'!$A$5:$A$104,0)),"")="Original scope is unclear",IFERROR(INDEX('CHANGE SIGNALS'!$J$5:$J$104,MATCH($A54,'CHANGE SIGNALS'!$A$5:$A$104,0)),"")="Consequence is unclear",IFERROR(INDEX('CHANGE SIGNALS'!$K$5:$K$104,MATCH($A54,'CHANGE SIGNALS'!$A$5:$A$104,0)),"")="Affected breadth is unclear"),"Evidence check required",IF(AND(IFERROR(INDEX('CHANGE SIGNALS'!$J$5:$J$104,MATCH($A54,'CHANGE SIGNALS'!$A$5:$A$104,0)),"")="No supported material consequence",IFERROR(INDEX('CHANGE SIGNALS'!$K$5:$K$104,MATCH($A54,'CHANGE SIGNALS'!$A$5:$A$104,0)),"")="No approved set change"),"No change required",IF(AND(IFERROR(INDEX('CHANGE SIGNALS'!$J$5:$J$104,MATCH($A54,'CHANGE SIGNALS'!$A$5:$A$104,0)),"")="Supported material consequence",OR(IFERROR(INDEX('CHANGE SIGNALS'!$K$5:$K$104,MATCH($A54,'CHANGE SIGNALS'!$A$5:$A$104,0)),"")="One candidate",IFERROR(INDEX('CHANGE SIGNALS'!$K$5:$K$104,MATCH($A54,'CHANGE SIGNALS'!$A$5:$A$104,0)),"")="Bounded subset, product, segment or market")),"Partial refresh",IF(AND(IFERROR(INDEX('CHANGE SIGNALS'!$J$5:$J$104,MATCH($A54,'CHANGE SIGNALS'!$A$5:$A$104,0)),"")="Supported material consequence",IFERROR(INDEX('CHANGE SIGNALS'!$K$5:$K$104,MATCH($A54,'CHANGE SIGNALS'!$A$5:$A$104,0)),"")="Set-wide assumptions or coverage"),"Full competitor-set rebuild","")))))))))</f>
        <v/>
      </c>
      <c r="I54" s="6"/>
      <c r="J54" s="6"/>
      <c r="K54" s="11"/>
      <c r="L54" s="6"/>
      <c r="M54" s="6"/>
      <c r="N54" s="6"/>
      <c r="O54" s="6"/>
      <c r="P54" s="6" t="str">
        <f aca="false">IF($A54="","",'SET BASELINE'!$B$6&amp;"|"&amp;'SET BASELINE'!$B$11&amp;"|"&amp;$A54&amp;"|"&amp;$B54&amp;"|"&amp;$C54&amp;"|"&amp;$D54&amp;"|"&amp;IFERROR(INDEX('CHANGE SIGNALS'!$I$5:$I$104,MATCH($A54,'CHANGE SIGNALS'!$A$5:$A$104,0)),"")&amp;"|"&amp;IFERROR(INDEX('CHANGE SIGNALS'!$J$5:$J$104,MATCH($A54,'CHANGE SIGNALS'!$A$5:$A$104,0)),"")&amp;"|"&amp;IFERROR(INDEX('CHANGE SIGNALS'!$K$5:$K$104,MATCH($A54,'CHANGE SIGNALS'!$A$5:$A$104,0)),"")&amp;"|"&amp;$E54&amp;"|"&amp;$F54&amp;"|"&amp;$N54)</f>
        <v/>
      </c>
      <c r="Q54" s="6" t="str">
        <f aca="false">IF($A54="","",IF($I54="","NOT CONFIRMED",IF($O54="","CONFIRMATION SNAPSHOT REQUIRED",IF($O54=$P54,"CURRENT","STALE — REVIEW AGAIN"))))</f>
        <v/>
      </c>
    </row>
    <row r="55" customFormat="false" ht="15" hidden="false" customHeight="false" outlineLevel="0" collapsed="false">
      <c r="A55" s="6"/>
      <c r="B55" s="6"/>
      <c r="C55" s="6"/>
      <c r="D55" s="6"/>
      <c r="E55" s="6"/>
      <c r="F55" s="6"/>
      <c r="G55" s="6" t="str">
        <f aca="false">IF($A55="","",IF(COUNTIF('CHANGE SIGNALS'!$A$5:$A$104,$A55)=0,"Missing: matching signal record",IF('SET BASELINE'!$B$6="","Missing: original decision status",IF('SET BASELINE'!$B$11="","Missing: current set version",IF(IFERROR(INDEX('CHANGE SIGNALS'!$D$5:$D$104,MATCH($A55,'CHANGE SIGNALS'!$A$5:$A$104,0)),"")="","Missing: signal category",IF(OR(IFERROR(INDEX('CHANGE SIGNALS'!$F$5:$F$104,MATCH($A55,'CHANGE SIGNALS'!$A$5:$A$104,0)),"")="",LEN(SUBSTITUTE(SUBSTITUTE(SUBSTITUTE(SUBSTITUTE(SUBSTITUTE(SUBSTITUTE(TRIM(IFERROR(INDEX('CHANGE SIGNALS'!$F$5:$F$104,MATCH($A55,'CHANGE SIGNALS'!$A$5:$A$104,0)),"")),".",""),"-",""),"?",""),"!",""),",",""),";",""))=0),"Missing: meaningful observed fact",IF(OR(NOT(ISNUMBER(IFERROR(INDEX('CHANGE SIGNALS'!$C$5:$C$104,MATCH($A55,'CHANGE SIGNALS'!$A$5:$A$104,0)),""))),IFERROR(INDEX('CHANGE SIGNALS'!$C$5:$C$104,MATCH($A55,'CHANGE SIGNALS'!$A$5:$A$104,0)),"")&lt;1,IFERROR(INDEX('CHANGE SIGNALS'!$C$5:$C$104,MATCH($A55,'CHANGE SIGNALS'!$A$5:$A$104,0)),"")&gt;2958465,IFERROR(INDEX('CHANGE SIGNALS'!$C$5:$C$104,MATCH($A55,'CHANGE SIGNALS'!$A$5:$A$104,0)),"")&lt;&gt;INT(IFERROR(INDEX('CHANGE SIGNALS'!$C$5:$C$104,MATCH($A55,'CHANGE SIGNALS'!$A$5:$A$104,0)),""))),"Invalid: date observed",IF(IFERROR(INDEX('CHANGE SIGNALS'!$L$5:$L$104,MATCH($A55,'CHANGE SIGNALS'!$A$5:$A$104,0)),"")="","Missing: monitoring owner",IF($C55="","Missing: evidence availability",IF($D55="","Missing: evidence state",IF($B55="","Missing: candidate or affected scope",IF($E55="","Missing: materiality rationale",IF($F55="","Missing: protected unchanged elements",IF(OR($N55="",LEN(SUBSTITUTE(SUBSTITUTE(SUBSTITUTE(SUBSTITUTE(SUBSTITUTE(SUBSTITUTE(TRIM($N55),".",""),"-",""),"?",""),"!",""),",",""),";",""))=0),"Missing: next-review condition",IF(AND($C55="Required evidence is missing",$D55&lt;&gt;"Not assessable because evidence is missing"),"Contradiction: missing evidence state",IF(AND($C55="Required evidence is available",$D55="Not assessable because evidence is missing"),"Contradiction: evidence marked available and missing",IF(AND(IFERROR(INDEX('CHANGE SIGNALS'!$J$5:$J$104,MATCH($A55,'CHANGE SIGNALS'!$A$5:$A$104,0)),"")="No supported material consequence",OR(IFERROR(INDEX('CHANGE SIGNALS'!$K$5:$K$104,MATCH($A55,'CHANGE SIGNALS'!$A$5:$A$104,0)),"")="One candidate",IFERROR(INDEX('CHANGE SIGNALS'!$K$5:$K$104,MATCH($A55,'CHANGE SIGNALS'!$A$5:$A$104,0)),"")="Bounded subset, product, segment or market",IFERROR(INDEX('CHANGE SIGNALS'!$K$5:$K$104,MATCH($A55,'CHANGE SIGNALS'!$A$5:$A$104,0)),"")="Set-wide assumptions or coverage")),"Contradiction: no material consequence with change breadth",IF(AND(IFERROR(INDEX('CHANGE SIGNALS'!$J$5:$J$104,MATCH($A55,'CHANGE SIGNALS'!$A$5:$A$104,0)),"")="Supported material consequence",IFERROR(INDEX('CHANGE SIGNALS'!$K$5:$K$104,MATCH($A55,'CHANGE SIGNALS'!$A$5:$A$104,0)),"")="No approved set change"),"Contradiction: supported consequence with no change",IF(AND('SET BASELINE'!$B$6="Not clearly defined",OR(IFERROR(INDEX('CHANGE SIGNALS'!$J$5:$J$104,MATCH($A55,'CHANGE SIGNALS'!$A$5:$A$104,0)),"")="Supported material consequence",IFERROR(INDEX('CHANGE SIGNALS'!$K$5:$K$104,MATCH($A55,'CHANGE SIGNALS'!$A$5:$A$104,0)),"")&lt;&gt;"No approved set change",IFERROR(INDEX('CHANGE SIGNALS'!$I$5:$I$104,MATCH($A55,'CHANGE SIGNALS'!$A$5:$A$104,0)),"")="Original scope materially changed")),"Contradiction: undefined decision with claimed change",IF(AND(IFERROR(INDEX('CHANGE SIGNALS'!$I$5:$I$104,MATCH($A55,'CHANGE SIGNALS'!$A$5:$A$104,0)),"")="Original scope materially changed",IFERROR(INDEX('CHANGE SIGNALS'!$K$5:$K$104,MATCH($A55,'CHANGE SIGNALS'!$A$5:$A$104,0)),"")="No approved set change"),"Contradiction: changed scope with no change breadth",IF(AND(IFERROR(INDEX('CHANGE SIGNALS'!$K$5:$K$104,MATCH($A55,'CHANGE SIGNALS'!$A$5:$A$104,0)),"")="Original decision scope",IFERROR(INDEX('CHANGE SIGNALS'!$I$5:$I$104,MATCH($A55,'CHANGE SIGNALS'!$A$5:$A$104,0)),"")="Original scope remains valid"),"Contradiction: decision scope breadth with valid scope","READY")))))))))))))))))))))</f>
        <v/>
      </c>
      <c r="H55" s="6" t="str">
        <f aca="false">IF($A55="","",IF($G55&lt;&gt;"READY","",IF('SET BASELINE'!$B$6="Not clearly defined","Refused — define the original decision first",IF(OR(IFERROR(INDEX('CHANGE SIGNALS'!$I$5:$I$104,MATCH($A55,'CHANGE SIGNALS'!$A$5:$A$104,0)),"")="Original scope materially changed",IFERROR(INDEX('CHANGE SIGNALS'!$K$5:$K$104,MATCH($A55,'CHANGE SIGNALS'!$A$5:$A$104,0)),"")="Original decision scope"),"Decision-scope review required",IF($C55="Required evidence is missing","Review deferred — evidence insufficient",IF(OR($D55="Admissibility requires review",$D55="Material evidence is contradictory",$D55="Material evidence may be stale",IFERROR(INDEX('CHANGE SIGNALS'!$I$5:$I$104,MATCH($A55,'CHANGE SIGNALS'!$A$5:$A$104,0)),"")="Original scope is unclear",IFERROR(INDEX('CHANGE SIGNALS'!$J$5:$J$104,MATCH($A55,'CHANGE SIGNALS'!$A$5:$A$104,0)),"")="Consequence is unclear",IFERROR(INDEX('CHANGE SIGNALS'!$K$5:$K$104,MATCH($A55,'CHANGE SIGNALS'!$A$5:$A$104,0)),"")="Affected breadth is unclear"),"Evidence check required",IF(AND(IFERROR(INDEX('CHANGE SIGNALS'!$J$5:$J$104,MATCH($A55,'CHANGE SIGNALS'!$A$5:$A$104,0)),"")="No supported material consequence",IFERROR(INDEX('CHANGE SIGNALS'!$K$5:$K$104,MATCH($A55,'CHANGE SIGNALS'!$A$5:$A$104,0)),"")="No approved set change"),"No change required",IF(AND(IFERROR(INDEX('CHANGE SIGNALS'!$J$5:$J$104,MATCH($A55,'CHANGE SIGNALS'!$A$5:$A$104,0)),"")="Supported material consequence",OR(IFERROR(INDEX('CHANGE SIGNALS'!$K$5:$K$104,MATCH($A55,'CHANGE SIGNALS'!$A$5:$A$104,0)),"")="One candidate",IFERROR(INDEX('CHANGE SIGNALS'!$K$5:$K$104,MATCH($A55,'CHANGE SIGNALS'!$A$5:$A$104,0)),"")="Bounded subset, product, segment or market")),"Partial refresh",IF(AND(IFERROR(INDEX('CHANGE SIGNALS'!$J$5:$J$104,MATCH($A55,'CHANGE SIGNALS'!$A$5:$A$104,0)),"")="Supported material consequence",IFERROR(INDEX('CHANGE SIGNALS'!$K$5:$K$104,MATCH($A55,'CHANGE SIGNALS'!$A$5:$A$104,0)),"")="Set-wide assumptions or coverage"),"Full competitor-set rebuild","")))))))))</f>
        <v/>
      </c>
      <c r="I55" s="6"/>
      <c r="J55" s="6"/>
      <c r="K55" s="11"/>
      <c r="L55" s="6"/>
      <c r="M55" s="6"/>
      <c r="N55" s="6"/>
      <c r="O55" s="6"/>
      <c r="P55" s="6" t="str">
        <f aca="false">IF($A55="","",'SET BASELINE'!$B$6&amp;"|"&amp;'SET BASELINE'!$B$11&amp;"|"&amp;$A55&amp;"|"&amp;$B55&amp;"|"&amp;$C55&amp;"|"&amp;$D55&amp;"|"&amp;IFERROR(INDEX('CHANGE SIGNALS'!$I$5:$I$104,MATCH($A55,'CHANGE SIGNALS'!$A$5:$A$104,0)),"")&amp;"|"&amp;IFERROR(INDEX('CHANGE SIGNALS'!$J$5:$J$104,MATCH($A55,'CHANGE SIGNALS'!$A$5:$A$104,0)),"")&amp;"|"&amp;IFERROR(INDEX('CHANGE SIGNALS'!$K$5:$K$104,MATCH($A55,'CHANGE SIGNALS'!$A$5:$A$104,0)),"")&amp;"|"&amp;$E55&amp;"|"&amp;$F55&amp;"|"&amp;$N55)</f>
        <v/>
      </c>
      <c r="Q55" s="6" t="str">
        <f aca="false">IF($A55="","",IF($I55="","NOT CONFIRMED",IF($O55="","CONFIRMATION SNAPSHOT REQUIRED",IF($O55=$P55,"CURRENT","STALE — REVIEW AGAIN"))))</f>
        <v/>
      </c>
    </row>
    <row r="56" customFormat="false" ht="15" hidden="false" customHeight="false" outlineLevel="0" collapsed="false">
      <c r="A56" s="6"/>
      <c r="B56" s="6"/>
      <c r="C56" s="6"/>
      <c r="D56" s="6"/>
      <c r="E56" s="6"/>
      <c r="F56" s="6"/>
      <c r="G56" s="6" t="str">
        <f aca="false">IF($A56="","",IF(COUNTIF('CHANGE SIGNALS'!$A$5:$A$104,$A56)=0,"Missing: matching signal record",IF('SET BASELINE'!$B$6="","Missing: original decision status",IF('SET BASELINE'!$B$11="","Missing: current set version",IF(IFERROR(INDEX('CHANGE SIGNALS'!$D$5:$D$104,MATCH($A56,'CHANGE SIGNALS'!$A$5:$A$104,0)),"")="","Missing: signal category",IF(OR(IFERROR(INDEX('CHANGE SIGNALS'!$F$5:$F$104,MATCH($A56,'CHANGE SIGNALS'!$A$5:$A$104,0)),"")="",LEN(SUBSTITUTE(SUBSTITUTE(SUBSTITUTE(SUBSTITUTE(SUBSTITUTE(SUBSTITUTE(TRIM(IFERROR(INDEX('CHANGE SIGNALS'!$F$5:$F$104,MATCH($A56,'CHANGE SIGNALS'!$A$5:$A$104,0)),"")),".",""),"-",""),"?",""),"!",""),",",""),";",""))=0),"Missing: meaningful observed fact",IF(OR(NOT(ISNUMBER(IFERROR(INDEX('CHANGE SIGNALS'!$C$5:$C$104,MATCH($A56,'CHANGE SIGNALS'!$A$5:$A$104,0)),""))),IFERROR(INDEX('CHANGE SIGNALS'!$C$5:$C$104,MATCH($A56,'CHANGE SIGNALS'!$A$5:$A$104,0)),"")&lt;1,IFERROR(INDEX('CHANGE SIGNALS'!$C$5:$C$104,MATCH($A56,'CHANGE SIGNALS'!$A$5:$A$104,0)),"")&gt;2958465,IFERROR(INDEX('CHANGE SIGNALS'!$C$5:$C$104,MATCH($A56,'CHANGE SIGNALS'!$A$5:$A$104,0)),"")&lt;&gt;INT(IFERROR(INDEX('CHANGE SIGNALS'!$C$5:$C$104,MATCH($A56,'CHANGE SIGNALS'!$A$5:$A$104,0)),""))),"Invalid: date observed",IF(IFERROR(INDEX('CHANGE SIGNALS'!$L$5:$L$104,MATCH($A56,'CHANGE SIGNALS'!$A$5:$A$104,0)),"")="","Missing: monitoring owner",IF($C56="","Missing: evidence availability",IF($D56="","Missing: evidence state",IF($B56="","Missing: candidate or affected scope",IF($E56="","Missing: materiality rationale",IF($F56="","Missing: protected unchanged elements",IF(OR($N56="",LEN(SUBSTITUTE(SUBSTITUTE(SUBSTITUTE(SUBSTITUTE(SUBSTITUTE(SUBSTITUTE(TRIM($N56),".",""),"-",""),"?",""),"!",""),",",""),";",""))=0),"Missing: next-review condition",IF(AND($C56="Required evidence is missing",$D56&lt;&gt;"Not assessable because evidence is missing"),"Contradiction: missing evidence state",IF(AND($C56="Required evidence is available",$D56="Not assessable because evidence is missing"),"Contradiction: evidence marked available and missing",IF(AND(IFERROR(INDEX('CHANGE SIGNALS'!$J$5:$J$104,MATCH($A56,'CHANGE SIGNALS'!$A$5:$A$104,0)),"")="No supported material consequence",OR(IFERROR(INDEX('CHANGE SIGNALS'!$K$5:$K$104,MATCH($A56,'CHANGE SIGNALS'!$A$5:$A$104,0)),"")="One candidate",IFERROR(INDEX('CHANGE SIGNALS'!$K$5:$K$104,MATCH($A56,'CHANGE SIGNALS'!$A$5:$A$104,0)),"")="Bounded subset, product, segment or market",IFERROR(INDEX('CHANGE SIGNALS'!$K$5:$K$104,MATCH($A56,'CHANGE SIGNALS'!$A$5:$A$104,0)),"")="Set-wide assumptions or coverage")),"Contradiction: no material consequence with change breadth",IF(AND(IFERROR(INDEX('CHANGE SIGNALS'!$J$5:$J$104,MATCH($A56,'CHANGE SIGNALS'!$A$5:$A$104,0)),"")="Supported material consequence",IFERROR(INDEX('CHANGE SIGNALS'!$K$5:$K$104,MATCH($A56,'CHANGE SIGNALS'!$A$5:$A$104,0)),"")="No approved set change"),"Contradiction: supported consequence with no change",IF(AND('SET BASELINE'!$B$6="Not clearly defined",OR(IFERROR(INDEX('CHANGE SIGNALS'!$J$5:$J$104,MATCH($A56,'CHANGE SIGNALS'!$A$5:$A$104,0)),"")="Supported material consequence",IFERROR(INDEX('CHANGE SIGNALS'!$K$5:$K$104,MATCH($A56,'CHANGE SIGNALS'!$A$5:$A$104,0)),"")&lt;&gt;"No approved set change",IFERROR(INDEX('CHANGE SIGNALS'!$I$5:$I$104,MATCH($A56,'CHANGE SIGNALS'!$A$5:$A$104,0)),"")="Original scope materially changed")),"Contradiction: undefined decision with claimed change",IF(AND(IFERROR(INDEX('CHANGE SIGNALS'!$I$5:$I$104,MATCH($A56,'CHANGE SIGNALS'!$A$5:$A$104,0)),"")="Original scope materially changed",IFERROR(INDEX('CHANGE SIGNALS'!$K$5:$K$104,MATCH($A56,'CHANGE SIGNALS'!$A$5:$A$104,0)),"")="No approved set change"),"Contradiction: changed scope with no change breadth",IF(AND(IFERROR(INDEX('CHANGE SIGNALS'!$K$5:$K$104,MATCH($A56,'CHANGE SIGNALS'!$A$5:$A$104,0)),"")="Original decision scope",IFERROR(INDEX('CHANGE SIGNALS'!$I$5:$I$104,MATCH($A56,'CHANGE SIGNALS'!$A$5:$A$104,0)),"")="Original scope remains valid"),"Contradiction: decision scope breadth with valid scope","READY")))))))))))))))))))))</f>
        <v/>
      </c>
      <c r="H56" s="6" t="str">
        <f aca="false">IF($A56="","",IF($G56&lt;&gt;"READY","",IF('SET BASELINE'!$B$6="Not clearly defined","Refused — define the original decision first",IF(OR(IFERROR(INDEX('CHANGE SIGNALS'!$I$5:$I$104,MATCH($A56,'CHANGE SIGNALS'!$A$5:$A$104,0)),"")="Original scope materially changed",IFERROR(INDEX('CHANGE SIGNALS'!$K$5:$K$104,MATCH($A56,'CHANGE SIGNALS'!$A$5:$A$104,0)),"")="Original decision scope"),"Decision-scope review required",IF($C56="Required evidence is missing","Review deferred — evidence insufficient",IF(OR($D56="Admissibility requires review",$D56="Material evidence is contradictory",$D56="Material evidence may be stale",IFERROR(INDEX('CHANGE SIGNALS'!$I$5:$I$104,MATCH($A56,'CHANGE SIGNALS'!$A$5:$A$104,0)),"")="Original scope is unclear",IFERROR(INDEX('CHANGE SIGNALS'!$J$5:$J$104,MATCH($A56,'CHANGE SIGNALS'!$A$5:$A$104,0)),"")="Consequence is unclear",IFERROR(INDEX('CHANGE SIGNALS'!$K$5:$K$104,MATCH($A56,'CHANGE SIGNALS'!$A$5:$A$104,0)),"")="Affected breadth is unclear"),"Evidence check required",IF(AND(IFERROR(INDEX('CHANGE SIGNALS'!$J$5:$J$104,MATCH($A56,'CHANGE SIGNALS'!$A$5:$A$104,0)),"")="No supported material consequence",IFERROR(INDEX('CHANGE SIGNALS'!$K$5:$K$104,MATCH($A56,'CHANGE SIGNALS'!$A$5:$A$104,0)),"")="No approved set change"),"No change required",IF(AND(IFERROR(INDEX('CHANGE SIGNALS'!$J$5:$J$104,MATCH($A56,'CHANGE SIGNALS'!$A$5:$A$104,0)),"")="Supported material consequence",OR(IFERROR(INDEX('CHANGE SIGNALS'!$K$5:$K$104,MATCH($A56,'CHANGE SIGNALS'!$A$5:$A$104,0)),"")="One candidate",IFERROR(INDEX('CHANGE SIGNALS'!$K$5:$K$104,MATCH($A56,'CHANGE SIGNALS'!$A$5:$A$104,0)),"")="Bounded subset, product, segment or market")),"Partial refresh",IF(AND(IFERROR(INDEX('CHANGE SIGNALS'!$J$5:$J$104,MATCH($A56,'CHANGE SIGNALS'!$A$5:$A$104,0)),"")="Supported material consequence",IFERROR(INDEX('CHANGE SIGNALS'!$K$5:$K$104,MATCH($A56,'CHANGE SIGNALS'!$A$5:$A$104,0)),"")="Set-wide assumptions or coverage"),"Full competitor-set rebuild","")))))))))</f>
        <v/>
      </c>
      <c r="I56" s="6"/>
      <c r="J56" s="6"/>
      <c r="K56" s="11"/>
      <c r="L56" s="6"/>
      <c r="M56" s="6"/>
      <c r="N56" s="6"/>
      <c r="O56" s="6"/>
      <c r="P56" s="6" t="str">
        <f aca="false">IF($A56="","",'SET BASELINE'!$B$6&amp;"|"&amp;'SET BASELINE'!$B$11&amp;"|"&amp;$A56&amp;"|"&amp;$B56&amp;"|"&amp;$C56&amp;"|"&amp;$D56&amp;"|"&amp;IFERROR(INDEX('CHANGE SIGNALS'!$I$5:$I$104,MATCH($A56,'CHANGE SIGNALS'!$A$5:$A$104,0)),"")&amp;"|"&amp;IFERROR(INDEX('CHANGE SIGNALS'!$J$5:$J$104,MATCH($A56,'CHANGE SIGNALS'!$A$5:$A$104,0)),"")&amp;"|"&amp;IFERROR(INDEX('CHANGE SIGNALS'!$K$5:$K$104,MATCH($A56,'CHANGE SIGNALS'!$A$5:$A$104,0)),"")&amp;"|"&amp;$E56&amp;"|"&amp;$F56&amp;"|"&amp;$N56)</f>
        <v/>
      </c>
      <c r="Q56" s="6" t="str">
        <f aca="false">IF($A56="","",IF($I56="","NOT CONFIRMED",IF($O56="","CONFIRMATION SNAPSHOT REQUIRED",IF($O56=$P56,"CURRENT","STALE — REVIEW AGAIN"))))</f>
        <v/>
      </c>
    </row>
    <row r="57" customFormat="false" ht="15" hidden="false" customHeight="false" outlineLevel="0" collapsed="false">
      <c r="A57" s="6"/>
      <c r="B57" s="6"/>
      <c r="C57" s="6"/>
      <c r="D57" s="6"/>
      <c r="E57" s="6"/>
      <c r="F57" s="6"/>
      <c r="G57" s="6" t="str">
        <f aca="false">IF($A57="","",IF(COUNTIF('CHANGE SIGNALS'!$A$5:$A$104,$A57)=0,"Missing: matching signal record",IF('SET BASELINE'!$B$6="","Missing: original decision status",IF('SET BASELINE'!$B$11="","Missing: current set version",IF(IFERROR(INDEX('CHANGE SIGNALS'!$D$5:$D$104,MATCH($A57,'CHANGE SIGNALS'!$A$5:$A$104,0)),"")="","Missing: signal category",IF(OR(IFERROR(INDEX('CHANGE SIGNALS'!$F$5:$F$104,MATCH($A57,'CHANGE SIGNALS'!$A$5:$A$104,0)),"")="",LEN(SUBSTITUTE(SUBSTITUTE(SUBSTITUTE(SUBSTITUTE(SUBSTITUTE(SUBSTITUTE(TRIM(IFERROR(INDEX('CHANGE SIGNALS'!$F$5:$F$104,MATCH($A57,'CHANGE SIGNALS'!$A$5:$A$104,0)),"")),".",""),"-",""),"?",""),"!",""),",",""),";",""))=0),"Missing: meaningful observed fact",IF(OR(NOT(ISNUMBER(IFERROR(INDEX('CHANGE SIGNALS'!$C$5:$C$104,MATCH($A57,'CHANGE SIGNALS'!$A$5:$A$104,0)),""))),IFERROR(INDEX('CHANGE SIGNALS'!$C$5:$C$104,MATCH($A57,'CHANGE SIGNALS'!$A$5:$A$104,0)),"")&lt;1,IFERROR(INDEX('CHANGE SIGNALS'!$C$5:$C$104,MATCH($A57,'CHANGE SIGNALS'!$A$5:$A$104,0)),"")&gt;2958465,IFERROR(INDEX('CHANGE SIGNALS'!$C$5:$C$104,MATCH($A57,'CHANGE SIGNALS'!$A$5:$A$104,0)),"")&lt;&gt;INT(IFERROR(INDEX('CHANGE SIGNALS'!$C$5:$C$104,MATCH($A57,'CHANGE SIGNALS'!$A$5:$A$104,0)),""))),"Invalid: date observed",IF(IFERROR(INDEX('CHANGE SIGNALS'!$L$5:$L$104,MATCH($A57,'CHANGE SIGNALS'!$A$5:$A$104,0)),"")="","Missing: monitoring owner",IF($C57="","Missing: evidence availability",IF($D57="","Missing: evidence state",IF($B57="","Missing: candidate or affected scope",IF($E57="","Missing: materiality rationale",IF($F57="","Missing: protected unchanged elements",IF(OR($N57="",LEN(SUBSTITUTE(SUBSTITUTE(SUBSTITUTE(SUBSTITUTE(SUBSTITUTE(SUBSTITUTE(TRIM($N57),".",""),"-",""),"?",""),"!",""),",",""),";",""))=0),"Missing: next-review condition",IF(AND($C57="Required evidence is missing",$D57&lt;&gt;"Not assessable because evidence is missing"),"Contradiction: missing evidence state",IF(AND($C57="Required evidence is available",$D57="Not assessable because evidence is missing"),"Contradiction: evidence marked available and missing",IF(AND(IFERROR(INDEX('CHANGE SIGNALS'!$J$5:$J$104,MATCH($A57,'CHANGE SIGNALS'!$A$5:$A$104,0)),"")="No supported material consequence",OR(IFERROR(INDEX('CHANGE SIGNALS'!$K$5:$K$104,MATCH($A57,'CHANGE SIGNALS'!$A$5:$A$104,0)),"")="One candidate",IFERROR(INDEX('CHANGE SIGNALS'!$K$5:$K$104,MATCH($A57,'CHANGE SIGNALS'!$A$5:$A$104,0)),"")="Bounded subset, product, segment or market",IFERROR(INDEX('CHANGE SIGNALS'!$K$5:$K$104,MATCH($A57,'CHANGE SIGNALS'!$A$5:$A$104,0)),"")="Set-wide assumptions or coverage")),"Contradiction: no material consequence with change breadth",IF(AND(IFERROR(INDEX('CHANGE SIGNALS'!$J$5:$J$104,MATCH($A57,'CHANGE SIGNALS'!$A$5:$A$104,0)),"")="Supported material consequence",IFERROR(INDEX('CHANGE SIGNALS'!$K$5:$K$104,MATCH($A57,'CHANGE SIGNALS'!$A$5:$A$104,0)),"")="No approved set change"),"Contradiction: supported consequence with no change",IF(AND('SET BASELINE'!$B$6="Not clearly defined",OR(IFERROR(INDEX('CHANGE SIGNALS'!$J$5:$J$104,MATCH($A57,'CHANGE SIGNALS'!$A$5:$A$104,0)),"")="Supported material consequence",IFERROR(INDEX('CHANGE SIGNALS'!$K$5:$K$104,MATCH($A57,'CHANGE SIGNALS'!$A$5:$A$104,0)),"")&lt;&gt;"No approved set change",IFERROR(INDEX('CHANGE SIGNALS'!$I$5:$I$104,MATCH($A57,'CHANGE SIGNALS'!$A$5:$A$104,0)),"")="Original scope materially changed")),"Contradiction: undefined decision with claimed change",IF(AND(IFERROR(INDEX('CHANGE SIGNALS'!$I$5:$I$104,MATCH($A57,'CHANGE SIGNALS'!$A$5:$A$104,0)),"")="Original scope materially changed",IFERROR(INDEX('CHANGE SIGNALS'!$K$5:$K$104,MATCH($A57,'CHANGE SIGNALS'!$A$5:$A$104,0)),"")="No approved set change"),"Contradiction: changed scope with no change breadth",IF(AND(IFERROR(INDEX('CHANGE SIGNALS'!$K$5:$K$104,MATCH($A57,'CHANGE SIGNALS'!$A$5:$A$104,0)),"")="Original decision scope",IFERROR(INDEX('CHANGE SIGNALS'!$I$5:$I$104,MATCH($A57,'CHANGE SIGNALS'!$A$5:$A$104,0)),"")="Original scope remains valid"),"Contradiction: decision scope breadth with valid scope","READY")))))))))))))))))))))</f>
        <v/>
      </c>
      <c r="H57" s="6" t="str">
        <f aca="false">IF($A57="","",IF($G57&lt;&gt;"READY","",IF('SET BASELINE'!$B$6="Not clearly defined","Refused — define the original decision first",IF(OR(IFERROR(INDEX('CHANGE SIGNALS'!$I$5:$I$104,MATCH($A57,'CHANGE SIGNALS'!$A$5:$A$104,0)),"")="Original scope materially changed",IFERROR(INDEX('CHANGE SIGNALS'!$K$5:$K$104,MATCH($A57,'CHANGE SIGNALS'!$A$5:$A$104,0)),"")="Original decision scope"),"Decision-scope review required",IF($C57="Required evidence is missing","Review deferred — evidence insufficient",IF(OR($D57="Admissibility requires review",$D57="Material evidence is contradictory",$D57="Material evidence may be stale",IFERROR(INDEX('CHANGE SIGNALS'!$I$5:$I$104,MATCH($A57,'CHANGE SIGNALS'!$A$5:$A$104,0)),"")="Original scope is unclear",IFERROR(INDEX('CHANGE SIGNALS'!$J$5:$J$104,MATCH($A57,'CHANGE SIGNALS'!$A$5:$A$104,0)),"")="Consequence is unclear",IFERROR(INDEX('CHANGE SIGNALS'!$K$5:$K$104,MATCH($A57,'CHANGE SIGNALS'!$A$5:$A$104,0)),"")="Affected breadth is unclear"),"Evidence check required",IF(AND(IFERROR(INDEX('CHANGE SIGNALS'!$J$5:$J$104,MATCH($A57,'CHANGE SIGNALS'!$A$5:$A$104,0)),"")="No supported material consequence",IFERROR(INDEX('CHANGE SIGNALS'!$K$5:$K$104,MATCH($A57,'CHANGE SIGNALS'!$A$5:$A$104,0)),"")="No approved set change"),"No change required",IF(AND(IFERROR(INDEX('CHANGE SIGNALS'!$J$5:$J$104,MATCH($A57,'CHANGE SIGNALS'!$A$5:$A$104,0)),"")="Supported material consequence",OR(IFERROR(INDEX('CHANGE SIGNALS'!$K$5:$K$104,MATCH($A57,'CHANGE SIGNALS'!$A$5:$A$104,0)),"")="One candidate",IFERROR(INDEX('CHANGE SIGNALS'!$K$5:$K$104,MATCH($A57,'CHANGE SIGNALS'!$A$5:$A$104,0)),"")="Bounded subset, product, segment or market")),"Partial refresh",IF(AND(IFERROR(INDEX('CHANGE SIGNALS'!$J$5:$J$104,MATCH($A57,'CHANGE SIGNALS'!$A$5:$A$104,0)),"")="Supported material consequence",IFERROR(INDEX('CHANGE SIGNALS'!$K$5:$K$104,MATCH($A57,'CHANGE SIGNALS'!$A$5:$A$104,0)),"")="Set-wide assumptions or coverage"),"Full competitor-set rebuild","")))))))))</f>
        <v/>
      </c>
      <c r="I57" s="6"/>
      <c r="J57" s="6"/>
      <c r="K57" s="11"/>
      <c r="L57" s="6"/>
      <c r="M57" s="6"/>
      <c r="N57" s="6"/>
      <c r="O57" s="6"/>
      <c r="P57" s="6" t="str">
        <f aca="false">IF($A57="","",'SET BASELINE'!$B$6&amp;"|"&amp;'SET BASELINE'!$B$11&amp;"|"&amp;$A57&amp;"|"&amp;$B57&amp;"|"&amp;$C57&amp;"|"&amp;$D57&amp;"|"&amp;IFERROR(INDEX('CHANGE SIGNALS'!$I$5:$I$104,MATCH($A57,'CHANGE SIGNALS'!$A$5:$A$104,0)),"")&amp;"|"&amp;IFERROR(INDEX('CHANGE SIGNALS'!$J$5:$J$104,MATCH($A57,'CHANGE SIGNALS'!$A$5:$A$104,0)),"")&amp;"|"&amp;IFERROR(INDEX('CHANGE SIGNALS'!$K$5:$K$104,MATCH($A57,'CHANGE SIGNALS'!$A$5:$A$104,0)),"")&amp;"|"&amp;$E57&amp;"|"&amp;$F57&amp;"|"&amp;$N57)</f>
        <v/>
      </c>
      <c r="Q57" s="6" t="str">
        <f aca="false">IF($A57="","",IF($I57="","NOT CONFIRMED",IF($O57="","CONFIRMATION SNAPSHOT REQUIRED",IF($O57=$P57,"CURRENT","STALE — REVIEW AGAIN"))))</f>
        <v/>
      </c>
    </row>
    <row r="58" customFormat="false" ht="15" hidden="false" customHeight="false" outlineLevel="0" collapsed="false">
      <c r="A58" s="6"/>
      <c r="B58" s="6"/>
      <c r="C58" s="6"/>
      <c r="D58" s="6"/>
      <c r="E58" s="6"/>
      <c r="F58" s="6"/>
      <c r="G58" s="6" t="str">
        <f aca="false">IF($A58="","",IF(COUNTIF('CHANGE SIGNALS'!$A$5:$A$104,$A58)=0,"Missing: matching signal record",IF('SET BASELINE'!$B$6="","Missing: original decision status",IF('SET BASELINE'!$B$11="","Missing: current set version",IF(IFERROR(INDEX('CHANGE SIGNALS'!$D$5:$D$104,MATCH($A58,'CHANGE SIGNALS'!$A$5:$A$104,0)),"")="","Missing: signal category",IF(OR(IFERROR(INDEX('CHANGE SIGNALS'!$F$5:$F$104,MATCH($A58,'CHANGE SIGNALS'!$A$5:$A$104,0)),"")="",LEN(SUBSTITUTE(SUBSTITUTE(SUBSTITUTE(SUBSTITUTE(SUBSTITUTE(SUBSTITUTE(TRIM(IFERROR(INDEX('CHANGE SIGNALS'!$F$5:$F$104,MATCH($A58,'CHANGE SIGNALS'!$A$5:$A$104,0)),"")),".",""),"-",""),"?",""),"!",""),",",""),";",""))=0),"Missing: meaningful observed fact",IF(OR(NOT(ISNUMBER(IFERROR(INDEX('CHANGE SIGNALS'!$C$5:$C$104,MATCH($A58,'CHANGE SIGNALS'!$A$5:$A$104,0)),""))),IFERROR(INDEX('CHANGE SIGNALS'!$C$5:$C$104,MATCH($A58,'CHANGE SIGNALS'!$A$5:$A$104,0)),"")&lt;1,IFERROR(INDEX('CHANGE SIGNALS'!$C$5:$C$104,MATCH($A58,'CHANGE SIGNALS'!$A$5:$A$104,0)),"")&gt;2958465,IFERROR(INDEX('CHANGE SIGNALS'!$C$5:$C$104,MATCH($A58,'CHANGE SIGNALS'!$A$5:$A$104,0)),"")&lt;&gt;INT(IFERROR(INDEX('CHANGE SIGNALS'!$C$5:$C$104,MATCH($A58,'CHANGE SIGNALS'!$A$5:$A$104,0)),""))),"Invalid: date observed",IF(IFERROR(INDEX('CHANGE SIGNALS'!$L$5:$L$104,MATCH($A58,'CHANGE SIGNALS'!$A$5:$A$104,0)),"")="","Missing: monitoring owner",IF($C58="","Missing: evidence availability",IF($D58="","Missing: evidence state",IF($B58="","Missing: candidate or affected scope",IF($E58="","Missing: materiality rationale",IF($F58="","Missing: protected unchanged elements",IF(OR($N58="",LEN(SUBSTITUTE(SUBSTITUTE(SUBSTITUTE(SUBSTITUTE(SUBSTITUTE(SUBSTITUTE(TRIM($N58),".",""),"-",""),"?",""),"!",""),",",""),";",""))=0),"Missing: next-review condition",IF(AND($C58="Required evidence is missing",$D58&lt;&gt;"Not assessable because evidence is missing"),"Contradiction: missing evidence state",IF(AND($C58="Required evidence is available",$D58="Not assessable because evidence is missing"),"Contradiction: evidence marked available and missing",IF(AND(IFERROR(INDEX('CHANGE SIGNALS'!$J$5:$J$104,MATCH($A58,'CHANGE SIGNALS'!$A$5:$A$104,0)),"")="No supported material consequence",OR(IFERROR(INDEX('CHANGE SIGNALS'!$K$5:$K$104,MATCH($A58,'CHANGE SIGNALS'!$A$5:$A$104,0)),"")="One candidate",IFERROR(INDEX('CHANGE SIGNALS'!$K$5:$K$104,MATCH($A58,'CHANGE SIGNALS'!$A$5:$A$104,0)),"")="Bounded subset, product, segment or market",IFERROR(INDEX('CHANGE SIGNALS'!$K$5:$K$104,MATCH($A58,'CHANGE SIGNALS'!$A$5:$A$104,0)),"")="Set-wide assumptions or coverage")),"Contradiction: no material consequence with change breadth",IF(AND(IFERROR(INDEX('CHANGE SIGNALS'!$J$5:$J$104,MATCH($A58,'CHANGE SIGNALS'!$A$5:$A$104,0)),"")="Supported material consequence",IFERROR(INDEX('CHANGE SIGNALS'!$K$5:$K$104,MATCH($A58,'CHANGE SIGNALS'!$A$5:$A$104,0)),"")="No approved set change"),"Contradiction: supported consequence with no change",IF(AND('SET BASELINE'!$B$6="Not clearly defined",OR(IFERROR(INDEX('CHANGE SIGNALS'!$J$5:$J$104,MATCH($A58,'CHANGE SIGNALS'!$A$5:$A$104,0)),"")="Supported material consequence",IFERROR(INDEX('CHANGE SIGNALS'!$K$5:$K$104,MATCH($A58,'CHANGE SIGNALS'!$A$5:$A$104,0)),"")&lt;&gt;"No approved set change",IFERROR(INDEX('CHANGE SIGNALS'!$I$5:$I$104,MATCH($A58,'CHANGE SIGNALS'!$A$5:$A$104,0)),"")="Original scope materially changed")),"Contradiction: undefined decision with claimed change",IF(AND(IFERROR(INDEX('CHANGE SIGNALS'!$I$5:$I$104,MATCH($A58,'CHANGE SIGNALS'!$A$5:$A$104,0)),"")="Original scope materially changed",IFERROR(INDEX('CHANGE SIGNALS'!$K$5:$K$104,MATCH($A58,'CHANGE SIGNALS'!$A$5:$A$104,0)),"")="No approved set change"),"Contradiction: changed scope with no change breadth",IF(AND(IFERROR(INDEX('CHANGE SIGNALS'!$K$5:$K$104,MATCH($A58,'CHANGE SIGNALS'!$A$5:$A$104,0)),"")="Original decision scope",IFERROR(INDEX('CHANGE SIGNALS'!$I$5:$I$104,MATCH($A58,'CHANGE SIGNALS'!$A$5:$A$104,0)),"")="Original scope remains valid"),"Contradiction: decision scope breadth with valid scope","READY")))))))))))))))))))))</f>
        <v/>
      </c>
      <c r="H58" s="6" t="str">
        <f aca="false">IF($A58="","",IF($G58&lt;&gt;"READY","",IF('SET BASELINE'!$B$6="Not clearly defined","Refused — define the original decision first",IF(OR(IFERROR(INDEX('CHANGE SIGNALS'!$I$5:$I$104,MATCH($A58,'CHANGE SIGNALS'!$A$5:$A$104,0)),"")="Original scope materially changed",IFERROR(INDEX('CHANGE SIGNALS'!$K$5:$K$104,MATCH($A58,'CHANGE SIGNALS'!$A$5:$A$104,0)),"")="Original decision scope"),"Decision-scope review required",IF($C58="Required evidence is missing","Review deferred — evidence insufficient",IF(OR($D58="Admissibility requires review",$D58="Material evidence is contradictory",$D58="Material evidence may be stale",IFERROR(INDEX('CHANGE SIGNALS'!$I$5:$I$104,MATCH($A58,'CHANGE SIGNALS'!$A$5:$A$104,0)),"")="Original scope is unclear",IFERROR(INDEX('CHANGE SIGNALS'!$J$5:$J$104,MATCH($A58,'CHANGE SIGNALS'!$A$5:$A$104,0)),"")="Consequence is unclear",IFERROR(INDEX('CHANGE SIGNALS'!$K$5:$K$104,MATCH($A58,'CHANGE SIGNALS'!$A$5:$A$104,0)),"")="Affected breadth is unclear"),"Evidence check required",IF(AND(IFERROR(INDEX('CHANGE SIGNALS'!$J$5:$J$104,MATCH($A58,'CHANGE SIGNALS'!$A$5:$A$104,0)),"")="No supported material consequence",IFERROR(INDEX('CHANGE SIGNALS'!$K$5:$K$104,MATCH($A58,'CHANGE SIGNALS'!$A$5:$A$104,0)),"")="No approved set change"),"No change required",IF(AND(IFERROR(INDEX('CHANGE SIGNALS'!$J$5:$J$104,MATCH($A58,'CHANGE SIGNALS'!$A$5:$A$104,0)),"")="Supported material consequence",OR(IFERROR(INDEX('CHANGE SIGNALS'!$K$5:$K$104,MATCH($A58,'CHANGE SIGNALS'!$A$5:$A$104,0)),"")="One candidate",IFERROR(INDEX('CHANGE SIGNALS'!$K$5:$K$104,MATCH($A58,'CHANGE SIGNALS'!$A$5:$A$104,0)),"")="Bounded subset, product, segment or market")),"Partial refresh",IF(AND(IFERROR(INDEX('CHANGE SIGNALS'!$J$5:$J$104,MATCH($A58,'CHANGE SIGNALS'!$A$5:$A$104,0)),"")="Supported material consequence",IFERROR(INDEX('CHANGE SIGNALS'!$K$5:$K$104,MATCH($A58,'CHANGE SIGNALS'!$A$5:$A$104,0)),"")="Set-wide assumptions or coverage"),"Full competitor-set rebuild","")))))))))</f>
        <v/>
      </c>
      <c r="I58" s="6"/>
      <c r="J58" s="6"/>
      <c r="K58" s="11"/>
      <c r="L58" s="6"/>
      <c r="M58" s="6"/>
      <c r="N58" s="6"/>
      <c r="O58" s="6"/>
      <c r="P58" s="6" t="str">
        <f aca="false">IF($A58="","",'SET BASELINE'!$B$6&amp;"|"&amp;'SET BASELINE'!$B$11&amp;"|"&amp;$A58&amp;"|"&amp;$B58&amp;"|"&amp;$C58&amp;"|"&amp;$D58&amp;"|"&amp;IFERROR(INDEX('CHANGE SIGNALS'!$I$5:$I$104,MATCH($A58,'CHANGE SIGNALS'!$A$5:$A$104,0)),"")&amp;"|"&amp;IFERROR(INDEX('CHANGE SIGNALS'!$J$5:$J$104,MATCH($A58,'CHANGE SIGNALS'!$A$5:$A$104,0)),"")&amp;"|"&amp;IFERROR(INDEX('CHANGE SIGNALS'!$K$5:$K$104,MATCH($A58,'CHANGE SIGNALS'!$A$5:$A$104,0)),"")&amp;"|"&amp;$E58&amp;"|"&amp;$F58&amp;"|"&amp;$N58)</f>
        <v/>
      </c>
      <c r="Q58" s="6" t="str">
        <f aca="false">IF($A58="","",IF($I58="","NOT CONFIRMED",IF($O58="","CONFIRMATION SNAPSHOT REQUIRED",IF($O58=$P58,"CURRENT","STALE — REVIEW AGAIN"))))</f>
        <v/>
      </c>
    </row>
    <row r="59" customFormat="false" ht="15" hidden="false" customHeight="false" outlineLevel="0" collapsed="false">
      <c r="A59" s="6"/>
      <c r="B59" s="6"/>
      <c r="C59" s="6"/>
      <c r="D59" s="6"/>
      <c r="E59" s="6"/>
      <c r="F59" s="6"/>
      <c r="G59" s="6" t="str">
        <f aca="false">IF($A59="","",IF(COUNTIF('CHANGE SIGNALS'!$A$5:$A$104,$A59)=0,"Missing: matching signal record",IF('SET BASELINE'!$B$6="","Missing: original decision status",IF('SET BASELINE'!$B$11="","Missing: current set version",IF(IFERROR(INDEX('CHANGE SIGNALS'!$D$5:$D$104,MATCH($A59,'CHANGE SIGNALS'!$A$5:$A$104,0)),"")="","Missing: signal category",IF(OR(IFERROR(INDEX('CHANGE SIGNALS'!$F$5:$F$104,MATCH($A59,'CHANGE SIGNALS'!$A$5:$A$104,0)),"")="",LEN(SUBSTITUTE(SUBSTITUTE(SUBSTITUTE(SUBSTITUTE(SUBSTITUTE(SUBSTITUTE(TRIM(IFERROR(INDEX('CHANGE SIGNALS'!$F$5:$F$104,MATCH($A59,'CHANGE SIGNALS'!$A$5:$A$104,0)),"")),".",""),"-",""),"?",""),"!",""),",",""),";",""))=0),"Missing: meaningful observed fact",IF(OR(NOT(ISNUMBER(IFERROR(INDEX('CHANGE SIGNALS'!$C$5:$C$104,MATCH($A59,'CHANGE SIGNALS'!$A$5:$A$104,0)),""))),IFERROR(INDEX('CHANGE SIGNALS'!$C$5:$C$104,MATCH($A59,'CHANGE SIGNALS'!$A$5:$A$104,0)),"")&lt;1,IFERROR(INDEX('CHANGE SIGNALS'!$C$5:$C$104,MATCH($A59,'CHANGE SIGNALS'!$A$5:$A$104,0)),"")&gt;2958465,IFERROR(INDEX('CHANGE SIGNALS'!$C$5:$C$104,MATCH($A59,'CHANGE SIGNALS'!$A$5:$A$104,0)),"")&lt;&gt;INT(IFERROR(INDEX('CHANGE SIGNALS'!$C$5:$C$104,MATCH($A59,'CHANGE SIGNALS'!$A$5:$A$104,0)),""))),"Invalid: date observed",IF(IFERROR(INDEX('CHANGE SIGNALS'!$L$5:$L$104,MATCH($A59,'CHANGE SIGNALS'!$A$5:$A$104,0)),"")="","Missing: monitoring owner",IF($C59="","Missing: evidence availability",IF($D59="","Missing: evidence state",IF($B59="","Missing: candidate or affected scope",IF($E59="","Missing: materiality rationale",IF($F59="","Missing: protected unchanged elements",IF(OR($N59="",LEN(SUBSTITUTE(SUBSTITUTE(SUBSTITUTE(SUBSTITUTE(SUBSTITUTE(SUBSTITUTE(TRIM($N59),".",""),"-",""),"?",""),"!",""),",",""),";",""))=0),"Missing: next-review condition",IF(AND($C59="Required evidence is missing",$D59&lt;&gt;"Not assessable because evidence is missing"),"Contradiction: missing evidence state",IF(AND($C59="Required evidence is available",$D59="Not assessable because evidence is missing"),"Contradiction: evidence marked available and missing",IF(AND(IFERROR(INDEX('CHANGE SIGNALS'!$J$5:$J$104,MATCH($A59,'CHANGE SIGNALS'!$A$5:$A$104,0)),"")="No supported material consequence",OR(IFERROR(INDEX('CHANGE SIGNALS'!$K$5:$K$104,MATCH($A59,'CHANGE SIGNALS'!$A$5:$A$104,0)),"")="One candidate",IFERROR(INDEX('CHANGE SIGNALS'!$K$5:$K$104,MATCH($A59,'CHANGE SIGNALS'!$A$5:$A$104,0)),"")="Bounded subset, product, segment or market",IFERROR(INDEX('CHANGE SIGNALS'!$K$5:$K$104,MATCH($A59,'CHANGE SIGNALS'!$A$5:$A$104,0)),"")="Set-wide assumptions or coverage")),"Contradiction: no material consequence with change breadth",IF(AND(IFERROR(INDEX('CHANGE SIGNALS'!$J$5:$J$104,MATCH($A59,'CHANGE SIGNALS'!$A$5:$A$104,0)),"")="Supported material consequence",IFERROR(INDEX('CHANGE SIGNALS'!$K$5:$K$104,MATCH($A59,'CHANGE SIGNALS'!$A$5:$A$104,0)),"")="No approved set change"),"Contradiction: supported consequence with no change",IF(AND('SET BASELINE'!$B$6="Not clearly defined",OR(IFERROR(INDEX('CHANGE SIGNALS'!$J$5:$J$104,MATCH($A59,'CHANGE SIGNALS'!$A$5:$A$104,0)),"")="Supported material consequence",IFERROR(INDEX('CHANGE SIGNALS'!$K$5:$K$104,MATCH($A59,'CHANGE SIGNALS'!$A$5:$A$104,0)),"")&lt;&gt;"No approved set change",IFERROR(INDEX('CHANGE SIGNALS'!$I$5:$I$104,MATCH($A59,'CHANGE SIGNALS'!$A$5:$A$104,0)),"")="Original scope materially changed")),"Contradiction: undefined decision with claimed change",IF(AND(IFERROR(INDEX('CHANGE SIGNALS'!$I$5:$I$104,MATCH($A59,'CHANGE SIGNALS'!$A$5:$A$104,0)),"")="Original scope materially changed",IFERROR(INDEX('CHANGE SIGNALS'!$K$5:$K$104,MATCH($A59,'CHANGE SIGNALS'!$A$5:$A$104,0)),"")="No approved set change"),"Contradiction: changed scope with no change breadth",IF(AND(IFERROR(INDEX('CHANGE SIGNALS'!$K$5:$K$104,MATCH($A59,'CHANGE SIGNALS'!$A$5:$A$104,0)),"")="Original decision scope",IFERROR(INDEX('CHANGE SIGNALS'!$I$5:$I$104,MATCH($A59,'CHANGE SIGNALS'!$A$5:$A$104,0)),"")="Original scope remains valid"),"Contradiction: decision scope breadth with valid scope","READY")))))))))))))))))))))</f>
        <v/>
      </c>
      <c r="H59" s="6" t="str">
        <f aca="false">IF($A59="","",IF($G59&lt;&gt;"READY","",IF('SET BASELINE'!$B$6="Not clearly defined","Refused — define the original decision first",IF(OR(IFERROR(INDEX('CHANGE SIGNALS'!$I$5:$I$104,MATCH($A59,'CHANGE SIGNALS'!$A$5:$A$104,0)),"")="Original scope materially changed",IFERROR(INDEX('CHANGE SIGNALS'!$K$5:$K$104,MATCH($A59,'CHANGE SIGNALS'!$A$5:$A$104,0)),"")="Original decision scope"),"Decision-scope review required",IF($C59="Required evidence is missing","Review deferred — evidence insufficient",IF(OR($D59="Admissibility requires review",$D59="Material evidence is contradictory",$D59="Material evidence may be stale",IFERROR(INDEX('CHANGE SIGNALS'!$I$5:$I$104,MATCH($A59,'CHANGE SIGNALS'!$A$5:$A$104,0)),"")="Original scope is unclear",IFERROR(INDEX('CHANGE SIGNALS'!$J$5:$J$104,MATCH($A59,'CHANGE SIGNALS'!$A$5:$A$104,0)),"")="Consequence is unclear",IFERROR(INDEX('CHANGE SIGNALS'!$K$5:$K$104,MATCH($A59,'CHANGE SIGNALS'!$A$5:$A$104,0)),"")="Affected breadth is unclear"),"Evidence check required",IF(AND(IFERROR(INDEX('CHANGE SIGNALS'!$J$5:$J$104,MATCH($A59,'CHANGE SIGNALS'!$A$5:$A$104,0)),"")="No supported material consequence",IFERROR(INDEX('CHANGE SIGNALS'!$K$5:$K$104,MATCH($A59,'CHANGE SIGNALS'!$A$5:$A$104,0)),"")="No approved set change"),"No change required",IF(AND(IFERROR(INDEX('CHANGE SIGNALS'!$J$5:$J$104,MATCH($A59,'CHANGE SIGNALS'!$A$5:$A$104,0)),"")="Supported material consequence",OR(IFERROR(INDEX('CHANGE SIGNALS'!$K$5:$K$104,MATCH($A59,'CHANGE SIGNALS'!$A$5:$A$104,0)),"")="One candidate",IFERROR(INDEX('CHANGE SIGNALS'!$K$5:$K$104,MATCH($A59,'CHANGE SIGNALS'!$A$5:$A$104,0)),"")="Bounded subset, product, segment or market")),"Partial refresh",IF(AND(IFERROR(INDEX('CHANGE SIGNALS'!$J$5:$J$104,MATCH($A59,'CHANGE SIGNALS'!$A$5:$A$104,0)),"")="Supported material consequence",IFERROR(INDEX('CHANGE SIGNALS'!$K$5:$K$104,MATCH($A59,'CHANGE SIGNALS'!$A$5:$A$104,0)),"")="Set-wide assumptions or coverage"),"Full competitor-set rebuild","")))))))))</f>
        <v/>
      </c>
      <c r="I59" s="6"/>
      <c r="J59" s="6"/>
      <c r="K59" s="11"/>
      <c r="L59" s="6"/>
      <c r="M59" s="6"/>
      <c r="N59" s="6"/>
      <c r="O59" s="6"/>
      <c r="P59" s="6" t="str">
        <f aca="false">IF($A59="","",'SET BASELINE'!$B$6&amp;"|"&amp;'SET BASELINE'!$B$11&amp;"|"&amp;$A59&amp;"|"&amp;$B59&amp;"|"&amp;$C59&amp;"|"&amp;$D59&amp;"|"&amp;IFERROR(INDEX('CHANGE SIGNALS'!$I$5:$I$104,MATCH($A59,'CHANGE SIGNALS'!$A$5:$A$104,0)),"")&amp;"|"&amp;IFERROR(INDEX('CHANGE SIGNALS'!$J$5:$J$104,MATCH($A59,'CHANGE SIGNALS'!$A$5:$A$104,0)),"")&amp;"|"&amp;IFERROR(INDEX('CHANGE SIGNALS'!$K$5:$K$104,MATCH($A59,'CHANGE SIGNALS'!$A$5:$A$104,0)),"")&amp;"|"&amp;$E59&amp;"|"&amp;$F59&amp;"|"&amp;$N59)</f>
        <v/>
      </c>
      <c r="Q59" s="6" t="str">
        <f aca="false">IF($A59="","",IF($I59="","NOT CONFIRMED",IF($O59="","CONFIRMATION SNAPSHOT REQUIRED",IF($O59=$P59,"CURRENT","STALE — REVIEW AGAIN"))))</f>
        <v/>
      </c>
    </row>
    <row r="60" customFormat="false" ht="15" hidden="false" customHeight="false" outlineLevel="0" collapsed="false">
      <c r="A60" s="6"/>
      <c r="B60" s="6"/>
      <c r="C60" s="6"/>
      <c r="D60" s="6"/>
      <c r="E60" s="6"/>
      <c r="F60" s="6"/>
      <c r="G60" s="6" t="str">
        <f aca="false">IF($A60="","",IF(COUNTIF('CHANGE SIGNALS'!$A$5:$A$104,$A60)=0,"Missing: matching signal record",IF('SET BASELINE'!$B$6="","Missing: original decision status",IF('SET BASELINE'!$B$11="","Missing: current set version",IF(IFERROR(INDEX('CHANGE SIGNALS'!$D$5:$D$104,MATCH($A60,'CHANGE SIGNALS'!$A$5:$A$104,0)),"")="","Missing: signal category",IF(OR(IFERROR(INDEX('CHANGE SIGNALS'!$F$5:$F$104,MATCH($A60,'CHANGE SIGNALS'!$A$5:$A$104,0)),"")="",LEN(SUBSTITUTE(SUBSTITUTE(SUBSTITUTE(SUBSTITUTE(SUBSTITUTE(SUBSTITUTE(TRIM(IFERROR(INDEX('CHANGE SIGNALS'!$F$5:$F$104,MATCH($A60,'CHANGE SIGNALS'!$A$5:$A$104,0)),"")),".",""),"-",""),"?",""),"!",""),",",""),";",""))=0),"Missing: meaningful observed fact",IF(OR(NOT(ISNUMBER(IFERROR(INDEX('CHANGE SIGNALS'!$C$5:$C$104,MATCH($A60,'CHANGE SIGNALS'!$A$5:$A$104,0)),""))),IFERROR(INDEX('CHANGE SIGNALS'!$C$5:$C$104,MATCH($A60,'CHANGE SIGNALS'!$A$5:$A$104,0)),"")&lt;1,IFERROR(INDEX('CHANGE SIGNALS'!$C$5:$C$104,MATCH($A60,'CHANGE SIGNALS'!$A$5:$A$104,0)),"")&gt;2958465,IFERROR(INDEX('CHANGE SIGNALS'!$C$5:$C$104,MATCH($A60,'CHANGE SIGNALS'!$A$5:$A$104,0)),"")&lt;&gt;INT(IFERROR(INDEX('CHANGE SIGNALS'!$C$5:$C$104,MATCH($A60,'CHANGE SIGNALS'!$A$5:$A$104,0)),""))),"Invalid: date observed",IF(IFERROR(INDEX('CHANGE SIGNALS'!$L$5:$L$104,MATCH($A60,'CHANGE SIGNALS'!$A$5:$A$104,0)),"")="","Missing: monitoring owner",IF($C60="","Missing: evidence availability",IF($D60="","Missing: evidence state",IF($B60="","Missing: candidate or affected scope",IF($E60="","Missing: materiality rationale",IF($F60="","Missing: protected unchanged elements",IF(OR($N60="",LEN(SUBSTITUTE(SUBSTITUTE(SUBSTITUTE(SUBSTITUTE(SUBSTITUTE(SUBSTITUTE(TRIM($N60),".",""),"-",""),"?",""),"!",""),",",""),";",""))=0),"Missing: next-review condition",IF(AND($C60="Required evidence is missing",$D60&lt;&gt;"Not assessable because evidence is missing"),"Contradiction: missing evidence state",IF(AND($C60="Required evidence is available",$D60="Not assessable because evidence is missing"),"Contradiction: evidence marked available and missing",IF(AND(IFERROR(INDEX('CHANGE SIGNALS'!$J$5:$J$104,MATCH($A60,'CHANGE SIGNALS'!$A$5:$A$104,0)),"")="No supported material consequence",OR(IFERROR(INDEX('CHANGE SIGNALS'!$K$5:$K$104,MATCH($A60,'CHANGE SIGNALS'!$A$5:$A$104,0)),"")="One candidate",IFERROR(INDEX('CHANGE SIGNALS'!$K$5:$K$104,MATCH($A60,'CHANGE SIGNALS'!$A$5:$A$104,0)),"")="Bounded subset, product, segment or market",IFERROR(INDEX('CHANGE SIGNALS'!$K$5:$K$104,MATCH($A60,'CHANGE SIGNALS'!$A$5:$A$104,0)),"")="Set-wide assumptions or coverage")),"Contradiction: no material consequence with change breadth",IF(AND(IFERROR(INDEX('CHANGE SIGNALS'!$J$5:$J$104,MATCH($A60,'CHANGE SIGNALS'!$A$5:$A$104,0)),"")="Supported material consequence",IFERROR(INDEX('CHANGE SIGNALS'!$K$5:$K$104,MATCH($A60,'CHANGE SIGNALS'!$A$5:$A$104,0)),"")="No approved set change"),"Contradiction: supported consequence with no change",IF(AND('SET BASELINE'!$B$6="Not clearly defined",OR(IFERROR(INDEX('CHANGE SIGNALS'!$J$5:$J$104,MATCH($A60,'CHANGE SIGNALS'!$A$5:$A$104,0)),"")="Supported material consequence",IFERROR(INDEX('CHANGE SIGNALS'!$K$5:$K$104,MATCH($A60,'CHANGE SIGNALS'!$A$5:$A$104,0)),"")&lt;&gt;"No approved set change",IFERROR(INDEX('CHANGE SIGNALS'!$I$5:$I$104,MATCH($A60,'CHANGE SIGNALS'!$A$5:$A$104,0)),"")="Original scope materially changed")),"Contradiction: undefined decision with claimed change",IF(AND(IFERROR(INDEX('CHANGE SIGNALS'!$I$5:$I$104,MATCH($A60,'CHANGE SIGNALS'!$A$5:$A$104,0)),"")="Original scope materially changed",IFERROR(INDEX('CHANGE SIGNALS'!$K$5:$K$104,MATCH($A60,'CHANGE SIGNALS'!$A$5:$A$104,0)),"")="No approved set change"),"Contradiction: changed scope with no change breadth",IF(AND(IFERROR(INDEX('CHANGE SIGNALS'!$K$5:$K$104,MATCH($A60,'CHANGE SIGNALS'!$A$5:$A$104,0)),"")="Original decision scope",IFERROR(INDEX('CHANGE SIGNALS'!$I$5:$I$104,MATCH($A60,'CHANGE SIGNALS'!$A$5:$A$104,0)),"")="Original scope remains valid"),"Contradiction: decision scope breadth with valid scope","READY")))))))))))))))))))))</f>
        <v/>
      </c>
      <c r="H60" s="6" t="str">
        <f aca="false">IF($A60="","",IF($G60&lt;&gt;"READY","",IF('SET BASELINE'!$B$6="Not clearly defined","Refused — define the original decision first",IF(OR(IFERROR(INDEX('CHANGE SIGNALS'!$I$5:$I$104,MATCH($A60,'CHANGE SIGNALS'!$A$5:$A$104,0)),"")="Original scope materially changed",IFERROR(INDEX('CHANGE SIGNALS'!$K$5:$K$104,MATCH($A60,'CHANGE SIGNALS'!$A$5:$A$104,0)),"")="Original decision scope"),"Decision-scope review required",IF($C60="Required evidence is missing","Review deferred — evidence insufficient",IF(OR($D60="Admissibility requires review",$D60="Material evidence is contradictory",$D60="Material evidence may be stale",IFERROR(INDEX('CHANGE SIGNALS'!$I$5:$I$104,MATCH($A60,'CHANGE SIGNALS'!$A$5:$A$104,0)),"")="Original scope is unclear",IFERROR(INDEX('CHANGE SIGNALS'!$J$5:$J$104,MATCH($A60,'CHANGE SIGNALS'!$A$5:$A$104,0)),"")="Consequence is unclear",IFERROR(INDEX('CHANGE SIGNALS'!$K$5:$K$104,MATCH($A60,'CHANGE SIGNALS'!$A$5:$A$104,0)),"")="Affected breadth is unclear"),"Evidence check required",IF(AND(IFERROR(INDEX('CHANGE SIGNALS'!$J$5:$J$104,MATCH($A60,'CHANGE SIGNALS'!$A$5:$A$104,0)),"")="No supported material consequence",IFERROR(INDEX('CHANGE SIGNALS'!$K$5:$K$104,MATCH($A60,'CHANGE SIGNALS'!$A$5:$A$104,0)),"")="No approved set change"),"No change required",IF(AND(IFERROR(INDEX('CHANGE SIGNALS'!$J$5:$J$104,MATCH($A60,'CHANGE SIGNALS'!$A$5:$A$104,0)),"")="Supported material consequence",OR(IFERROR(INDEX('CHANGE SIGNALS'!$K$5:$K$104,MATCH($A60,'CHANGE SIGNALS'!$A$5:$A$104,0)),"")="One candidate",IFERROR(INDEX('CHANGE SIGNALS'!$K$5:$K$104,MATCH($A60,'CHANGE SIGNALS'!$A$5:$A$104,0)),"")="Bounded subset, product, segment or market")),"Partial refresh",IF(AND(IFERROR(INDEX('CHANGE SIGNALS'!$J$5:$J$104,MATCH($A60,'CHANGE SIGNALS'!$A$5:$A$104,0)),"")="Supported material consequence",IFERROR(INDEX('CHANGE SIGNALS'!$K$5:$K$104,MATCH($A60,'CHANGE SIGNALS'!$A$5:$A$104,0)),"")="Set-wide assumptions or coverage"),"Full competitor-set rebuild","")))))))))</f>
        <v/>
      </c>
      <c r="I60" s="6"/>
      <c r="J60" s="6"/>
      <c r="K60" s="11"/>
      <c r="L60" s="6"/>
      <c r="M60" s="6"/>
      <c r="N60" s="6"/>
      <c r="O60" s="6"/>
      <c r="P60" s="6" t="str">
        <f aca="false">IF($A60="","",'SET BASELINE'!$B$6&amp;"|"&amp;'SET BASELINE'!$B$11&amp;"|"&amp;$A60&amp;"|"&amp;$B60&amp;"|"&amp;$C60&amp;"|"&amp;$D60&amp;"|"&amp;IFERROR(INDEX('CHANGE SIGNALS'!$I$5:$I$104,MATCH($A60,'CHANGE SIGNALS'!$A$5:$A$104,0)),"")&amp;"|"&amp;IFERROR(INDEX('CHANGE SIGNALS'!$J$5:$J$104,MATCH($A60,'CHANGE SIGNALS'!$A$5:$A$104,0)),"")&amp;"|"&amp;IFERROR(INDEX('CHANGE SIGNALS'!$K$5:$K$104,MATCH($A60,'CHANGE SIGNALS'!$A$5:$A$104,0)),"")&amp;"|"&amp;$E60&amp;"|"&amp;$F60&amp;"|"&amp;$N60)</f>
        <v/>
      </c>
      <c r="Q60" s="6" t="str">
        <f aca="false">IF($A60="","",IF($I60="","NOT CONFIRMED",IF($O60="","CONFIRMATION SNAPSHOT REQUIRED",IF($O60=$P60,"CURRENT","STALE — REVIEW AGAIN"))))</f>
        <v/>
      </c>
    </row>
    <row r="61" customFormat="false" ht="15" hidden="false" customHeight="false" outlineLevel="0" collapsed="false">
      <c r="A61" s="6"/>
      <c r="B61" s="6"/>
      <c r="C61" s="6"/>
      <c r="D61" s="6"/>
      <c r="E61" s="6"/>
      <c r="F61" s="6"/>
      <c r="G61" s="6" t="str">
        <f aca="false">IF($A61="","",IF(COUNTIF('CHANGE SIGNALS'!$A$5:$A$104,$A61)=0,"Missing: matching signal record",IF('SET BASELINE'!$B$6="","Missing: original decision status",IF('SET BASELINE'!$B$11="","Missing: current set version",IF(IFERROR(INDEX('CHANGE SIGNALS'!$D$5:$D$104,MATCH($A61,'CHANGE SIGNALS'!$A$5:$A$104,0)),"")="","Missing: signal category",IF(OR(IFERROR(INDEX('CHANGE SIGNALS'!$F$5:$F$104,MATCH($A61,'CHANGE SIGNALS'!$A$5:$A$104,0)),"")="",LEN(SUBSTITUTE(SUBSTITUTE(SUBSTITUTE(SUBSTITUTE(SUBSTITUTE(SUBSTITUTE(TRIM(IFERROR(INDEX('CHANGE SIGNALS'!$F$5:$F$104,MATCH($A61,'CHANGE SIGNALS'!$A$5:$A$104,0)),"")),".",""),"-",""),"?",""),"!",""),",",""),";",""))=0),"Missing: meaningful observed fact",IF(OR(NOT(ISNUMBER(IFERROR(INDEX('CHANGE SIGNALS'!$C$5:$C$104,MATCH($A61,'CHANGE SIGNALS'!$A$5:$A$104,0)),""))),IFERROR(INDEX('CHANGE SIGNALS'!$C$5:$C$104,MATCH($A61,'CHANGE SIGNALS'!$A$5:$A$104,0)),"")&lt;1,IFERROR(INDEX('CHANGE SIGNALS'!$C$5:$C$104,MATCH($A61,'CHANGE SIGNALS'!$A$5:$A$104,0)),"")&gt;2958465,IFERROR(INDEX('CHANGE SIGNALS'!$C$5:$C$104,MATCH($A61,'CHANGE SIGNALS'!$A$5:$A$104,0)),"")&lt;&gt;INT(IFERROR(INDEX('CHANGE SIGNALS'!$C$5:$C$104,MATCH($A61,'CHANGE SIGNALS'!$A$5:$A$104,0)),""))),"Invalid: date observed",IF(IFERROR(INDEX('CHANGE SIGNALS'!$L$5:$L$104,MATCH($A61,'CHANGE SIGNALS'!$A$5:$A$104,0)),"")="","Missing: monitoring owner",IF($C61="","Missing: evidence availability",IF($D61="","Missing: evidence state",IF($B61="","Missing: candidate or affected scope",IF($E61="","Missing: materiality rationale",IF($F61="","Missing: protected unchanged elements",IF(OR($N61="",LEN(SUBSTITUTE(SUBSTITUTE(SUBSTITUTE(SUBSTITUTE(SUBSTITUTE(SUBSTITUTE(TRIM($N61),".",""),"-",""),"?",""),"!",""),",",""),";",""))=0),"Missing: next-review condition",IF(AND($C61="Required evidence is missing",$D61&lt;&gt;"Not assessable because evidence is missing"),"Contradiction: missing evidence state",IF(AND($C61="Required evidence is available",$D61="Not assessable because evidence is missing"),"Contradiction: evidence marked available and missing",IF(AND(IFERROR(INDEX('CHANGE SIGNALS'!$J$5:$J$104,MATCH($A61,'CHANGE SIGNALS'!$A$5:$A$104,0)),"")="No supported material consequence",OR(IFERROR(INDEX('CHANGE SIGNALS'!$K$5:$K$104,MATCH($A61,'CHANGE SIGNALS'!$A$5:$A$104,0)),"")="One candidate",IFERROR(INDEX('CHANGE SIGNALS'!$K$5:$K$104,MATCH($A61,'CHANGE SIGNALS'!$A$5:$A$104,0)),"")="Bounded subset, product, segment or market",IFERROR(INDEX('CHANGE SIGNALS'!$K$5:$K$104,MATCH($A61,'CHANGE SIGNALS'!$A$5:$A$104,0)),"")="Set-wide assumptions or coverage")),"Contradiction: no material consequence with change breadth",IF(AND(IFERROR(INDEX('CHANGE SIGNALS'!$J$5:$J$104,MATCH($A61,'CHANGE SIGNALS'!$A$5:$A$104,0)),"")="Supported material consequence",IFERROR(INDEX('CHANGE SIGNALS'!$K$5:$K$104,MATCH($A61,'CHANGE SIGNALS'!$A$5:$A$104,0)),"")="No approved set change"),"Contradiction: supported consequence with no change",IF(AND('SET BASELINE'!$B$6="Not clearly defined",OR(IFERROR(INDEX('CHANGE SIGNALS'!$J$5:$J$104,MATCH($A61,'CHANGE SIGNALS'!$A$5:$A$104,0)),"")="Supported material consequence",IFERROR(INDEX('CHANGE SIGNALS'!$K$5:$K$104,MATCH($A61,'CHANGE SIGNALS'!$A$5:$A$104,0)),"")&lt;&gt;"No approved set change",IFERROR(INDEX('CHANGE SIGNALS'!$I$5:$I$104,MATCH($A61,'CHANGE SIGNALS'!$A$5:$A$104,0)),"")="Original scope materially changed")),"Contradiction: undefined decision with claimed change",IF(AND(IFERROR(INDEX('CHANGE SIGNALS'!$I$5:$I$104,MATCH($A61,'CHANGE SIGNALS'!$A$5:$A$104,0)),"")="Original scope materially changed",IFERROR(INDEX('CHANGE SIGNALS'!$K$5:$K$104,MATCH($A61,'CHANGE SIGNALS'!$A$5:$A$104,0)),"")="No approved set change"),"Contradiction: changed scope with no change breadth",IF(AND(IFERROR(INDEX('CHANGE SIGNALS'!$K$5:$K$104,MATCH($A61,'CHANGE SIGNALS'!$A$5:$A$104,0)),"")="Original decision scope",IFERROR(INDEX('CHANGE SIGNALS'!$I$5:$I$104,MATCH($A61,'CHANGE SIGNALS'!$A$5:$A$104,0)),"")="Original scope remains valid"),"Contradiction: decision scope breadth with valid scope","READY")))))))))))))))))))))</f>
        <v/>
      </c>
      <c r="H61" s="6" t="str">
        <f aca="false">IF($A61="","",IF($G61&lt;&gt;"READY","",IF('SET BASELINE'!$B$6="Not clearly defined","Refused — define the original decision first",IF(OR(IFERROR(INDEX('CHANGE SIGNALS'!$I$5:$I$104,MATCH($A61,'CHANGE SIGNALS'!$A$5:$A$104,0)),"")="Original scope materially changed",IFERROR(INDEX('CHANGE SIGNALS'!$K$5:$K$104,MATCH($A61,'CHANGE SIGNALS'!$A$5:$A$104,0)),"")="Original decision scope"),"Decision-scope review required",IF($C61="Required evidence is missing","Review deferred — evidence insufficient",IF(OR($D61="Admissibility requires review",$D61="Material evidence is contradictory",$D61="Material evidence may be stale",IFERROR(INDEX('CHANGE SIGNALS'!$I$5:$I$104,MATCH($A61,'CHANGE SIGNALS'!$A$5:$A$104,0)),"")="Original scope is unclear",IFERROR(INDEX('CHANGE SIGNALS'!$J$5:$J$104,MATCH($A61,'CHANGE SIGNALS'!$A$5:$A$104,0)),"")="Consequence is unclear",IFERROR(INDEX('CHANGE SIGNALS'!$K$5:$K$104,MATCH($A61,'CHANGE SIGNALS'!$A$5:$A$104,0)),"")="Affected breadth is unclear"),"Evidence check required",IF(AND(IFERROR(INDEX('CHANGE SIGNALS'!$J$5:$J$104,MATCH($A61,'CHANGE SIGNALS'!$A$5:$A$104,0)),"")="No supported material consequence",IFERROR(INDEX('CHANGE SIGNALS'!$K$5:$K$104,MATCH($A61,'CHANGE SIGNALS'!$A$5:$A$104,0)),"")="No approved set change"),"No change required",IF(AND(IFERROR(INDEX('CHANGE SIGNALS'!$J$5:$J$104,MATCH($A61,'CHANGE SIGNALS'!$A$5:$A$104,0)),"")="Supported material consequence",OR(IFERROR(INDEX('CHANGE SIGNALS'!$K$5:$K$104,MATCH($A61,'CHANGE SIGNALS'!$A$5:$A$104,0)),"")="One candidate",IFERROR(INDEX('CHANGE SIGNALS'!$K$5:$K$104,MATCH($A61,'CHANGE SIGNALS'!$A$5:$A$104,0)),"")="Bounded subset, product, segment or market")),"Partial refresh",IF(AND(IFERROR(INDEX('CHANGE SIGNALS'!$J$5:$J$104,MATCH($A61,'CHANGE SIGNALS'!$A$5:$A$104,0)),"")="Supported material consequence",IFERROR(INDEX('CHANGE SIGNALS'!$K$5:$K$104,MATCH($A61,'CHANGE SIGNALS'!$A$5:$A$104,0)),"")="Set-wide assumptions or coverage"),"Full competitor-set rebuild","")))))))))</f>
        <v/>
      </c>
      <c r="I61" s="6"/>
      <c r="J61" s="6"/>
      <c r="K61" s="11"/>
      <c r="L61" s="6"/>
      <c r="M61" s="6"/>
      <c r="N61" s="6"/>
      <c r="O61" s="6"/>
      <c r="P61" s="6" t="str">
        <f aca="false">IF($A61="","",'SET BASELINE'!$B$6&amp;"|"&amp;'SET BASELINE'!$B$11&amp;"|"&amp;$A61&amp;"|"&amp;$B61&amp;"|"&amp;$C61&amp;"|"&amp;$D61&amp;"|"&amp;IFERROR(INDEX('CHANGE SIGNALS'!$I$5:$I$104,MATCH($A61,'CHANGE SIGNALS'!$A$5:$A$104,0)),"")&amp;"|"&amp;IFERROR(INDEX('CHANGE SIGNALS'!$J$5:$J$104,MATCH($A61,'CHANGE SIGNALS'!$A$5:$A$104,0)),"")&amp;"|"&amp;IFERROR(INDEX('CHANGE SIGNALS'!$K$5:$K$104,MATCH($A61,'CHANGE SIGNALS'!$A$5:$A$104,0)),"")&amp;"|"&amp;$E61&amp;"|"&amp;$F61&amp;"|"&amp;$N61)</f>
        <v/>
      </c>
      <c r="Q61" s="6" t="str">
        <f aca="false">IF($A61="","",IF($I61="","NOT CONFIRMED",IF($O61="","CONFIRMATION SNAPSHOT REQUIRED",IF($O61=$P61,"CURRENT","STALE — REVIEW AGAIN"))))</f>
        <v/>
      </c>
    </row>
    <row r="62" customFormat="false" ht="15" hidden="false" customHeight="false" outlineLevel="0" collapsed="false">
      <c r="A62" s="6"/>
      <c r="B62" s="6"/>
      <c r="C62" s="6"/>
      <c r="D62" s="6"/>
      <c r="E62" s="6"/>
      <c r="F62" s="6"/>
      <c r="G62" s="6" t="str">
        <f aca="false">IF($A62="","",IF(COUNTIF('CHANGE SIGNALS'!$A$5:$A$104,$A62)=0,"Missing: matching signal record",IF('SET BASELINE'!$B$6="","Missing: original decision status",IF('SET BASELINE'!$B$11="","Missing: current set version",IF(IFERROR(INDEX('CHANGE SIGNALS'!$D$5:$D$104,MATCH($A62,'CHANGE SIGNALS'!$A$5:$A$104,0)),"")="","Missing: signal category",IF(OR(IFERROR(INDEX('CHANGE SIGNALS'!$F$5:$F$104,MATCH($A62,'CHANGE SIGNALS'!$A$5:$A$104,0)),"")="",LEN(SUBSTITUTE(SUBSTITUTE(SUBSTITUTE(SUBSTITUTE(SUBSTITUTE(SUBSTITUTE(TRIM(IFERROR(INDEX('CHANGE SIGNALS'!$F$5:$F$104,MATCH($A62,'CHANGE SIGNALS'!$A$5:$A$104,0)),"")),".",""),"-",""),"?",""),"!",""),",",""),";",""))=0),"Missing: meaningful observed fact",IF(OR(NOT(ISNUMBER(IFERROR(INDEX('CHANGE SIGNALS'!$C$5:$C$104,MATCH($A62,'CHANGE SIGNALS'!$A$5:$A$104,0)),""))),IFERROR(INDEX('CHANGE SIGNALS'!$C$5:$C$104,MATCH($A62,'CHANGE SIGNALS'!$A$5:$A$104,0)),"")&lt;1,IFERROR(INDEX('CHANGE SIGNALS'!$C$5:$C$104,MATCH($A62,'CHANGE SIGNALS'!$A$5:$A$104,0)),"")&gt;2958465,IFERROR(INDEX('CHANGE SIGNALS'!$C$5:$C$104,MATCH($A62,'CHANGE SIGNALS'!$A$5:$A$104,0)),"")&lt;&gt;INT(IFERROR(INDEX('CHANGE SIGNALS'!$C$5:$C$104,MATCH($A62,'CHANGE SIGNALS'!$A$5:$A$104,0)),""))),"Invalid: date observed",IF(IFERROR(INDEX('CHANGE SIGNALS'!$L$5:$L$104,MATCH($A62,'CHANGE SIGNALS'!$A$5:$A$104,0)),"")="","Missing: monitoring owner",IF($C62="","Missing: evidence availability",IF($D62="","Missing: evidence state",IF($B62="","Missing: candidate or affected scope",IF($E62="","Missing: materiality rationale",IF($F62="","Missing: protected unchanged elements",IF(OR($N62="",LEN(SUBSTITUTE(SUBSTITUTE(SUBSTITUTE(SUBSTITUTE(SUBSTITUTE(SUBSTITUTE(TRIM($N62),".",""),"-",""),"?",""),"!",""),",",""),";",""))=0),"Missing: next-review condition",IF(AND($C62="Required evidence is missing",$D62&lt;&gt;"Not assessable because evidence is missing"),"Contradiction: missing evidence state",IF(AND($C62="Required evidence is available",$D62="Not assessable because evidence is missing"),"Contradiction: evidence marked available and missing",IF(AND(IFERROR(INDEX('CHANGE SIGNALS'!$J$5:$J$104,MATCH($A62,'CHANGE SIGNALS'!$A$5:$A$104,0)),"")="No supported material consequence",OR(IFERROR(INDEX('CHANGE SIGNALS'!$K$5:$K$104,MATCH($A62,'CHANGE SIGNALS'!$A$5:$A$104,0)),"")="One candidate",IFERROR(INDEX('CHANGE SIGNALS'!$K$5:$K$104,MATCH($A62,'CHANGE SIGNALS'!$A$5:$A$104,0)),"")="Bounded subset, product, segment or market",IFERROR(INDEX('CHANGE SIGNALS'!$K$5:$K$104,MATCH($A62,'CHANGE SIGNALS'!$A$5:$A$104,0)),"")="Set-wide assumptions or coverage")),"Contradiction: no material consequence with change breadth",IF(AND(IFERROR(INDEX('CHANGE SIGNALS'!$J$5:$J$104,MATCH($A62,'CHANGE SIGNALS'!$A$5:$A$104,0)),"")="Supported material consequence",IFERROR(INDEX('CHANGE SIGNALS'!$K$5:$K$104,MATCH($A62,'CHANGE SIGNALS'!$A$5:$A$104,0)),"")="No approved set change"),"Contradiction: supported consequence with no change",IF(AND('SET BASELINE'!$B$6="Not clearly defined",OR(IFERROR(INDEX('CHANGE SIGNALS'!$J$5:$J$104,MATCH($A62,'CHANGE SIGNALS'!$A$5:$A$104,0)),"")="Supported material consequence",IFERROR(INDEX('CHANGE SIGNALS'!$K$5:$K$104,MATCH($A62,'CHANGE SIGNALS'!$A$5:$A$104,0)),"")&lt;&gt;"No approved set change",IFERROR(INDEX('CHANGE SIGNALS'!$I$5:$I$104,MATCH($A62,'CHANGE SIGNALS'!$A$5:$A$104,0)),"")="Original scope materially changed")),"Contradiction: undefined decision with claimed change",IF(AND(IFERROR(INDEX('CHANGE SIGNALS'!$I$5:$I$104,MATCH($A62,'CHANGE SIGNALS'!$A$5:$A$104,0)),"")="Original scope materially changed",IFERROR(INDEX('CHANGE SIGNALS'!$K$5:$K$104,MATCH($A62,'CHANGE SIGNALS'!$A$5:$A$104,0)),"")="No approved set change"),"Contradiction: changed scope with no change breadth",IF(AND(IFERROR(INDEX('CHANGE SIGNALS'!$K$5:$K$104,MATCH($A62,'CHANGE SIGNALS'!$A$5:$A$104,0)),"")="Original decision scope",IFERROR(INDEX('CHANGE SIGNALS'!$I$5:$I$104,MATCH($A62,'CHANGE SIGNALS'!$A$5:$A$104,0)),"")="Original scope remains valid"),"Contradiction: decision scope breadth with valid scope","READY")))))))))))))))))))))</f>
        <v/>
      </c>
      <c r="H62" s="6" t="str">
        <f aca="false">IF($A62="","",IF($G62&lt;&gt;"READY","",IF('SET BASELINE'!$B$6="Not clearly defined","Refused — define the original decision first",IF(OR(IFERROR(INDEX('CHANGE SIGNALS'!$I$5:$I$104,MATCH($A62,'CHANGE SIGNALS'!$A$5:$A$104,0)),"")="Original scope materially changed",IFERROR(INDEX('CHANGE SIGNALS'!$K$5:$K$104,MATCH($A62,'CHANGE SIGNALS'!$A$5:$A$104,0)),"")="Original decision scope"),"Decision-scope review required",IF($C62="Required evidence is missing","Review deferred — evidence insufficient",IF(OR($D62="Admissibility requires review",$D62="Material evidence is contradictory",$D62="Material evidence may be stale",IFERROR(INDEX('CHANGE SIGNALS'!$I$5:$I$104,MATCH($A62,'CHANGE SIGNALS'!$A$5:$A$104,0)),"")="Original scope is unclear",IFERROR(INDEX('CHANGE SIGNALS'!$J$5:$J$104,MATCH($A62,'CHANGE SIGNALS'!$A$5:$A$104,0)),"")="Consequence is unclear",IFERROR(INDEX('CHANGE SIGNALS'!$K$5:$K$104,MATCH($A62,'CHANGE SIGNALS'!$A$5:$A$104,0)),"")="Affected breadth is unclear"),"Evidence check required",IF(AND(IFERROR(INDEX('CHANGE SIGNALS'!$J$5:$J$104,MATCH($A62,'CHANGE SIGNALS'!$A$5:$A$104,0)),"")="No supported material consequence",IFERROR(INDEX('CHANGE SIGNALS'!$K$5:$K$104,MATCH($A62,'CHANGE SIGNALS'!$A$5:$A$104,0)),"")="No approved set change"),"No change required",IF(AND(IFERROR(INDEX('CHANGE SIGNALS'!$J$5:$J$104,MATCH($A62,'CHANGE SIGNALS'!$A$5:$A$104,0)),"")="Supported material consequence",OR(IFERROR(INDEX('CHANGE SIGNALS'!$K$5:$K$104,MATCH($A62,'CHANGE SIGNALS'!$A$5:$A$104,0)),"")="One candidate",IFERROR(INDEX('CHANGE SIGNALS'!$K$5:$K$104,MATCH($A62,'CHANGE SIGNALS'!$A$5:$A$104,0)),"")="Bounded subset, product, segment or market")),"Partial refresh",IF(AND(IFERROR(INDEX('CHANGE SIGNALS'!$J$5:$J$104,MATCH($A62,'CHANGE SIGNALS'!$A$5:$A$104,0)),"")="Supported material consequence",IFERROR(INDEX('CHANGE SIGNALS'!$K$5:$K$104,MATCH($A62,'CHANGE SIGNALS'!$A$5:$A$104,0)),"")="Set-wide assumptions or coverage"),"Full competitor-set rebuild","")))))))))</f>
        <v/>
      </c>
      <c r="I62" s="6"/>
      <c r="J62" s="6"/>
      <c r="K62" s="11"/>
      <c r="L62" s="6"/>
      <c r="M62" s="6"/>
      <c r="N62" s="6"/>
      <c r="O62" s="6"/>
      <c r="P62" s="6" t="str">
        <f aca="false">IF($A62="","",'SET BASELINE'!$B$6&amp;"|"&amp;'SET BASELINE'!$B$11&amp;"|"&amp;$A62&amp;"|"&amp;$B62&amp;"|"&amp;$C62&amp;"|"&amp;$D62&amp;"|"&amp;IFERROR(INDEX('CHANGE SIGNALS'!$I$5:$I$104,MATCH($A62,'CHANGE SIGNALS'!$A$5:$A$104,0)),"")&amp;"|"&amp;IFERROR(INDEX('CHANGE SIGNALS'!$J$5:$J$104,MATCH($A62,'CHANGE SIGNALS'!$A$5:$A$104,0)),"")&amp;"|"&amp;IFERROR(INDEX('CHANGE SIGNALS'!$K$5:$K$104,MATCH($A62,'CHANGE SIGNALS'!$A$5:$A$104,0)),"")&amp;"|"&amp;$E62&amp;"|"&amp;$F62&amp;"|"&amp;$N62)</f>
        <v/>
      </c>
      <c r="Q62" s="6" t="str">
        <f aca="false">IF($A62="","",IF($I62="","NOT CONFIRMED",IF($O62="","CONFIRMATION SNAPSHOT REQUIRED",IF($O62=$P62,"CURRENT","STALE — REVIEW AGAIN"))))</f>
        <v/>
      </c>
    </row>
    <row r="63" customFormat="false" ht="15" hidden="false" customHeight="false" outlineLevel="0" collapsed="false">
      <c r="A63" s="6"/>
      <c r="B63" s="6"/>
      <c r="C63" s="6"/>
      <c r="D63" s="6"/>
      <c r="E63" s="6"/>
      <c r="F63" s="6"/>
      <c r="G63" s="6" t="str">
        <f aca="false">IF($A63="","",IF(COUNTIF('CHANGE SIGNALS'!$A$5:$A$104,$A63)=0,"Missing: matching signal record",IF('SET BASELINE'!$B$6="","Missing: original decision status",IF('SET BASELINE'!$B$11="","Missing: current set version",IF(IFERROR(INDEX('CHANGE SIGNALS'!$D$5:$D$104,MATCH($A63,'CHANGE SIGNALS'!$A$5:$A$104,0)),"")="","Missing: signal category",IF(OR(IFERROR(INDEX('CHANGE SIGNALS'!$F$5:$F$104,MATCH($A63,'CHANGE SIGNALS'!$A$5:$A$104,0)),"")="",LEN(SUBSTITUTE(SUBSTITUTE(SUBSTITUTE(SUBSTITUTE(SUBSTITUTE(SUBSTITUTE(TRIM(IFERROR(INDEX('CHANGE SIGNALS'!$F$5:$F$104,MATCH($A63,'CHANGE SIGNALS'!$A$5:$A$104,0)),"")),".",""),"-",""),"?",""),"!",""),",",""),";",""))=0),"Missing: meaningful observed fact",IF(OR(NOT(ISNUMBER(IFERROR(INDEX('CHANGE SIGNALS'!$C$5:$C$104,MATCH($A63,'CHANGE SIGNALS'!$A$5:$A$104,0)),""))),IFERROR(INDEX('CHANGE SIGNALS'!$C$5:$C$104,MATCH($A63,'CHANGE SIGNALS'!$A$5:$A$104,0)),"")&lt;1,IFERROR(INDEX('CHANGE SIGNALS'!$C$5:$C$104,MATCH($A63,'CHANGE SIGNALS'!$A$5:$A$104,0)),"")&gt;2958465,IFERROR(INDEX('CHANGE SIGNALS'!$C$5:$C$104,MATCH($A63,'CHANGE SIGNALS'!$A$5:$A$104,0)),"")&lt;&gt;INT(IFERROR(INDEX('CHANGE SIGNALS'!$C$5:$C$104,MATCH($A63,'CHANGE SIGNALS'!$A$5:$A$104,0)),""))),"Invalid: date observed",IF(IFERROR(INDEX('CHANGE SIGNALS'!$L$5:$L$104,MATCH($A63,'CHANGE SIGNALS'!$A$5:$A$104,0)),"")="","Missing: monitoring owner",IF($C63="","Missing: evidence availability",IF($D63="","Missing: evidence state",IF($B63="","Missing: candidate or affected scope",IF($E63="","Missing: materiality rationale",IF($F63="","Missing: protected unchanged elements",IF(OR($N63="",LEN(SUBSTITUTE(SUBSTITUTE(SUBSTITUTE(SUBSTITUTE(SUBSTITUTE(SUBSTITUTE(TRIM($N63),".",""),"-",""),"?",""),"!",""),",",""),";",""))=0),"Missing: next-review condition",IF(AND($C63="Required evidence is missing",$D63&lt;&gt;"Not assessable because evidence is missing"),"Contradiction: missing evidence state",IF(AND($C63="Required evidence is available",$D63="Not assessable because evidence is missing"),"Contradiction: evidence marked available and missing",IF(AND(IFERROR(INDEX('CHANGE SIGNALS'!$J$5:$J$104,MATCH($A63,'CHANGE SIGNALS'!$A$5:$A$104,0)),"")="No supported material consequence",OR(IFERROR(INDEX('CHANGE SIGNALS'!$K$5:$K$104,MATCH($A63,'CHANGE SIGNALS'!$A$5:$A$104,0)),"")="One candidate",IFERROR(INDEX('CHANGE SIGNALS'!$K$5:$K$104,MATCH($A63,'CHANGE SIGNALS'!$A$5:$A$104,0)),"")="Bounded subset, product, segment or market",IFERROR(INDEX('CHANGE SIGNALS'!$K$5:$K$104,MATCH($A63,'CHANGE SIGNALS'!$A$5:$A$104,0)),"")="Set-wide assumptions or coverage")),"Contradiction: no material consequence with change breadth",IF(AND(IFERROR(INDEX('CHANGE SIGNALS'!$J$5:$J$104,MATCH($A63,'CHANGE SIGNALS'!$A$5:$A$104,0)),"")="Supported material consequence",IFERROR(INDEX('CHANGE SIGNALS'!$K$5:$K$104,MATCH($A63,'CHANGE SIGNALS'!$A$5:$A$104,0)),"")="No approved set change"),"Contradiction: supported consequence with no change",IF(AND('SET BASELINE'!$B$6="Not clearly defined",OR(IFERROR(INDEX('CHANGE SIGNALS'!$J$5:$J$104,MATCH($A63,'CHANGE SIGNALS'!$A$5:$A$104,0)),"")="Supported material consequence",IFERROR(INDEX('CHANGE SIGNALS'!$K$5:$K$104,MATCH($A63,'CHANGE SIGNALS'!$A$5:$A$104,0)),"")&lt;&gt;"No approved set change",IFERROR(INDEX('CHANGE SIGNALS'!$I$5:$I$104,MATCH($A63,'CHANGE SIGNALS'!$A$5:$A$104,0)),"")="Original scope materially changed")),"Contradiction: undefined decision with claimed change",IF(AND(IFERROR(INDEX('CHANGE SIGNALS'!$I$5:$I$104,MATCH($A63,'CHANGE SIGNALS'!$A$5:$A$104,0)),"")="Original scope materially changed",IFERROR(INDEX('CHANGE SIGNALS'!$K$5:$K$104,MATCH($A63,'CHANGE SIGNALS'!$A$5:$A$104,0)),"")="No approved set change"),"Contradiction: changed scope with no change breadth",IF(AND(IFERROR(INDEX('CHANGE SIGNALS'!$K$5:$K$104,MATCH($A63,'CHANGE SIGNALS'!$A$5:$A$104,0)),"")="Original decision scope",IFERROR(INDEX('CHANGE SIGNALS'!$I$5:$I$104,MATCH($A63,'CHANGE SIGNALS'!$A$5:$A$104,0)),"")="Original scope remains valid"),"Contradiction: decision scope breadth with valid scope","READY")))))))))))))))))))))</f>
        <v/>
      </c>
      <c r="H63" s="6" t="str">
        <f aca="false">IF($A63="","",IF($G63&lt;&gt;"READY","",IF('SET BASELINE'!$B$6="Not clearly defined","Refused — define the original decision first",IF(OR(IFERROR(INDEX('CHANGE SIGNALS'!$I$5:$I$104,MATCH($A63,'CHANGE SIGNALS'!$A$5:$A$104,0)),"")="Original scope materially changed",IFERROR(INDEX('CHANGE SIGNALS'!$K$5:$K$104,MATCH($A63,'CHANGE SIGNALS'!$A$5:$A$104,0)),"")="Original decision scope"),"Decision-scope review required",IF($C63="Required evidence is missing","Review deferred — evidence insufficient",IF(OR($D63="Admissibility requires review",$D63="Material evidence is contradictory",$D63="Material evidence may be stale",IFERROR(INDEX('CHANGE SIGNALS'!$I$5:$I$104,MATCH($A63,'CHANGE SIGNALS'!$A$5:$A$104,0)),"")="Original scope is unclear",IFERROR(INDEX('CHANGE SIGNALS'!$J$5:$J$104,MATCH($A63,'CHANGE SIGNALS'!$A$5:$A$104,0)),"")="Consequence is unclear",IFERROR(INDEX('CHANGE SIGNALS'!$K$5:$K$104,MATCH($A63,'CHANGE SIGNALS'!$A$5:$A$104,0)),"")="Affected breadth is unclear"),"Evidence check required",IF(AND(IFERROR(INDEX('CHANGE SIGNALS'!$J$5:$J$104,MATCH($A63,'CHANGE SIGNALS'!$A$5:$A$104,0)),"")="No supported material consequence",IFERROR(INDEX('CHANGE SIGNALS'!$K$5:$K$104,MATCH($A63,'CHANGE SIGNALS'!$A$5:$A$104,0)),"")="No approved set change"),"No change required",IF(AND(IFERROR(INDEX('CHANGE SIGNALS'!$J$5:$J$104,MATCH($A63,'CHANGE SIGNALS'!$A$5:$A$104,0)),"")="Supported material consequence",OR(IFERROR(INDEX('CHANGE SIGNALS'!$K$5:$K$104,MATCH($A63,'CHANGE SIGNALS'!$A$5:$A$104,0)),"")="One candidate",IFERROR(INDEX('CHANGE SIGNALS'!$K$5:$K$104,MATCH($A63,'CHANGE SIGNALS'!$A$5:$A$104,0)),"")="Bounded subset, product, segment or market")),"Partial refresh",IF(AND(IFERROR(INDEX('CHANGE SIGNALS'!$J$5:$J$104,MATCH($A63,'CHANGE SIGNALS'!$A$5:$A$104,0)),"")="Supported material consequence",IFERROR(INDEX('CHANGE SIGNALS'!$K$5:$K$104,MATCH($A63,'CHANGE SIGNALS'!$A$5:$A$104,0)),"")="Set-wide assumptions or coverage"),"Full competitor-set rebuild","")))))))))</f>
        <v/>
      </c>
      <c r="I63" s="6"/>
      <c r="J63" s="6"/>
      <c r="K63" s="11"/>
      <c r="L63" s="6"/>
      <c r="M63" s="6"/>
      <c r="N63" s="6"/>
      <c r="O63" s="6"/>
      <c r="P63" s="6" t="str">
        <f aca="false">IF($A63="","",'SET BASELINE'!$B$6&amp;"|"&amp;'SET BASELINE'!$B$11&amp;"|"&amp;$A63&amp;"|"&amp;$B63&amp;"|"&amp;$C63&amp;"|"&amp;$D63&amp;"|"&amp;IFERROR(INDEX('CHANGE SIGNALS'!$I$5:$I$104,MATCH($A63,'CHANGE SIGNALS'!$A$5:$A$104,0)),"")&amp;"|"&amp;IFERROR(INDEX('CHANGE SIGNALS'!$J$5:$J$104,MATCH($A63,'CHANGE SIGNALS'!$A$5:$A$104,0)),"")&amp;"|"&amp;IFERROR(INDEX('CHANGE SIGNALS'!$K$5:$K$104,MATCH($A63,'CHANGE SIGNALS'!$A$5:$A$104,0)),"")&amp;"|"&amp;$E63&amp;"|"&amp;$F63&amp;"|"&amp;$N63)</f>
        <v/>
      </c>
      <c r="Q63" s="6" t="str">
        <f aca="false">IF($A63="","",IF($I63="","NOT CONFIRMED",IF($O63="","CONFIRMATION SNAPSHOT REQUIRED",IF($O63=$P63,"CURRENT","STALE — REVIEW AGAIN"))))</f>
        <v/>
      </c>
    </row>
    <row r="64" customFormat="false" ht="15" hidden="false" customHeight="false" outlineLevel="0" collapsed="false">
      <c r="A64" s="6"/>
      <c r="B64" s="6"/>
      <c r="C64" s="6"/>
      <c r="D64" s="6"/>
      <c r="E64" s="6"/>
      <c r="F64" s="6"/>
      <c r="G64" s="6" t="str">
        <f aca="false">IF($A64="","",IF(COUNTIF('CHANGE SIGNALS'!$A$5:$A$104,$A64)=0,"Missing: matching signal record",IF('SET BASELINE'!$B$6="","Missing: original decision status",IF('SET BASELINE'!$B$11="","Missing: current set version",IF(IFERROR(INDEX('CHANGE SIGNALS'!$D$5:$D$104,MATCH($A64,'CHANGE SIGNALS'!$A$5:$A$104,0)),"")="","Missing: signal category",IF(OR(IFERROR(INDEX('CHANGE SIGNALS'!$F$5:$F$104,MATCH($A64,'CHANGE SIGNALS'!$A$5:$A$104,0)),"")="",LEN(SUBSTITUTE(SUBSTITUTE(SUBSTITUTE(SUBSTITUTE(SUBSTITUTE(SUBSTITUTE(TRIM(IFERROR(INDEX('CHANGE SIGNALS'!$F$5:$F$104,MATCH($A64,'CHANGE SIGNALS'!$A$5:$A$104,0)),"")),".",""),"-",""),"?",""),"!",""),",",""),";",""))=0),"Missing: meaningful observed fact",IF(OR(NOT(ISNUMBER(IFERROR(INDEX('CHANGE SIGNALS'!$C$5:$C$104,MATCH($A64,'CHANGE SIGNALS'!$A$5:$A$104,0)),""))),IFERROR(INDEX('CHANGE SIGNALS'!$C$5:$C$104,MATCH($A64,'CHANGE SIGNALS'!$A$5:$A$104,0)),"")&lt;1,IFERROR(INDEX('CHANGE SIGNALS'!$C$5:$C$104,MATCH($A64,'CHANGE SIGNALS'!$A$5:$A$104,0)),"")&gt;2958465,IFERROR(INDEX('CHANGE SIGNALS'!$C$5:$C$104,MATCH($A64,'CHANGE SIGNALS'!$A$5:$A$104,0)),"")&lt;&gt;INT(IFERROR(INDEX('CHANGE SIGNALS'!$C$5:$C$104,MATCH($A64,'CHANGE SIGNALS'!$A$5:$A$104,0)),""))),"Invalid: date observed",IF(IFERROR(INDEX('CHANGE SIGNALS'!$L$5:$L$104,MATCH($A64,'CHANGE SIGNALS'!$A$5:$A$104,0)),"")="","Missing: monitoring owner",IF($C64="","Missing: evidence availability",IF($D64="","Missing: evidence state",IF($B64="","Missing: candidate or affected scope",IF($E64="","Missing: materiality rationale",IF($F64="","Missing: protected unchanged elements",IF(OR($N64="",LEN(SUBSTITUTE(SUBSTITUTE(SUBSTITUTE(SUBSTITUTE(SUBSTITUTE(SUBSTITUTE(TRIM($N64),".",""),"-",""),"?",""),"!",""),",",""),";",""))=0),"Missing: next-review condition",IF(AND($C64="Required evidence is missing",$D64&lt;&gt;"Not assessable because evidence is missing"),"Contradiction: missing evidence state",IF(AND($C64="Required evidence is available",$D64="Not assessable because evidence is missing"),"Contradiction: evidence marked available and missing",IF(AND(IFERROR(INDEX('CHANGE SIGNALS'!$J$5:$J$104,MATCH($A64,'CHANGE SIGNALS'!$A$5:$A$104,0)),"")="No supported material consequence",OR(IFERROR(INDEX('CHANGE SIGNALS'!$K$5:$K$104,MATCH($A64,'CHANGE SIGNALS'!$A$5:$A$104,0)),"")="One candidate",IFERROR(INDEX('CHANGE SIGNALS'!$K$5:$K$104,MATCH($A64,'CHANGE SIGNALS'!$A$5:$A$104,0)),"")="Bounded subset, product, segment or market",IFERROR(INDEX('CHANGE SIGNALS'!$K$5:$K$104,MATCH($A64,'CHANGE SIGNALS'!$A$5:$A$104,0)),"")="Set-wide assumptions or coverage")),"Contradiction: no material consequence with change breadth",IF(AND(IFERROR(INDEX('CHANGE SIGNALS'!$J$5:$J$104,MATCH($A64,'CHANGE SIGNALS'!$A$5:$A$104,0)),"")="Supported material consequence",IFERROR(INDEX('CHANGE SIGNALS'!$K$5:$K$104,MATCH($A64,'CHANGE SIGNALS'!$A$5:$A$104,0)),"")="No approved set change"),"Contradiction: supported consequence with no change",IF(AND('SET BASELINE'!$B$6="Not clearly defined",OR(IFERROR(INDEX('CHANGE SIGNALS'!$J$5:$J$104,MATCH($A64,'CHANGE SIGNALS'!$A$5:$A$104,0)),"")="Supported material consequence",IFERROR(INDEX('CHANGE SIGNALS'!$K$5:$K$104,MATCH($A64,'CHANGE SIGNALS'!$A$5:$A$104,0)),"")&lt;&gt;"No approved set change",IFERROR(INDEX('CHANGE SIGNALS'!$I$5:$I$104,MATCH($A64,'CHANGE SIGNALS'!$A$5:$A$104,0)),"")="Original scope materially changed")),"Contradiction: undefined decision with claimed change",IF(AND(IFERROR(INDEX('CHANGE SIGNALS'!$I$5:$I$104,MATCH($A64,'CHANGE SIGNALS'!$A$5:$A$104,0)),"")="Original scope materially changed",IFERROR(INDEX('CHANGE SIGNALS'!$K$5:$K$104,MATCH($A64,'CHANGE SIGNALS'!$A$5:$A$104,0)),"")="No approved set change"),"Contradiction: changed scope with no change breadth",IF(AND(IFERROR(INDEX('CHANGE SIGNALS'!$K$5:$K$104,MATCH($A64,'CHANGE SIGNALS'!$A$5:$A$104,0)),"")="Original decision scope",IFERROR(INDEX('CHANGE SIGNALS'!$I$5:$I$104,MATCH($A64,'CHANGE SIGNALS'!$A$5:$A$104,0)),"")="Original scope remains valid"),"Contradiction: decision scope breadth with valid scope","READY")))))))))))))))))))))</f>
        <v/>
      </c>
      <c r="H64" s="6" t="str">
        <f aca="false">IF($A64="","",IF($G64&lt;&gt;"READY","",IF('SET BASELINE'!$B$6="Not clearly defined","Refused — define the original decision first",IF(OR(IFERROR(INDEX('CHANGE SIGNALS'!$I$5:$I$104,MATCH($A64,'CHANGE SIGNALS'!$A$5:$A$104,0)),"")="Original scope materially changed",IFERROR(INDEX('CHANGE SIGNALS'!$K$5:$K$104,MATCH($A64,'CHANGE SIGNALS'!$A$5:$A$104,0)),"")="Original decision scope"),"Decision-scope review required",IF($C64="Required evidence is missing","Review deferred — evidence insufficient",IF(OR($D64="Admissibility requires review",$D64="Material evidence is contradictory",$D64="Material evidence may be stale",IFERROR(INDEX('CHANGE SIGNALS'!$I$5:$I$104,MATCH($A64,'CHANGE SIGNALS'!$A$5:$A$104,0)),"")="Original scope is unclear",IFERROR(INDEX('CHANGE SIGNALS'!$J$5:$J$104,MATCH($A64,'CHANGE SIGNALS'!$A$5:$A$104,0)),"")="Consequence is unclear",IFERROR(INDEX('CHANGE SIGNALS'!$K$5:$K$104,MATCH($A64,'CHANGE SIGNALS'!$A$5:$A$104,0)),"")="Affected breadth is unclear"),"Evidence check required",IF(AND(IFERROR(INDEX('CHANGE SIGNALS'!$J$5:$J$104,MATCH($A64,'CHANGE SIGNALS'!$A$5:$A$104,0)),"")="No supported material consequence",IFERROR(INDEX('CHANGE SIGNALS'!$K$5:$K$104,MATCH($A64,'CHANGE SIGNALS'!$A$5:$A$104,0)),"")="No approved set change"),"No change required",IF(AND(IFERROR(INDEX('CHANGE SIGNALS'!$J$5:$J$104,MATCH($A64,'CHANGE SIGNALS'!$A$5:$A$104,0)),"")="Supported material consequence",OR(IFERROR(INDEX('CHANGE SIGNALS'!$K$5:$K$104,MATCH($A64,'CHANGE SIGNALS'!$A$5:$A$104,0)),"")="One candidate",IFERROR(INDEX('CHANGE SIGNALS'!$K$5:$K$104,MATCH($A64,'CHANGE SIGNALS'!$A$5:$A$104,0)),"")="Bounded subset, product, segment or market")),"Partial refresh",IF(AND(IFERROR(INDEX('CHANGE SIGNALS'!$J$5:$J$104,MATCH($A64,'CHANGE SIGNALS'!$A$5:$A$104,0)),"")="Supported material consequence",IFERROR(INDEX('CHANGE SIGNALS'!$K$5:$K$104,MATCH($A64,'CHANGE SIGNALS'!$A$5:$A$104,0)),"")="Set-wide assumptions or coverage"),"Full competitor-set rebuild","")))))))))</f>
        <v/>
      </c>
      <c r="I64" s="6"/>
      <c r="J64" s="6"/>
      <c r="K64" s="11"/>
      <c r="L64" s="6"/>
      <c r="M64" s="6"/>
      <c r="N64" s="6"/>
      <c r="O64" s="6"/>
      <c r="P64" s="6" t="str">
        <f aca="false">IF($A64="","",'SET BASELINE'!$B$6&amp;"|"&amp;'SET BASELINE'!$B$11&amp;"|"&amp;$A64&amp;"|"&amp;$B64&amp;"|"&amp;$C64&amp;"|"&amp;$D64&amp;"|"&amp;IFERROR(INDEX('CHANGE SIGNALS'!$I$5:$I$104,MATCH($A64,'CHANGE SIGNALS'!$A$5:$A$104,0)),"")&amp;"|"&amp;IFERROR(INDEX('CHANGE SIGNALS'!$J$5:$J$104,MATCH($A64,'CHANGE SIGNALS'!$A$5:$A$104,0)),"")&amp;"|"&amp;IFERROR(INDEX('CHANGE SIGNALS'!$K$5:$K$104,MATCH($A64,'CHANGE SIGNALS'!$A$5:$A$104,0)),"")&amp;"|"&amp;$E64&amp;"|"&amp;$F64&amp;"|"&amp;$N64)</f>
        <v/>
      </c>
      <c r="Q64" s="6" t="str">
        <f aca="false">IF($A64="","",IF($I64="","NOT CONFIRMED",IF($O64="","CONFIRMATION SNAPSHOT REQUIRED",IF($O64=$P64,"CURRENT","STALE — REVIEW AGAIN"))))</f>
        <v/>
      </c>
    </row>
    <row r="65" customFormat="false" ht="15" hidden="false" customHeight="false" outlineLevel="0" collapsed="false">
      <c r="A65" s="6"/>
      <c r="B65" s="6"/>
      <c r="C65" s="6"/>
      <c r="D65" s="6"/>
      <c r="E65" s="6"/>
      <c r="F65" s="6"/>
      <c r="G65" s="6" t="str">
        <f aca="false">IF($A65="","",IF(COUNTIF('CHANGE SIGNALS'!$A$5:$A$104,$A65)=0,"Missing: matching signal record",IF('SET BASELINE'!$B$6="","Missing: original decision status",IF('SET BASELINE'!$B$11="","Missing: current set version",IF(IFERROR(INDEX('CHANGE SIGNALS'!$D$5:$D$104,MATCH($A65,'CHANGE SIGNALS'!$A$5:$A$104,0)),"")="","Missing: signal category",IF(OR(IFERROR(INDEX('CHANGE SIGNALS'!$F$5:$F$104,MATCH($A65,'CHANGE SIGNALS'!$A$5:$A$104,0)),"")="",LEN(SUBSTITUTE(SUBSTITUTE(SUBSTITUTE(SUBSTITUTE(SUBSTITUTE(SUBSTITUTE(TRIM(IFERROR(INDEX('CHANGE SIGNALS'!$F$5:$F$104,MATCH($A65,'CHANGE SIGNALS'!$A$5:$A$104,0)),"")),".",""),"-",""),"?",""),"!",""),",",""),";",""))=0),"Missing: meaningful observed fact",IF(OR(NOT(ISNUMBER(IFERROR(INDEX('CHANGE SIGNALS'!$C$5:$C$104,MATCH($A65,'CHANGE SIGNALS'!$A$5:$A$104,0)),""))),IFERROR(INDEX('CHANGE SIGNALS'!$C$5:$C$104,MATCH($A65,'CHANGE SIGNALS'!$A$5:$A$104,0)),"")&lt;1,IFERROR(INDEX('CHANGE SIGNALS'!$C$5:$C$104,MATCH($A65,'CHANGE SIGNALS'!$A$5:$A$104,0)),"")&gt;2958465,IFERROR(INDEX('CHANGE SIGNALS'!$C$5:$C$104,MATCH($A65,'CHANGE SIGNALS'!$A$5:$A$104,0)),"")&lt;&gt;INT(IFERROR(INDEX('CHANGE SIGNALS'!$C$5:$C$104,MATCH($A65,'CHANGE SIGNALS'!$A$5:$A$104,0)),""))),"Invalid: date observed",IF(IFERROR(INDEX('CHANGE SIGNALS'!$L$5:$L$104,MATCH($A65,'CHANGE SIGNALS'!$A$5:$A$104,0)),"")="","Missing: monitoring owner",IF($C65="","Missing: evidence availability",IF($D65="","Missing: evidence state",IF($B65="","Missing: candidate or affected scope",IF($E65="","Missing: materiality rationale",IF($F65="","Missing: protected unchanged elements",IF(OR($N65="",LEN(SUBSTITUTE(SUBSTITUTE(SUBSTITUTE(SUBSTITUTE(SUBSTITUTE(SUBSTITUTE(TRIM($N65),".",""),"-",""),"?",""),"!",""),",",""),";",""))=0),"Missing: next-review condition",IF(AND($C65="Required evidence is missing",$D65&lt;&gt;"Not assessable because evidence is missing"),"Contradiction: missing evidence state",IF(AND($C65="Required evidence is available",$D65="Not assessable because evidence is missing"),"Contradiction: evidence marked available and missing",IF(AND(IFERROR(INDEX('CHANGE SIGNALS'!$J$5:$J$104,MATCH($A65,'CHANGE SIGNALS'!$A$5:$A$104,0)),"")="No supported material consequence",OR(IFERROR(INDEX('CHANGE SIGNALS'!$K$5:$K$104,MATCH($A65,'CHANGE SIGNALS'!$A$5:$A$104,0)),"")="One candidate",IFERROR(INDEX('CHANGE SIGNALS'!$K$5:$K$104,MATCH($A65,'CHANGE SIGNALS'!$A$5:$A$104,0)),"")="Bounded subset, product, segment or market",IFERROR(INDEX('CHANGE SIGNALS'!$K$5:$K$104,MATCH($A65,'CHANGE SIGNALS'!$A$5:$A$104,0)),"")="Set-wide assumptions or coverage")),"Contradiction: no material consequence with change breadth",IF(AND(IFERROR(INDEX('CHANGE SIGNALS'!$J$5:$J$104,MATCH($A65,'CHANGE SIGNALS'!$A$5:$A$104,0)),"")="Supported material consequence",IFERROR(INDEX('CHANGE SIGNALS'!$K$5:$K$104,MATCH($A65,'CHANGE SIGNALS'!$A$5:$A$104,0)),"")="No approved set change"),"Contradiction: supported consequence with no change",IF(AND('SET BASELINE'!$B$6="Not clearly defined",OR(IFERROR(INDEX('CHANGE SIGNALS'!$J$5:$J$104,MATCH($A65,'CHANGE SIGNALS'!$A$5:$A$104,0)),"")="Supported material consequence",IFERROR(INDEX('CHANGE SIGNALS'!$K$5:$K$104,MATCH($A65,'CHANGE SIGNALS'!$A$5:$A$104,0)),"")&lt;&gt;"No approved set change",IFERROR(INDEX('CHANGE SIGNALS'!$I$5:$I$104,MATCH($A65,'CHANGE SIGNALS'!$A$5:$A$104,0)),"")="Original scope materially changed")),"Contradiction: undefined decision with claimed change",IF(AND(IFERROR(INDEX('CHANGE SIGNALS'!$I$5:$I$104,MATCH($A65,'CHANGE SIGNALS'!$A$5:$A$104,0)),"")="Original scope materially changed",IFERROR(INDEX('CHANGE SIGNALS'!$K$5:$K$104,MATCH($A65,'CHANGE SIGNALS'!$A$5:$A$104,0)),"")="No approved set change"),"Contradiction: changed scope with no change breadth",IF(AND(IFERROR(INDEX('CHANGE SIGNALS'!$K$5:$K$104,MATCH($A65,'CHANGE SIGNALS'!$A$5:$A$104,0)),"")="Original decision scope",IFERROR(INDEX('CHANGE SIGNALS'!$I$5:$I$104,MATCH($A65,'CHANGE SIGNALS'!$A$5:$A$104,0)),"")="Original scope remains valid"),"Contradiction: decision scope breadth with valid scope","READY")))))))))))))))))))))</f>
        <v/>
      </c>
      <c r="H65" s="6" t="str">
        <f aca="false">IF($A65="","",IF($G65&lt;&gt;"READY","",IF('SET BASELINE'!$B$6="Not clearly defined","Refused — define the original decision first",IF(OR(IFERROR(INDEX('CHANGE SIGNALS'!$I$5:$I$104,MATCH($A65,'CHANGE SIGNALS'!$A$5:$A$104,0)),"")="Original scope materially changed",IFERROR(INDEX('CHANGE SIGNALS'!$K$5:$K$104,MATCH($A65,'CHANGE SIGNALS'!$A$5:$A$104,0)),"")="Original decision scope"),"Decision-scope review required",IF($C65="Required evidence is missing","Review deferred — evidence insufficient",IF(OR($D65="Admissibility requires review",$D65="Material evidence is contradictory",$D65="Material evidence may be stale",IFERROR(INDEX('CHANGE SIGNALS'!$I$5:$I$104,MATCH($A65,'CHANGE SIGNALS'!$A$5:$A$104,0)),"")="Original scope is unclear",IFERROR(INDEX('CHANGE SIGNALS'!$J$5:$J$104,MATCH($A65,'CHANGE SIGNALS'!$A$5:$A$104,0)),"")="Consequence is unclear",IFERROR(INDEX('CHANGE SIGNALS'!$K$5:$K$104,MATCH($A65,'CHANGE SIGNALS'!$A$5:$A$104,0)),"")="Affected breadth is unclear"),"Evidence check required",IF(AND(IFERROR(INDEX('CHANGE SIGNALS'!$J$5:$J$104,MATCH($A65,'CHANGE SIGNALS'!$A$5:$A$104,0)),"")="No supported material consequence",IFERROR(INDEX('CHANGE SIGNALS'!$K$5:$K$104,MATCH($A65,'CHANGE SIGNALS'!$A$5:$A$104,0)),"")="No approved set change"),"No change required",IF(AND(IFERROR(INDEX('CHANGE SIGNALS'!$J$5:$J$104,MATCH($A65,'CHANGE SIGNALS'!$A$5:$A$104,0)),"")="Supported material consequence",OR(IFERROR(INDEX('CHANGE SIGNALS'!$K$5:$K$104,MATCH($A65,'CHANGE SIGNALS'!$A$5:$A$104,0)),"")="One candidate",IFERROR(INDEX('CHANGE SIGNALS'!$K$5:$K$104,MATCH($A65,'CHANGE SIGNALS'!$A$5:$A$104,0)),"")="Bounded subset, product, segment or market")),"Partial refresh",IF(AND(IFERROR(INDEX('CHANGE SIGNALS'!$J$5:$J$104,MATCH($A65,'CHANGE SIGNALS'!$A$5:$A$104,0)),"")="Supported material consequence",IFERROR(INDEX('CHANGE SIGNALS'!$K$5:$K$104,MATCH($A65,'CHANGE SIGNALS'!$A$5:$A$104,0)),"")="Set-wide assumptions or coverage"),"Full competitor-set rebuild","")))))))))</f>
        <v/>
      </c>
      <c r="I65" s="6"/>
      <c r="J65" s="6"/>
      <c r="K65" s="11"/>
      <c r="L65" s="6"/>
      <c r="M65" s="6"/>
      <c r="N65" s="6"/>
      <c r="O65" s="6"/>
      <c r="P65" s="6" t="str">
        <f aca="false">IF($A65="","",'SET BASELINE'!$B$6&amp;"|"&amp;'SET BASELINE'!$B$11&amp;"|"&amp;$A65&amp;"|"&amp;$B65&amp;"|"&amp;$C65&amp;"|"&amp;$D65&amp;"|"&amp;IFERROR(INDEX('CHANGE SIGNALS'!$I$5:$I$104,MATCH($A65,'CHANGE SIGNALS'!$A$5:$A$104,0)),"")&amp;"|"&amp;IFERROR(INDEX('CHANGE SIGNALS'!$J$5:$J$104,MATCH($A65,'CHANGE SIGNALS'!$A$5:$A$104,0)),"")&amp;"|"&amp;IFERROR(INDEX('CHANGE SIGNALS'!$K$5:$K$104,MATCH($A65,'CHANGE SIGNALS'!$A$5:$A$104,0)),"")&amp;"|"&amp;$E65&amp;"|"&amp;$F65&amp;"|"&amp;$N65)</f>
        <v/>
      </c>
      <c r="Q65" s="6" t="str">
        <f aca="false">IF($A65="","",IF($I65="","NOT CONFIRMED",IF($O65="","CONFIRMATION SNAPSHOT REQUIRED",IF($O65=$P65,"CURRENT","STALE — REVIEW AGAIN"))))</f>
        <v/>
      </c>
    </row>
    <row r="66" customFormat="false" ht="15" hidden="false" customHeight="false" outlineLevel="0" collapsed="false">
      <c r="A66" s="6"/>
      <c r="B66" s="6"/>
      <c r="C66" s="6"/>
      <c r="D66" s="6"/>
      <c r="E66" s="6"/>
      <c r="F66" s="6"/>
      <c r="G66" s="6" t="str">
        <f aca="false">IF($A66="","",IF(COUNTIF('CHANGE SIGNALS'!$A$5:$A$104,$A66)=0,"Missing: matching signal record",IF('SET BASELINE'!$B$6="","Missing: original decision status",IF('SET BASELINE'!$B$11="","Missing: current set version",IF(IFERROR(INDEX('CHANGE SIGNALS'!$D$5:$D$104,MATCH($A66,'CHANGE SIGNALS'!$A$5:$A$104,0)),"")="","Missing: signal category",IF(OR(IFERROR(INDEX('CHANGE SIGNALS'!$F$5:$F$104,MATCH($A66,'CHANGE SIGNALS'!$A$5:$A$104,0)),"")="",LEN(SUBSTITUTE(SUBSTITUTE(SUBSTITUTE(SUBSTITUTE(SUBSTITUTE(SUBSTITUTE(TRIM(IFERROR(INDEX('CHANGE SIGNALS'!$F$5:$F$104,MATCH($A66,'CHANGE SIGNALS'!$A$5:$A$104,0)),"")),".",""),"-",""),"?",""),"!",""),",",""),";",""))=0),"Missing: meaningful observed fact",IF(OR(NOT(ISNUMBER(IFERROR(INDEX('CHANGE SIGNALS'!$C$5:$C$104,MATCH($A66,'CHANGE SIGNALS'!$A$5:$A$104,0)),""))),IFERROR(INDEX('CHANGE SIGNALS'!$C$5:$C$104,MATCH($A66,'CHANGE SIGNALS'!$A$5:$A$104,0)),"")&lt;1,IFERROR(INDEX('CHANGE SIGNALS'!$C$5:$C$104,MATCH($A66,'CHANGE SIGNALS'!$A$5:$A$104,0)),"")&gt;2958465,IFERROR(INDEX('CHANGE SIGNALS'!$C$5:$C$104,MATCH($A66,'CHANGE SIGNALS'!$A$5:$A$104,0)),"")&lt;&gt;INT(IFERROR(INDEX('CHANGE SIGNALS'!$C$5:$C$104,MATCH($A66,'CHANGE SIGNALS'!$A$5:$A$104,0)),""))),"Invalid: date observed",IF(IFERROR(INDEX('CHANGE SIGNALS'!$L$5:$L$104,MATCH($A66,'CHANGE SIGNALS'!$A$5:$A$104,0)),"")="","Missing: monitoring owner",IF($C66="","Missing: evidence availability",IF($D66="","Missing: evidence state",IF($B66="","Missing: candidate or affected scope",IF($E66="","Missing: materiality rationale",IF($F66="","Missing: protected unchanged elements",IF(OR($N66="",LEN(SUBSTITUTE(SUBSTITUTE(SUBSTITUTE(SUBSTITUTE(SUBSTITUTE(SUBSTITUTE(TRIM($N66),".",""),"-",""),"?",""),"!",""),",",""),";",""))=0),"Missing: next-review condition",IF(AND($C66="Required evidence is missing",$D66&lt;&gt;"Not assessable because evidence is missing"),"Contradiction: missing evidence state",IF(AND($C66="Required evidence is available",$D66="Not assessable because evidence is missing"),"Contradiction: evidence marked available and missing",IF(AND(IFERROR(INDEX('CHANGE SIGNALS'!$J$5:$J$104,MATCH($A66,'CHANGE SIGNALS'!$A$5:$A$104,0)),"")="No supported material consequence",OR(IFERROR(INDEX('CHANGE SIGNALS'!$K$5:$K$104,MATCH($A66,'CHANGE SIGNALS'!$A$5:$A$104,0)),"")="One candidate",IFERROR(INDEX('CHANGE SIGNALS'!$K$5:$K$104,MATCH($A66,'CHANGE SIGNALS'!$A$5:$A$104,0)),"")="Bounded subset, product, segment or market",IFERROR(INDEX('CHANGE SIGNALS'!$K$5:$K$104,MATCH($A66,'CHANGE SIGNALS'!$A$5:$A$104,0)),"")="Set-wide assumptions or coverage")),"Contradiction: no material consequence with change breadth",IF(AND(IFERROR(INDEX('CHANGE SIGNALS'!$J$5:$J$104,MATCH($A66,'CHANGE SIGNALS'!$A$5:$A$104,0)),"")="Supported material consequence",IFERROR(INDEX('CHANGE SIGNALS'!$K$5:$K$104,MATCH($A66,'CHANGE SIGNALS'!$A$5:$A$104,0)),"")="No approved set change"),"Contradiction: supported consequence with no change",IF(AND('SET BASELINE'!$B$6="Not clearly defined",OR(IFERROR(INDEX('CHANGE SIGNALS'!$J$5:$J$104,MATCH($A66,'CHANGE SIGNALS'!$A$5:$A$104,0)),"")="Supported material consequence",IFERROR(INDEX('CHANGE SIGNALS'!$K$5:$K$104,MATCH($A66,'CHANGE SIGNALS'!$A$5:$A$104,0)),"")&lt;&gt;"No approved set change",IFERROR(INDEX('CHANGE SIGNALS'!$I$5:$I$104,MATCH($A66,'CHANGE SIGNALS'!$A$5:$A$104,0)),"")="Original scope materially changed")),"Contradiction: undefined decision with claimed change",IF(AND(IFERROR(INDEX('CHANGE SIGNALS'!$I$5:$I$104,MATCH($A66,'CHANGE SIGNALS'!$A$5:$A$104,0)),"")="Original scope materially changed",IFERROR(INDEX('CHANGE SIGNALS'!$K$5:$K$104,MATCH($A66,'CHANGE SIGNALS'!$A$5:$A$104,0)),"")="No approved set change"),"Contradiction: changed scope with no change breadth",IF(AND(IFERROR(INDEX('CHANGE SIGNALS'!$K$5:$K$104,MATCH($A66,'CHANGE SIGNALS'!$A$5:$A$104,0)),"")="Original decision scope",IFERROR(INDEX('CHANGE SIGNALS'!$I$5:$I$104,MATCH($A66,'CHANGE SIGNALS'!$A$5:$A$104,0)),"")="Original scope remains valid"),"Contradiction: decision scope breadth with valid scope","READY")))))))))))))))))))))</f>
        <v/>
      </c>
      <c r="H66" s="6" t="str">
        <f aca="false">IF($A66="","",IF($G66&lt;&gt;"READY","",IF('SET BASELINE'!$B$6="Not clearly defined","Refused — define the original decision first",IF(OR(IFERROR(INDEX('CHANGE SIGNALS'!$I$5:$I$104,MATCH($A66,'CHANGE SIGNALS'!$A$5:$A$104,0)),"")="Original scope materially changed",IFERROR(INDEX('CHANGE SIGNALS'!$K$5:$K$104,MATCH($A66,'CHANGE SIGNALS'!$A$5:$A$104,0)),"")="Original decision scope"),"Decision-scope review required",IF($C66="Required evidence is missing","Review deferred — evidence insufficient",IF(OR($D66="Admissibility requires review",$D66="Material evidence is contradictory",$D66="Material evidence may be stale",IFERROR(INDEX('CHANGE SIGNALS'!$I$5:$I$104,MATCH($A66,'CHANGE SIGNALS'!$A$5:$A$104,0)),"")="Original scope is unclear",IFERROR(INDEX('CHANGE SIGNALS'!$J$5:$J$104,MATCH($A66,'CHANGE SIGNALS'!$A$5:$A$104,0)),"")="Consequence is unclear",IFERROR(INDEX('CHANGE SIGNALS'!$K$5:$K$104,MATCH($A66,'CHANGE SIGNALS'!$A$5:$A$104,0)),"")="Affected breadth is unclear"),"Evidence check required",IF(AND(IFERROR(INDEX('CHANGE SIGNALS'!$J$5:$J$104,MATCH($A66,'CHANGE SIGNALS'!$A$5:$A$104,0)),"")="No supported material consequence",IFERROR(INDEX('CHANGE SIGNALS'!$K$5:$K$104,MATCH($A66,'CHANGE SIGNALS'!$A$5:$A$104,0)),"")="No approved set change"),"No change required",IF(AND(IFERROR(INDEX('CHANGE SIGNALS'!$J$5:$J$104,MATCH($A66,'CHANGE SIGNALS'!$A$5:$A$104,0)),"")="Supported material consequence",OR(IFERROR(INDEX('CHANGE SIGNALS'!$K$5:$K$104,MATCH($A66,'CHANGE SIGNALS'!$A$5:$A$104,0)),"")="One candidate",IFERROR(INDEX('CHANGE SIGNALS'!$K$5:$K$104,MATCH($A66,'CHANGE SIGNALS'!$A$5:$A$104,0)),"")="Bounded subset, product, segment or market")),"Partial refresh",IF(AND(IFERROR(INDEX('CHANGE SIGNALS'!$J$5:$J$104,MATCH($A66,'CHANGE SIGNALS'!$A$5:$A$104,0)),"")="Supported material consequence",IFERROR(INDEX('CHANGE SIGNALS'!$K$5:$K$104,MATCH($A66,'CHANGE SIGNALS'!$A$5:$A$104,0)),"")="Set-wide assumptions or coverage"),"Full competitor-set rebuild","")))))))))</f>
        <v/>
      </c>
      <c r="I66" s="6"/>
      <c r="J66" s="6"/>
      <c r="K66" s="11"/>
      <c r="L66" s="6"/>
      <c r="M66" s="6"/>
      <c r="N66" s="6"/>
      <c r="O66" s="6"/>
      <c r="P66" s="6" t="str">
        <f aca="false">IF($A66="","",'SET BASELINE'!$B$6&amp;"|"&amp;'SET BASELINE'!$B$11&amp;"|"&amp;$A66&amp;"|"&amp;$B66&amp;"|"&amp;$C66&amp;"|"&amp;$D66&amp;"|"&amp;IFERROR(INDEX('CHANGE SIGNALS'!$I$5:$I$104,MATCH($A66,'CHANGE SIGNALS'!$A$5:$A$104,0)),"")&amp;"|"&amp;IFERROR(INDEX('CHANGE SIGNALS'!$J$5:$J$104,MATCH($A66,'CHANGE SIGNALS'!$A$5:$A$104,0)),"")&amp;"|"&amp;IFERROR(INDEX('CHANGE SIGNALS'!$K$5:$K$104,MATCH($A66,'CHANGE SIGNALS'!$A$5:$A$104,0)),"")&amp;"|"&amp;$E66&amp;"|"&amp;$F66&amp;"|"&amp;$N66)</f>
        <v/>
      </c>
      <c r="Q66" s="6" t="str">
        <f aca="false">IF($A66="","",IF($I66="","NOT CONFIRMED",IF($O66="","CONFIRMATION SNAPSHOT REQUIRED",IF($O66=$P66,"CURRENT","STALE — REVIEW AGAIN"))))</f>
        <v/>
      </c>
    </row>
    <row r="67" customFormat="false" ht="15" hidden="false" customHeight="false" outlineLevel="0" collapsed="false">
      <c r="A67" s="6"/>
      <c r="B67" s="6"/>
      <c r="C67" s="6"/>
      <c r="D67" s="6"/>
      <c r="E67" s="6"/>
      <c r="F67" s="6"/>
      <c r="G67" s="6" t="str">
        <f aca="false">IF($A67="","",IF(COUNTIF('CHANGE SIGNALS'!$A$5:$A$104,$A67)=0,"Missing: matching signal record",IF('SET BASELINE'!$B$6="","Missing: original decision status",IF('SET BASELINE'!$B$11="","Missing: current set version",IF(IFERROR(INDEX('CHANGE SIGNALS'!$D$5:$D$104,MATCH($A67,'CHANGE SIGNALS'!$A$5:$A$104,0)),"")="","Missing: signal category",IF(OR(IFERROR(INDEX('CHANGE SIGNALS'!$F$5:$F$104,MATCH($A67,'CHANGE SIGNALS'!$A$5:$A$104,0)),"")="",LEN(SUBSTITUTE(SUBSTITUTE(SUBSTITUTE(SUBSTITUTE(SUBSTITUTE(SUBSTITUTE(TRIM(IFERROR(INDEX('CHANGE SIGNALS'!$F$5:$F$104,MATCH($A67,'CHANGE SIGNALS'!$A$5:$A$104,0)),"")),".",""),"-",""),"?",""),"!",""),",",""),";",""))=0),"Missing: meaningful observed fact",IF(OR(NOT(ISNUMBER(IFERROR(INDEX('CHANGE SIGNALS'!$C$5:$C$104,MATCH($A67,'CHANGE SIGNALS'!$A$5:$A$104,0)),""))),IFERROR(INDEX('CHANGE SIGNALS'!$C$5:$C$104,MATCH($A67,'CHANGE SIGNALS'!$A$5:$A$104,0)),"")&lt;1,IFERROR(INDEX('CHANGE SIGNALS'!$C$5:$C$104,MATCH($A67,'CHANGE SIGNALS'!$A$5:$A$104,0)),"")&gt;2958465,IFERROR(INDEX('CHANGE SIGNALS'!$C$5:$C$104,MATCH($A67,'CHANGE SIGNALS'!$A$5:$A$104,0)),"")&lt;&gt;INT(IFERROR(INDEX('CHANGE SIGNALS'!$C$5:$C$104,MATCH($A67,'CHANGE SIGNALS'!$A$5:$A$104,0)),""))),"Invalid: date observed",IF(IFERROR(INDEX('CHANGE SIGNALS'!$L$5:$L$104,MATCH($A67,'CHANGE SIGNALS'!$A$5:$A$104,0)),"")="","Missing: monitoring owner",IF($C67="","Missing: evidence availability",IF($D67="","Missing: evidence state",IF($B67="","Missing: candidate or affected scope",IF($E67="","Missing: materiality rationale",IF($F67="","Missing: protected unchanged elements",IF(OR($N67="",LEN(SUBSTITUTE(SUBSTITUTE(SUBSTITUTE(SUBSTITUTE(SUBSTITUTE(SUBSTITUTE(TRIM($N67),".",""),"-",""),"?",""),"!",""),",",""),";",""))=0),"Missing: next-review condition",IF(AND($C67="Required evidence is missing",$D67&lt;&gt;"Not assessable because evidence is missing"),"Contradiction: missing evidence state",IF(AND($C67="Required evidence is available",$D67="Not assessable because evidence is missing"),"Contradiction: evidence marked available and missing",IF(AND(IFERROR(INDEX('CHANGE SIGNALS'!$J$5:$J$104,MATCH($A67,'CHANGE SIGNALS'!$A$5:$A$104,0)),"")="No supported material consequence",OR(IFERROR(INDEX('CHANGE SIGNALS'!$K$5:$K$104,MATCH($A67,'CHANGE SIGNALS'!$A$5:$A$104,0)),"")="One candidate",IFERROR(INDEX('CHANGE SIGNALS'!$K$5:$K$104,MATCH($A67,'CHANGE SIGNALS'!$A$5:$A$104,0)),"")="Bounded subset, product, segment or market",IFERROR(INDEX('CHANGE SIGNALS'!$K$5:$K$104,MATCH($A67,'CHANGE SIGNALS'!$A$5:$A$104,0)),"")="Set-wide assumptions or coverage")),"Contradiction: no material consequence with change breadth",IF(AND(IFERROR(INDEX('CHANGE SIGNALS'!$J$5:$J$104,MATCH($A67,'CHANGE SIGNALS'!$A$5:$A$104,0)),"")="Supported material consequence",IFERROR(INDEX('CHANGE SIGNALS'!$K$5:$K$104,MATCH($A67,'CHANGE SIGNALS'!$A$5:$A$104,0)),"")="No approved set change"),"Contradiction: supported consequence with no change",IF(AND('SET BASELINE'!$B$6="Not clearly defined",OR(IFERROR(INDEX('CHANGE SIGNALS'!$J$5:$J$104,MATCH($A67,'CHANGE SIGNALS'!$A$5:$A$104,0)),"")="Supported material consequence",IFERROR(INDEX('CHANGE SIGNALS'!$K$5:$K$104,MATCH($A67,'CHANGE SIGNALS'!$A$5:$A$104,0)),"")&lt;&gt;"No approved set change",IFERROR(INDEX('CHANGE SIGNALS'!$I$5:$I$104,MATCH($A67,'CHANGE SIGNALS'!$A$5:$A$104,0)),"")="Original scope materially changed")),"Contradiction: undefined decision with claimed change",IF(AND(IFERROR(INDEX('CHANGE SIGNALS'!$I$5:$I$104,MATCH($A67,'CHANGE SIGNALS'!$A$5:$A$104,0)),"")="Original scope materially changed",IFERROR(INDEX('CHANGE SIGNALS'!$K$5:$K$104,MATCH($A67,'CHANGE SIGNALS'!$A$5:$A$104,0)),"")="No approved set change"),"Contradiction: changed scope with no change breadth",IF(AND(IFERROR(INDEX('CHANGE SIGNALS'!$K$5:$K$104,MATCH($A67,'CHANGE SIGNALS'!$A$5:$A$104,0)),"")="Original decision scope",IFERROR(INDEX('CHANGE SIGNALS'!$I$5:$I$104,MATCH($A67,'CHANGE SIGNALS'!$A$5:$A$104,0)),"")="Original scope remains valid"),"Contradiction: decision scope breadth with valid scope","READY")))))))))))))))))))))</f>
        <v/>
      </c>
      <c r="H67" s="6" t="str">
        <f aca="false">IF($A67="","",IF($G67&lt;&gt;"READY","",IF('SET BASELINE'!$B$6="Not clearly defined","Refused — define the original decision first",IF(OR(IFERROR(INDEX('CHANGE SIGNALS'!$I$5:$I$104,MATCH($A67,'CHANGE SIGNALS'!$A$5:$A$104,0)),"")="Original scope materially changed",IFERROR(INDEX('CHANGE SIGNALS'!$K$5:$K$104,MATCH($A67,'CHANGE SIGNALS'!$A$5:$A$104,0)),"")="Original decision scope"),"Decision-scope review required",IF($C67="Required evidence is missing","Review deferred — evidence insufficient",IF(OR($D67="Admissibility requires review",$D67="Material evidence is contradictory",$D67="Material evidence may be stale",IFERROR(INDEX('CHANGE SIGNALS'!$I$5:$I$104,MATCH($A67,'CHANGE SIGNALS'!$A$5:$A$104,0)),"")="Original scope is unclear",IFERROR(INDEX('CHANGE SIGNALS'!$J$5:$J$104,MATCH($A67,'CHANGE SIGNALS'!$A$5:$A$104,0)),"")="Consequence is unclear",IFERROR(INDEX('CHANGE SIGNALS'!$K$5:$K$104,MATCH($A67,'CHANGE SIGNALS'!$A$5:$A$104,0)),"")="Affected breadth is unclear"),"Evidence check required",IF(AND(IFERROR(INDEX('CHANGE SIGNALS'!$J$5:$J$104,MATCH($A67,'CHANGE SIGNALS'!$A$5:$A$104,0)),"")="No supported material consequence",IFERROR(INDEX('CHANGE SIGNALS'!$K$5:$K$104,MATCH($A67,'CHANGE SIGNALS'!$A$5:$A$104,0)),"")="No approved set change"),"No change required",IF(AND(IFERROR(INDEX('CHANGE SIGNALS'!$J$5:$J$104,MATCH($A67,'CHANGE SIGNALS'!$A$5:$A$104,0)),"")="Supported material consequence",OR(IFERROR(INDEX('CHANGE SIGNALS'!$K$5:$K$104,MATCH($A67,'CHANGE SIGNALS'!$A$5:$A$104,0)),"")="One candidate",IFERROR(INDEX('CHANGE SIGNALS'!$K$5:$K$104,MATCH($A67,'CHANGE SIGNALS'!$A$5:$A$104,0)),"")="Bounded subset, product, segment or market")),"Partial refresh",IF(AND(IFERROR(INDEX('CHANGE SIGNALS'!$J$5:$J$104,MATCH($A67,'CHANGE SIGNALS'!$A$5:$A$104,0)),"")="Supported material consequence",IFERROR(INDEX('CHANGE SIGNALS'!$K$5:$K$104,MATCH($A67,'CHANGE SIGNALS'!$A$5:$A$104,0)),"")="Set-wide assumptions or coverage"),"Full competitor-set rebuild","")))))))))</f>
        <v/>
      </c>
      <c r="I67" s="6"/>
      <c r="J67" s="6"/>
      <c r="K67" s="11"/>
      <c r="L67" s="6"/>
      <c r="M67" s="6"/>
      <c r="N67" s="6"/>
      <c r="O67" s="6"/>
      <c r="P67" s="6" t="str">
        <f aca="false">IF($A67="","",'SET BASELINE'!$B$6&amp;"|"&amp;'SET BASELINE'!$B$11&amp;"|"&amp;$A67&amp;"|"&amp;$B67&amp;"|"&amp;$C67&amp;"|"&amp;$D67&amp;"|"&amp;IFERROR(INDEX('CHANGE SIGNALS'!$I$5:$I$104,MATCH($A67,'CHANGE SIGNALS'!$A$5:$A$104,0)),"")&amp;"|"&amp;IFERROR(INDEX('CHANGE SIGNALS'!$J$5:$J$104,MATCH($A67,'CHANGE SIGNALS'!$A$5:$A$104,0)),"")&amp;"|"&amp;IFERROR(INDEX('CHANGE SIGNALS'!$K$5:$K$104,MATCH($A67,'CHANGE SIGNALS'!$A$5:$A$104,0)),"")&amp;"|"&amp;$E67&amp;"|"&amp;$F67&amp;"|"&amp;$N67)</f>
        <v/>
      </c>
      <c r="Q67" s="6" t="str">
        <f aca="false">IF($A67="","",IF($I67="","NOT CONFIRMED",IF($O67="","CONFIRMATION SNAPSHOT REQUIRED",IF($O67=$P67,"CURRENT","STALE — REVIEW AGAIN"))))</f>
        <v/>
      </c>
    </row>
    <row r="68" customFormat="false" ht="15" hidden="false" customHeight="false" outlineLevel="0" collapsed="false">
      <c r="A68" s="6"/>
      <c r="B68" s="6"/>
      <c r="C68" s="6"/>
      <c r="D68" s="6"/>
      <c r="E68" s="6"/>
      <c r="F68" s="6"/>
      <c r="G68" s="6" t="str">
        <f aca="false">IF($A68="","",IF(COUNTIF('CHANGE SIGNALS'!$A$5:$A$104,$A68)=0,"Missing: matching signal record",IF('SET BASELINE'!$B$6="","Missing: original decision status",IF('SET BASELINE'!$B$11="","Missing: current set version",IF(IFERROR(INDEX('CHANGE SIGNALS'!$D$5:$D$104,MATCH($A68,'CHANGE SIGNALS'!$A$5:$A$104,0)),"")="","Missing: signal category",IF(OR(IFERROR(INDEX('CHANGE SIGNALS'!$F$5:$F$104,MATCH($A68,'CHANGE SIGNALS'!$A$5:$A$104,0)),"")="",LEN(SUBSTITUTE(SUBSTITUTE(SUBSTITUTE(SUBSTITUTE(SUBSTITUTE(SUBSTITUTE(TRIM(IFERROR(INDEX('CHANGE SIGNALS'!$F$5:$F$104,MATCH($A68,'CHANGE SIGNALS'!$A$5:$A$104,0)),"")),".",""),"-",""),"?",""),"!",""),",",""),";",""))=0),"Missing: meaningful observed fact",IF(OR(NOT(ISNUMBER(IFERROR(INDEX('CHANGE SIGNALS'!$C$5:$C$104,MATCH($A68,'CHANGE SIGNALS'!$A$5:$A$104,0)),""))),IFERROR(INDEX('CHANGE SIGNALS'!$C$5:$C$104,MATCH($A68,'CHANGE SIGNALS'!$A$5:$A$104,0)),"")&lt;1,IFERROR(INDEX('CHANGE SIGNALS'!$C$5:$C$104,MATCH($A68,'CHANGE SIGNALS'!$A$5:$A$104,0)),"")&gt;2958465,IFERROR(INDEX('CHANGE SIGNALS'!$C$5:$C$104,MATCH($A68,'CHANGE SIGNALS'!$A$5:$A$104,0)),"")&lt;&gt;INT(IFERROR(INDEX('CHANGE SIGNALS'!$C$5:$C$104,MATCH($A68,'CHANGE SIGNALS'!$A$5:$A$104,0)),""))),"Invalid: date observed",IF(IFERROR(INDEX('CHANGE SIGNALS'!$L$5:$L$104,MATCH($A68,'CHANGE SIGNALS'!$A$5:$A$104,0)),"")="","Missing: monitoring owner",IF($C68="","Missing: evidence availability",IF($D68="","Missing: evidence state",IF($B68="","Missing: candidate or affected scope",IF($E68="","Missing: materiality rationale",IF($F68="","Missing: protected unchanged elements",IF(OR($N68="",LEN(SUBSTITUTE(SUBSTITUTE(SUBSTITUTE(SUBSTITUTE(SUBSTITUTE(SUBSTITUTE(TRIM($N68),".",""),"-",""),"?",""),"!",""),",",""),";",""))=0),"Missing: next-review condition",IF(AND($C68="Required evidence is missing",$D68&lt;&gt;"Not assessable because evidence is missing"),"Contradiction: missing evidence state",IF(AND($C68="Required evidence is available",$D68="Not assessable because evidence is missing"),"Contradiction: evidence marked available and missing",IF(AND(IFERROR(INDEX('CHANGE SIGNALS'!$J$5:$J$104,MATCH($A68,'CHANGE SIGNALS'!$A$5:$A$104,0)),"")="No supported material consequence",OR(IFERROR(INDEX('CHANGE SIGNALS'!$K$5:$K$104,MATCH($A68,'CHANGE SIGNALS'!$A$5:$A$104,0)),"")="One candidate",IFERROR(INDEX('CHANGE SIGNALS'!$K$5:$K$104,MATCH($A68,'CHANGE SIGNALS'!$A$5:$A$104,0)),"")="Bounded subset, product, segment or market",IFERROR(INDEX('CHANGE SIGNALS'!$K$5:$K$104,MATCH($A68,'CHANGE SIGNALS'!$A$5:$A$104,0)),"")="Set-wide assumptions or coverage")),"Contradiction: no material consequence with change breadth",IF(AND(IFERROR(INDEX('CHANGE SIGNALS'!$J$5:$J$104,MATCH($A68,'CHANGE SIGNALS'!$A$5:$A$104,0)),"")="Supported material consequence",IFERROR(INDEX('CHANGE SIGNALS'!$K$5:$K$104,MATCH($A68,'CHANGE SIGNALS'!$A$5:$A$104,0)),"")="No approved set change"),"Contradiction: supported consequence with no change",IF(AND('SET BASELINE'!$B$6="Not clearly defined",OR(IFERROR(INDEX('CHANGE SIGNALS'!$J$5:$J$104,MATCH($A68,'CHANGE SIGNALS'!$A$5:$A$104,0)),"")="Supported material consequence",IFERROR(INDEX('CHANGE SIGNALS'!$K$5:$K$104,MATCH($A68,'CHANGE SIGNALS'!$A$5:$A$104,0)),"")&lt;&gt;"No approved set change",IFERROR(INDEX('CHANGE SIGNALS'!$I$5:$I$104,MATCH($A68,'CHANGE SIGNALS'!$A$5:$A$104,0)),"")="Original scope materially changed")),"Contradiction: undefined decision with claimed change",IF(AND(IFERROR(INDEX('CHANGE SIGNALS'!$I$5:$I$104,MATCH($A68,'CHANGE SIGNALS'!$A$5:$A$104,0)),"")="Original scope materially changed",IFERROR(INDEX('CHANGE SIGNALS'!$K$5:$K$104,MATCH($A68,'CHANGE SIGNALS'!$A$5:$A$104,0)),"")="No approved set change"),"Contradiction: changed scope with no change breadth",IF(AND(IFERROR(INDEX('CHANGE SIGNALS'!$K$5:$K$104,MATCH($A68,'CHANGE SIGNALS'!$A$5:$A$104,0)),"")="Original decision scope",IFERROR(INDEX('CHANGE SIGNALS'!$I$5:$I$104,MATCH($A68,'CHANGE SIGNALS'!$A$5:$A$104,0)),"")="Original scope remains valid"),"Contradiction: decision scope breadth with valid scope","READY")))))))))))))))))))))</f>
        <v/>
      </c>
      <c r="H68" s="6" t="str">
        <f aca="false">IF($A68="","",IF($G68&lt;&gt;"READY","",IF('SET BASELINE'!$B$6="Not clearly defined","Refused — define the original decision first",IF(OR(IFERROR(INDEX('CHANGE SIGNALS'!$I$5:$I$104,MATCH($A68,'CHANGE SIGNALS'!$A$5:$A$104,0)),"")="Original scope materially changed",IFERROR(INDEX('CHANGE SIGNALS'!$K$5:$K$104,MATCH($A68,'CHANGE SIGNALS'!$A$5:$A$104,0)),"")="Original decision scope"),"Decision-scope review required",IF($C68="Required evidence is missing","Review deferred — evidence insufficient",IF(OR($D68="Admissibility requires review",$D68="Material evidence is contradictory",$D68="Material evidence may be stale",IFERROR(INDEX('CHANGE SIGNALS'!$I$5:$I$104,MATCH($A68,'CHANGE SIGNALS'!$A$5:$A$104,0)),"")="Original scope is unclear",IFERROR(INDEX('CHANGE SIGNALS'!$J$5:$J$104,MATCH($A68,'CHANGE SIGNALS'!$A$5:$A$104,0)),"")="Consequence is unclear",IFERROR(INDEX('CHANGE SIGNALS'!$K$5:$K$104,MATCH($A68,'CHANGE SIGNALS'!$A$5:$A$104,0)),"")="Affected breadth is unclear"),"Evidence check required",IF(AND(IFERROR(INDEX('CHANGE SIGNALS'!$J$5:$J$104,MATCH($A68,'CHANGE SIGNALS'!$A$5:$A$104,0)),"")="No supported material consequence",IFERROR(INDEX('CHANGE SIGNALS'!$K$5:$K$104,MATCH($A68,'CHANGE SIGNALS'!$A$5:$A$104,0)),"")="No approved set change"),"No change required",IF(AND(IFERROR(INDEX('CHANGE SIGNALS'!$J$5:$J$104,MATCH($A68,'CHANGE SIGNALS'!$A$5:$A$104,0)),"")="Supported material consequence",OR(IFERROR(INDEX('CHANGE SIGNALS'!$K$5:$K$104,MATCH($A68,'CHANGE SIGNALS'!$A$5:$A$104,0)),"")="One candidate",IFERROR(INDEX('CHANGE SIGNALS'!$K$5:$K$104,MATCH($A68,'CHANGE SIGNALS'!$A$5:$A$104,0)),"")="Bounded subset, product, segment or market")),"Partial refresh",IF(AND(IFERROR(INDEX('CHANGE SIGNALS'!$J$5:$J$104,MATCH($A68,'CHANGE SIGNALS'!$A$5:$A$104,0)),"")="Supported material consequence",IFERROR(INDEX('CHANGE SIGNALS'!$K$5:$K$104,MATCH($A68,'CHANGE SIGNALS'!$A$5:$A$104,0)),"")="Set-wide assumptions or coverage"),"Full competitor-set rebuild","")))))))))</f>
        <v/>
      </c>
      <c r="I68" s="6"/>
      <c r="J68" s="6"/>
      <c r="K68" s="11"/>
      <c r="L68" s="6"/>
      <c r="M68" s="6"/>
      <c r="N68" s="6"/>
      <c r="O68" s="6"/>
      <c r="P68" s="6" t="str">
        <f aca="false">IF($A68="","",'SET BASELINE'!$B$6&amp;"|"&amp;'SET BASELINE'!$B$11&amp;"|"&amp;$A68&amp;"|"&amp;$B68&amp;"|"&amp;$C68&amp;"|"&amp;$D68&amp;"|"&amp;IFERROR(INDEX('CHANGE SIGNALS'!$I$5:$I$104,MATCH($A68,'CHANGE SIGNALS'!$A$5:$A$104,0)),"")&amp;"|"&amp;IFERROR(INDEX('CHANGE SIGNALS'!$J$5:$J$104,MATCH($A68,'CHANGE SIGNALS'!$A$5:$A$104,0)),"")&amp;"|"&amp;IFERROR(INDEX('CHANGE SIGNALS'!$K$5:$K$104,MATCH($A68,'CHANGE SIGNALS'!$A$5:$A$104,0)),"")&amp;"|"&amp;$E68&amp;"|"&amp;$F68&amp;"|"&amp;$N68)</f>
        <v/>
      </c>
      <c r="Q68" s="6" t="str">
        <f aca="false">IF($A68="","",IF($I68="","NOT CONFIRMED",IF($O68="","CONFIRMATION SNAPSHOT REQUIRED",IF($O68=$P68,"CURRENT","STALE — REVIEW AGAIN"))))</f>
        <v/>
      </c>
    </row>
    <row r="69" customFormat="false" ht="15" hidden="false" customHeight="false" outlineLevel="0" collapsed="false">
      <c r="A69" s="6"/>
      <c r="B69" s="6"/>
      <c r="C69" s="6"/>
      <c r="D69" s="6"/>
      <c r="E69" s="6"/>
      <c r="F69" s="6"/>
      <c r="G69" s="6" t="str">
        <f aca="false">IF($A69="","",IF(COUNTIF('CHANGE SIGNALS'!$A$5:$A$104,$A69)=0,"Missing: matching signal record",IF('SET BASELINE'!$B$6="","Missing: original decision status",IF('SET BASELINE'!$B$11="","Missing: current set version",IF(IFERROR(INDEX('CHANGE SIGNALS'!$D$5:$D$104,MATCH($A69,'CHANGE SIGNALS'!$A$5:$A$104,0)),"")="","Missing: signal category",IF(OR(IFERROR(INDEX('CHANGE SIGNALS'!$F$5:$F$104,MATCH($A69,'CHANGE SIGNALS'!$A$5:$A$104,0)),"")="",LEN(SUBSTITUTE(SUBSTITUTE(SUBSTITUTE(SUBSTITUTE(SUBSTITUTE(SUBSTITUTE(TRIM(IFERROR(INDEX('CHANGE SIGNALS'!$F$5:$F$104,MATCH($A69,'CHANGE SIGNALS'!$A$5:$A$104,0)),"")),".",""),"-",""),"?",""),"!",""),",",""),";",""))=0),"Missing: meaningful observed fact",IF(OR(NOT(ISNUMBER(IFERROR(INDEX('CHANGE SIGNALS'!$C$5:$C$104,MATCH($A69,'CHANGE SIGNALS'!$A$5:$A$104,0)),""))),IFERROR(INDEX('CHANGE SIGNALS'!$C$5:$C$104,MATCH($A69,'CHANGE SIGNALS'!$A$5:$A$104,0)),"")&lt;1,IFERROR(INDEX('CHANGE SIGNALS'!$C$5:$C$104,MATCH($A69,'CHANGE SIGNALS'!$A$5:$A$104,0)),"")&gt;2958465,IFERROR(INDEX('CHANGE SIGNALS'!$C$5:$C$104,MATCH($A69,'CHANGE SIGNALS'!$A$5:$A$104,0)),"")&lt;&gt;INT(IFERROR(INDEX('CHANGE SIGNALS'!$C$5:$C$104,MATCH($A69,'CHANGE SIGNALS'!$A$5:$A$104,0)),""))),"Invalid: date observed",IF(IFERROR(INDEX('CHANGE SIGNALS'!$L$5:$L$104,MATCH($A69,'CHANGE SIGNALS'!$A$5:$A$104,0)),"")="","Missing: monitoring owner",IF($C69="","Missing: evidence availability",IF($D69="","Missing: evidence state",IF($B69="","Missing: candidate or affected scope",IF($E69="","Missing: materiality rationale",IF($F69="","Missing: protected unchanged elements",IF(OR($N69="",LEN(SUBSTITUTE(SUBSTITUTE(SUBSTITUTE(SUBSTITUTE(SUBSTITUTE(SUBSTITUTE(TRIM($N69),".",""),"-",""),"?",""),"!",""),",",""),";",""))=0),"Missing: next-review condition",IF(AND($C69="Required evidence is missing",$D69&lt;&gt;"Not assessable because evidence is missing"),"Contradiction: missing evidence state",IF(AND($C69="Required evidence is available",$D69="Not assessable because evidence is missing"),"Contradiction: evidence marked available and missing",IF(AND(IFERROR(INDEX('CHANGE SIGNALS'!$J$5:$J$104,MATCH($A69,'CHANGE SIGNALS'!$A$5:$A$104,0)),"")="No supported material consequence",OR(IFERROR(INDEX('CHANGE SIGNALS'!$K$5:$K$104,MATCH($A69,'CHANGE SIGNALS'!$A$5:$A$104,0)),"")="One candidate",IFERROR(INDEX('CHANGE SIGNALS'!$K$5:$K$104,MATCH($A69,'CHANGE SIGNALS'!$A$5:$A$104,0)),"")="Bounded subset, product, segment or market",IFERROR(INDEX('CHANGE SIGNALS'!$K$5:$K$104,MATCH($A69,'CHANGE SIGNALS'!$A$5:$A$104,0)),"")="Set-wide assumptions or coverage")),"Contradiction: no material consequence with change breadth",IF(AND(IFERROR(INDEX('CHANGE SIGNALS'!$J$5:$J$104,MATCH($A69,'CHANGE SIGNALS'!$A$5:$A$104,0)),"")="Supported material consequence",IFERROR(INDEX('CHANGE SIGNALS'!$K$5:$K$104,MATCH($A69,'CHANGE SIGNALS'!$A$5:$A$104,0)),"")="No approved set change"),"Contradiction: supported consequence with no change",IF(AND('SET BASELINE'!$B$6="Not clearly defined",OR(IFERROR(INDEX('CHANGE SIGNALS'!$J$5:$J$104,MATCH($A69,'CHANGE SIGNALS'!$A$5:$A$104,0)),"")="Supported material consequence",IFERROR(INDEX('CHANGE SIGNALS'!$K$5:$K$104,MATCH($A69,'CHANGE SIGNALS'!$A$5:$A$104,0)),"")&lt;&gt;"No approved set change",IFERROR(INDEX('CHANGE SIGNALS'!$I$5:$I$104,MATCH($A69,'CHANGE SIGNALS'!$A$5:$A$104,0)),"")="Original scope materially changed")),"Contradiction: undefined decision with claimed change",IF(AND(IFERROR(INDEX('CHANGE SIGNALS'!$I$5:$I$104,MATCH($A69,'CHANGE SIGNALS'!$A$5:$A$104,0)),"")="Original scope materially changed",IFERROR(INDEX('CHANGE SIGNALS'!$K$5:$K$104,MATCH($A69,'CHANGE SIGNALS'!$A$5:$A$104,0)),"")="No approved set change"),"Contradiction: changed scope with no change breadth",IF(AND(IFERROR(INDEX('CHANGE SIGNALS'!$K$5:$K$104,MATCH($A69,'CHANGE SIGNALS'!$A$5:$A$104,0)),"")="Original decision scope",IFERROR(INDEX('CHANGE SIGNALS'!$I$5:$I$104,MATCH($A69,'CHANGE SIGNALS'!$A$5:$A$104,0)),"")="Original scope remains valid"),"Contradiction: decision scope breadth with valid scope","READY")))))))))))))))))))))</f>
        <v/>
      </c>
      <c r="H69" s="6" t="str">
        <f aca="false">IF($A69="","",IF($G69&lt;&gt;"READY","",IF('SET BASELINE'!$B$6="Not clearly defined","Refused — define the original decision first",IF(OR(IFERROR(INDEX('CHANGE SIGNALS'!$I$5:$I$104,MATCH($A69,'CHANGE SIGNALS'!$A$5:$A$104,0)),"")="Original scope materially changed",IFERROR(INDEX('CHANGE SIGNALS'!$K$5:$K$104,MATCH($A69,'CHANGE SIGNALS'!$A$5:$A$104,0)),"")="Original decision scope"),"Decision-scope review required",IF($C69="Required evidence is missing","Review deferred — evidence insufficient",IF(OR($D69="Admissibility requires review",$D69="Material evidence is contradictory",$D69="Material evidence may be stale",IFERROR(INDEX('CHANGE SIGNALS'!$I$5:$I$104,MATCH($A69,'CHANGE SIGNALS'!$A$5:$A$104,0)),"")="Original scope is unclear",IFERROR(INDEX('CHANGE SIGNALS'!$J$5:$J$104,MATCH($A69,'CHANGE SIGNALS'!$A$5:$A$104,0)),"")="Consequence is unclear",IFERROR(INDEX('CHANGE SIGNALS'!$K$5:$K$104,MATCH($A69,'CHANGE SIGNALS'!$A$5:$A$104,0)),"")="Affected breadth is unclear"),"Evidence check required",IF(AND(IFERROR(INDEX('CHANGE SIGNALS'!$J$5:$J$104,MATCH($A69,'CHANGE SIGNALS'!$A$5:$A$104,0)),"")="No supported material consequence",IFERROR(INDEX('CHANGE SIGNALS'!$K$5:$K$104,MATCH($A69,'CHANGE SIGNALS'!$A$5:$A$104,0)),"")="No approved set change"),"No change required",IF(AND(IFERROR(INDEX('CHANGE SIGNALS'!$J$5:$J$104,MATCH($A69,'CHANGE SIGNALS'!$A$5:$A$104,0)),"")="Supported material consequence",OR(IFERROR(INDEX('CHANGE SIGNALS'!$K$5:$K$104,MATCH($A69,'CHANGE SIGNALS'!$A$5:$A$104,0)),"")="One candidate",IFERROR(INDEX('CHANGE SIGNALS'!$K$5:$K$104,MATCH($A69,'CHANGE SIGNALS'!$A$5:$A$104,0)),"")="Bounded subset, product, segment or market")),"Partial refresh",IF(AND(IFERROR(INDEX('CHANGE SIGNALS'!$J$5:$J$104,MATCH($A69,'CHANGE SIGNALS'!$A$5:$A$104,0)),"")="Supported material consequence",IFERROR(INDEX('CHANGE SIGNALS'!$K$5:$K$104,MATCH($A69,'CHANGE SIGNALS'!$A$5:$A$104,0)),"")="Set-wide assumptions or coverage"),"Full competitor-set rebuild","")))))))))</f>
        <v/>
      </c>
      <c r="I69" s="6"/>
      <c r="J69" s="6"/>
      <c r="K69" s="11"/>
      <c r="L69" s="6"/>
      <c r="M69" s="6"/>
      <c r="N69" s="6"/>
      <c r="O69" s="6"/>
      <c r="P69" s="6" t="str">
        <f aca="false">IF($A69="","",'SET BASELINE'!$B$6&amp;"|"&amp;'SET BASELINE'!$B$11&amp;"|"&amp;$A69&amp;"|"&amp;$B69&amp;"|"&amp;$C69&amp;"|"&amp;$D69&amp;"|"&amp;IFERROR(INDEX('CHANGE SIGNALS'!$I$5:$I$104,MATCH($A69,'CHANGE SIGNALS'!$A$5:$A$104,0)),"")&amp;"|"&amp;IFERROR(INDEX('CHANGE SIGNALS'!$J$5:$J$104,MATCH($A69,'CHANGE SIGNALS'!$A$5:$A$104,0)),"")&amp;"|"&amp;IFERROR(INDEX('CHANGE SIGNALS'!$K$5:$K$104,MATCH($A69,'CHANGE SIGNALS'!$A$5:$A$104,0)),"")&amp;"|"&amp;$E69&amp;"|"&amp;$F69&amp;"|"&amp;$N69)</f>
        <v/>
      </c>
      <c r="Q69" s="6" t="str">
        <f aca="false">IF($A69="","",IF($I69="","NOT CONFIRMED",IF($O69="","CONFIRMATION SNAPSHOT REQUIRED",IF($O69=$P69,"CURRENT","STALE — REVIEW AGAIN"))))</f>
        <v/>
      </c>
    </row>
    <row r="70" customFormat="false" ht="15" hidden="false" customHeight="false" outlineLevel="0" collapsed="false">
      <c r="A70" s="6"/>
      <c r="B70" s="6"/>
      <c r="C70" s="6"/>
      <c r="D70" s="6"/>
      <c r="E70" s="6"/>
      <c r="F70" s="6"/>
      <c r="G70" s="6" t="str">
        <f aca="false">IF($A70="","",IF(COUNTIF('CHANGE SIGNALS'!$A$5:$A$104,$A70)=0,"Missing: matching signal record",IF('SET BASELINE'!$B$6="","Missing: original decision status",IF('SET BASELINE'!$B$11="","Missing: current set version",IF(IFERROR(INDEX('CHANGE SIGNALS'!$D$5:$D$104,MATCH($A70,'CHANGE SIGNALS'!$A$5:$A$104,0)),"")="","Missing: signal category",IF(OR(IFERROR(INDEX('CHANGE SIGNALS'!$F$5:$F$104,MATCH($A70,'CHANGE SIGNALS'!$A$5:$A$104,0)),"")="",LEN(SUBSTITUTE(SUBSTITUTE(SUBSTITUTE(SUBSTITUTE(SUBSTITUTE(SUBSTITUTE(TRIM(IFERROR(INDEX('CHANGE SIGNALS'!$F$5:$F$104,MATCH($A70,'CHANGE SIGNALS'!$A$5:$A$104,0)),"")),".",""),"-",""),"?",""),"!",""),",",""),";",""))=0),"Missing: meaningful observed fact",IF(OR(NOT(ISNUMBER(IFERROR(INDEX('CHANGE SIGNALS'!$C$5:$C$104,MATCH($A70,'CHANGE SIGNALS'!$A$5:$A$104,0)),""))),IFERROR(INDEX('CHANGE SIGNALS'!$C$5:$C$104,MATCH($A70,'CHANGE SIGNALS'!$A$5:$A$104,0)),"")&lt;1,IFERROR(INDEX('CHANGE SIGNALS'!$C$5:$C$104,MATCH($A70,'CHANGE SIGNALS'!$A$5:$A$104,0)),"")&gt;2958465,IFERROR(INDEX('CHANGE SIGNALS'!$C$5:$C$104,MATCH($A70,'CHANGE SIGNALS'!$A$5:$A$104,0)),"")&lt;&gt;INT(IFERROR(INDEX('CHANGE SIGNALS'!$C$5:$C$104,MATCH($A70,'CHANGE SIGNALS'!$A$5:$A$104,0)),""))),"Invalid: date observed",IF(IFERROR(INDEX('CHANGE SIGNALS'!$L$5:$L$104,MATCH($A70,'CHANGE SIGNALS'!$A$5:$A$104,0)),"")="","Missing: monitoring owner",IF($C70="","Missing: evidence availability",IF($D70="","Missing: evidence state",IF($B70="","Missing: candidate or affected scope",IF($E70="","Missing: materiality rationale",IF($F70="","Missing: protected unchanged elements",IF(OR($N70="",LEN(SUBSTITUTE(SUBSTITUTE(SUBSTITUTE(SUBSTITUTE(SUBSTITUTE(SUBSTITUTE(TRIM($N70),".",""),"-",""),"?",""),"!",""),",",""),";",""))=0),"Missing: next-review condition",IF(AND($C70="Required evidence is missing",$D70&lt;&gt;"Not assessable because evidence is missing"),"Contradiction: missing evidence state",IF(AND($C70="Required evidence is available",$D70="Not assessable because evidence is missing"),"Contradiction: evidence marked available and missing",IF(AND(IFERROR(INDEX('CHANGE SIGNALS'!$J$5:$J$104,MATCH($A70,'CHANGE SIGNALS'!$A$5:$A$104,0)),"")="No supported material consequence",OR(IFERROR(INDEX('CHANGE SIGNALS'!$K$5:$K$104,MATCH($A70,'CHANGE SIGNALS'!$A$5:$A$104,0)),"")="One candidate",IFERROR(INDEX('CHANGE SIGNALS'!$K$5:$K$104,MATCH($A70,'CHANGE SIGNALS'!$A$5:$A$104,0)),"")="Bounded subset, product, segment or market",IFERROR(INDEX('CHANGE SIGNALS'!$K$5:$K$104,MATCH($A70,'CHANGE SIGNALS'!$A$5:$A$104,0)),"")="Set-wide assumptions or coverage")),"Contradiction: no material consequence with change breadth",IF(AND(IFERROR(INDEX('CHANGE SIGNALS'!$J$5:$J$104,MATCH($A70,'CHANGE SIGNALS'!$A$5:$A$104,0)),"")="Supported material consequence",IFERROR(INDEX('CHANGE SIGNALS'!$K$5:$K$104,MATCH($A70,'CHANGE SIGNALS'!$A$5:$A$104,0)),"")="No approved set change"),"Contradiction: supported consequence with no change",IF(AND('SET BASELINE'!$B$6="Not clearly defined",OR(IFERROR(INDEX('CHANGE SIGNALS'!$J$5:$J$104,MATCH($A70,'CHANGE SIGNALS'!$A$5:$A$104,0)),"")="Supported material consequence",IFERROR(INDEX('CHANGE SIGNALS'!$K$5:$K$104,MATCH($A70,'CHANGE SIGNALS'!$A$5:$A$104,0)),"")&lt;&gt;"No approved set change",IFERROR(INDEX('CHANGE SIGNALS'!$I$5:$I$104,MATCH($A70,'CHANGE SIGNALS'!$A$5:$A$104,0)),"")="Original scope materially changed")),"Contradiction: undefined decision with claimed change",IF(AND(IFERROR(INDEX('CHANGE SIGNALS'!$I$5:$I$104,MATCH($A70,'CHANGE SIGNALS'!$A$5:$A$104,0)),"")="Original scope materially changed",IFERROR(INDEX('CHANGE SIGNALS'!$K$5:$K$104,MATCH($A70,'CHANGE SIGNALS'!$A$5:$A$104,0)),"")="No approved set change"),"Contradiction: changed scope with no change breadth",IF(AND(IFERROR(INDEX('CHANGE SIGNALS'!$K$5:$K$104,MATCH($A70,'CHANGE SIGNALS'!$A$5:$A$104,0)),"")="Original decision scope",IFERROR(INDEX('CHANGE SIGNALS'!$I$5:$I$104,MATCH($A70,'CHANGE SIGNALS'!$A$5:$A$104,0)),"")="Original scope remains valid"),"Contradiction: decision scope breadth with valid scope","READY")))))))))))))))))))))</f>
        <v/>
      </c>
      <c r="H70" s="6" t="str">
        <f aca="false">IF($A70="","",IF($G70&lt;&gt;"READY","",IF('SET BASELINE'!$B$6="Not clearly defined","Refused — define the original decision first",IF(OR(IFERROR(INDEX('CHANGE SIGNALS'!$I$5:$I$104,MATCH($A70,'CHANGE SIGNALS'!$A$5:$A$104,0)),"")="Original scope materially changed",IFERROR(INDEX('CHANGE SIGNALS'!$K$5:$K$104,MATCH($A70,'CHANGE SIGNALS'!$A$5:$A$104,0)),"")="Original decision scope"),"Decision-scope review required",IF($C70="Required evidence is missing","Review deferred — evidence insufficient",IF(OR($D70="Admissibility requires review",$D70="Material evidence is contradictory",$D70="Material evidence may be stale",IFERROR(INDEX('CHANGE SIGNALS'!$I$5:$I$104,MATCH($A70,'CHANGE SIGNALS'!$A$5:$A$104,0)),"")="Original scope is unclear",IFERROR(INDEX('CHANGE SIGNALS'!$J$5:$J$104,MATCH($A70,'CHANGE SIGNALS'!$A$5:$A$104,0)),"")="Consequence is unclear",IFERROR(INDEX('CHANGE SIGNALS'!$K$5:$K$104,MATCH($A70,'CHANGE SIGNALS'!$A$5:$A$104,0)),"")="Affected breadth is unclear"),"Evidence check required",IF(AND(IFERROR(INDEX('CHANGE SIGNALS'!$J$5:$J$104,MATCH($A70,'CHANGE SIGNALS'!$A$5:$A$104,0)),"")="No supported material consequence",IFERROR(INDEX('CHANGE SIGNALS'!$K$5:$K$104,MATCH($A70,'CHANGE SIGNALS'!$A$5:$A$104,0)),"")="No approved set change"),"No change required",IF(AND(IFERROR(INDEX('CHANGE SIGNALS'!$J$5:$J$104,MATCH($A70,'CHANGE SIGNALS'!$A$5:$A$104,0)),"")="Supported material consequence",OR(IFERROR(INDEX('CHANGE SIGNALS'!$K$5:$K$104,MATCH($A70,'CHANGE SIGNALS'!$A$5:$A$104,0)),"")="One candidate",IFERROR(INDEX('CHANGE SIGNALS'!$K$5:$K$104,MATCH($A70,'CHANGE SIGNALS'!$A$5:$A$104,0)),"")="Bounded subset, product, segment or market")),"Partial refresh",IF(AND(IFERROR(INDEX('CHANGE SIGNALS'!$J$5:$J$104,MATCH($A70,'CHANGE SIGNALS'!$A$5:$A$104,0)),"")="Supported material consequence",IFERROR(INDEX('CHANGE SIGNALS'!$K$5:$K$104,MATCH($A70,'CHANGE SIGNALS'!$A$5:$A$104,0)),"")="Set-wide assumptions or coverage"),"Full competitor-set rebuild","")))))))))</f>
        <v/>
      </c>
      <c r="I70" s="6"/>
      <c r="J70" s="6"/>
      <c r="K70" s="11"/>
      <c r="L70" s="6"/>
      <c r="M70" s="6"/>
      <c r="N70" s="6"/>
      <c r="O70" s="6"/>
      <c r="P70" s="6" t="str">
        <f aca="false">IF($A70="","",'SET BASELINE'!$B$6&amp;"|"&amp;'SET BASELINE'!$B$11&amp;"|"&amp;$A70&amp;"|"&amp;$B70&amp;"|"&amp;$C70&amp;"|"&amp;$D70&amp;"|"&amp;IFERROR(INDEX('CHANGE SIGNALS'!$I$5:$I$104,MATCH($A70,'CHANGE SIGNALS'!$A$5:$A$104,0)),"")&amp;"|"&amp;IFERROR(INDEX('CHANGE SIGNALS'!$J$5:$J$104,MATCH($A70,'CHANGE SIGNALS'!$A$5:$A$104,0)),"")&amp;"|"&amp;IFERROR(INDEX('CHANGE SIGNALS'!$K$5:$K$104,MATCH($A70,'CHANGE SIGNALS'!$A$5:$A$104,0)),"")&amp;"|"&amp;$E70&amp;"|"&amp;$F70&amp;"|"&amp;$N70)</f>
        <v/>
      </c>
      <c r="Q70" s="6" t="str">
        <f aca="false">IF($A70="","",IF($I70="","NOT CONFIRMED",IF($O70="","CONFIRMATION SNAPSHOT REQUIRED",IF($O70=$P70,"CURRENT","STALE — REVIEW AGAIN"))))</f>
        <v/>
      </c>
    </row>
    <row r="71" customFormat="false" ht="15" hidden="false" customHeight="false" outlineLevel="0" collapsed="false">
      <c r="A71" s="6"/>
      <c r="B71" s="6"/>
      <c r="C71" s="6"/>
      <c r="D71" s="6"/>
      <c r="E71" s="6"/>
      <c r="F71" s="6"/>
      <c r="G71" s="6" t="str">
        <f aca="false">IF($A71="","",IF(COUNTIF('CHANGE SIGNALS'!$A$5:$A$104,$A71)=0,"Missing: matching signal record",IF('SET BASELINE'!$B$6="","Missing: original decision status",IF('SET BASELINE'!$B$11="","Missing: current set version",IF(IFERROR(INDEX('CHANGE SIGNALS'!$D$5:$D$104,MATCH($A71,'CHANGE SIGNALS'!$A$5:$A$104,0)),"")="","Missing: signal category",IF(OR(IFERROR(INDEX('CHANGE SIGNALS'!$F$5:$F$104,MATCH($A71,'CHANGE SIGNALS'!$A$5:$A$104,0)),"")="",LEN(SUBSTITUTE(SUBSTITUTE(SUBSTITUTE(SUBSTITUTE(SUBSTITUTE(SUBSTITUTE(TRIM(IFERROR(INDEX('CHANGE SIGNALS'!$F$5:$F$104,MATCH($A71,'CHANGE SIGNALS'!$A$5:$A$104,0)),"")),".",""),"-",""),"?",""),"!",""),",",""),";",""))=0),"Missing: meaningful observed fact",IF(OR(NOT(ISNUMBER(IFERROR(INDEX('CHANGE SIGNALS'!$C$5:$C$104,MATCH($A71,'CHANGE SIGNALS'!$A$5:$A$104,0)),""))),IFERROR(INDEX('CHANGE SIGNALS'!$C$5:$C$104,MATCH($A71,'CHANGE SIGNALS'!$A$5:$A$104,0)),"")&lt;1,IFERROR(INDEX('CHANGE SIGNALS'!$C$5:$C$104,MATCH($A71,'CHANGE SIGNALS'!$A$5:$A$104,0)),"")&gt;2958465,IFERROR(INDEX('CHANGE SIGNALS'!$C$5:$C$104,MATCH($A71,'CHANGE SIGNALS'!$A$5:$A$104,0)),"")&lt;&gt;INT(IFERROR(INDEX('CHANGE SIGNALS'!$C$5:$C$104,MATCH($A71,'CHANGE SIGNALS'!$A$5:$A$104,0)),""))),"Invalid: date observed",IF(IFERROR(INDEX('CHANGE SIGNALS'!$L$5:$L$104,MATCH($A71,'CHANGE SIGNALS'!$A$5:$A$104,0)),"")="","Missing: monitoring owner",IF($C71="","Missing: evidence availability",IF($D71="","Missing: evidence state",IF($B71="","Missing: candidate or affected scope",IF($E71="","Missing: materiality rationale",IF($F71="","Missing: protected unchanged elements",IF(OR($N71="",LEN(SUBSTITUTE(SUBSTITUTE(SUBSTITUTE(SUBSTITUTE(SUBSTITUTE(SUBSTITUTE(TRIM($N71),".",""),"-",""),"?",""),"!",""),",",""),";",""))=0),"Missing: next-review condition",IF(AND($C71="Required evidence is missing",$D71&lt;&gt;"Not assessable because evidence is missing"),"Contradiction: missing evidence state",IF(AND($C71="Required evidence is available",$D71="Not assessable because evidence is missing"),"Contradiction: evidence marked available and missing",IF(AND(IFERROR(INDEX('CHANGE SIGNALS'!$J$5:$J$104,MATCH($A71,'CHANGE SIGNALS'!$A$5:$A$104,0)),"")="No supported material consequence",OR(IFERROR(INDEX('CHANGE SIGNALS'!$K$5:$K$104,MATCH($A71,'CHANGE SIGNALS'!$A$5:$A$104,0)),"")="One candidate",IFERROR(INDEX('CHANGE SIGNALS'!$K$5:$K$104,MATCH($A71,'CHANGE SIGNALS'!$A$5:$A$104,0)),"")="Bounded subset, product, segment or market",IFERROR(INDEX('CHANGE SIGNALS'!$K$5:$K$104,MATCH($A71,'CHANGE SIGNALS'!$A$5:$A$104,0)),"")="Set-wide assumptions or coverage")),"Contradiction: no material consequence with change breadth",IF(AND(IFERROR(INDEX('CHANGE SIGNALS'!$J$5:$J$104,MATCH($A71,'CHANGE SIGNALS'!$A$5:$A$104,0)),"")="Supported material consequence",IFERROR(INDEX('CHANGE SIGNALS'!$K$5:$K$104,MATCH($A71,'CHANGE SIGNALS'!$A$5:$A$104,0)),"")="No approved set change"),"Contradiction: supported consequence with no change",IF(AND('SET BASELINE'!$B$6="Not clearly defined",OR(IFERROR(INDEX('CHANGE SIGNALS'!$J$5:$J$104,MATCH($A71,'CHANGE SIGNALS'!$A$5:$A$104,0)),"")="Supported material consequence",IFERROR(INDEX('CHANGE SIGNALS'!$K$5:$K$104,MATCH($A71,'CHANGE SIGNALS'!$A$5:$A$104,0)),"")&lt;&gt;"No approved set change",IFERROR(INDEX('CHANGE SIGNALS'!$I$5:$I$104,MATCH($A71,'CHANGE SIGNALS'!$A$5:$A$104,0)),"")="Original scope materially changed")),"Contradiction: undefined decision with claimed change",IF(AND(IFERROR(INDEX('CHANGE SIGNALS'!$I$5:$I$104,MATCH($A71,'CHANGE SIGNALS'!$A$5:$A$104,0)),"")="Original scope materially changed",IFERROR(INDEX('CHANGE SIGNALS'!$K$5:$K$104,MATCH($A71,'CHANGE SIGNALS'!$A$5:$A$104,0)),"")="No approved set change"),"Contradiction: changed scope with no change breadth",IF(AND(IFERROR(INDEX('CHANGE SIGNALS'!$K$5:$K$104,MATCH($A71,'CHANGE SIGNALS'!$A$5:$A$104,0)),"")="Original decision scope",IFERROR(INDEX('CHANGE SIGNALS'!$I$5:$I$104,MATCH($A71,'CHANGE SIGNALS'!$A$5:$A$104,0)),"")="Original scope remains valid"),"Contradiction: decision scope breadth with valid scope","READY")))))))))))))))))))))</f>
        <v/>
      </c>
      <c r="H71" s="6" t="str">
        <f aca="false">IF($A71="","",IF($G71&lt;&gt;"READY","",IF('SET BASELINE'!$B$6="Not clearly defined","Refused — define the original decision first",IF(OR(IFERROR(INDEX('CHANGE SIGNALS'!$I$5:$I$104,MATCH($A71,'CHANGE SIGNALS'!$A$5:$A$104,0)),"")="Original scope materially changed",IFERROR(INDEX('CHANGE SIGNALS'!$K$5:$K$104,MATCH($A71,'CHANGE SIGNALS'!$A$5:$A$104,0)),"")="Original decision scope"),"Decision-scope review required",IF($C71="Required evidence is missing","Review deferred — evidence insufficient",IF(OR($D71="Admissibility requires review",$D71="Material evidence is contradictory",$D71="Material evidence may be stale",IFERROR(INDEX('CHANGE SIGNALS'!$I$5:$I$104,MATCH($A71,'CHANGE SIGNALS'!$A$5:$A$104,0)),"")="Original scope is unclear",IFERROR(INDEX('CHANGE SIGNALS'!$J$5:$J$104,MATCH($A71,'CHANGE SIGNALS'!$A$5:$A$104,0)),"")="Consequence is unclear",IFERROR(INDEX('CHANGE SIGNALS'!$K$5:$K$104,MATCH($A71,'CHANGE SIGNALS'!$A$5:$A$104,0)),"")="Affected breadth is unclear"),"Evidence check required",IF(AND(IFERROR(INDEX('CHANGE SIGNALS'!$J$5:$J$104,MATCH($A71,'CHANGE SIGNALS'!$A$5:$A$104,0)),"")="No supported material consequence",IFERROR(INDEX('CHANGE SIGNALS'!$K$5:$K$104,MATCH($A71,'CHANGE SIGNALS'!$A$5:$A$104,0)),"")="No approved set change"),"No change required",IF(AND(IFERROR(INDEX('CHANGE SIGNALS'!$J$5:$J$104,MATCH($A71,'CHANGE SIGNALS'!$A$5:$A$104,0)),"")="Supported material consequence",OR(IFERROR(INDEX('CHANGE SIGNALS'!$K$5:$K$104,MATCH($A71,'CHANGE SIGNALS'!$A$5:$A$104,0)),"")="One candidate",IFERROR(INDEX('CHANGE SIGNALS'!$K$5:$K$104,MATCH($A71,'CHANGE SIGNALS'!$A$5:$A$104,0)),"")="Bounded subset, product, segment or market")),"Partial refresh",IF(AND(IFERROR(INDEX('CHANGE SIGNALS'!$J$5:$J$104,MATCH($A71,'CHANGE SIGNALS'!$A$5:$A$104,0)),"")="Supported material consequence",IFERROR(INDEX('CHANGE SIGNALS'!$K$5:$K$104,MATCH($A71,'CHANGE SIGNALS'!$A$5:$A$104,0)),"")="Set-wide assumptions or coverage"),"Full competitor-set rebuild","")))))))))</f>
        <v/>
      </c>
      <c r="I71" s="6"/>
      <c r="J71" s="6"/>
      <c r="K71" s="11"/>
      <c r="L71" s="6"/>
      <c r="M71" s="6"/>
      <c r="N71" s="6"/>
      <c r="O71" s="6"/>
      <c r="P71" s="6" t="str">
        <f aca="false">IF($A71="","",'SET BASELINE'!$B$6&amp;"|"&amp;'SET BASELINE'!$B$11&amp;"|"&amp;$A71&amp;"|"&amp;$B71&amp;"|"&amp;$C71&amp;"|"&amp;$D71&amp;"|"&amp;IFERROR(INDEX('CHANGE SIGNALS'!$I$5:$I$104,MATCH($A71,'CHANGE SIGNALS'!$A$5:$A$104,0)),"")&amp;"|"&amp;IFERROR(INDEX('CHANGE SIGNALS'!$J$5:$J$104,MATCH($A71,'CHANGE SIGNALS'!$A$5:$A$104,0)),"")&amp;"|"&amp;IFERROR(INDEX('CHANGE SIGNALS'!$K$5:$K$104,MATCH($A71,'CHANGE SIGNALS'!$A$5:$A$104,0)),"")&amp;"|"&amp;$E71&amp;"|"&amp;$F71&amp;"|"&amp;$N71)</f>
        <v/>
      </c>
      <c r="Q71" s="6" t="str">
        <f aca="false">IF($A71="","",IF($I71="","NOT CONFIRMED",IF($O71="","CONFIRMATION SNAPSHOT REQUIRED",IF($O71=$P71,"CURRENT","STALE — REVIEW AGAIN"))))</f>
        <v/>
      </c>
    </row>
    <row r="72" customFormat="false" ht="15" hidden="false" customHeight="false" outlineLevel="0" collapsed="false">
      <c r="A72" s="6"/>
      <c r="B72" s="6"/>
      <c r="C72" s="6"/>
      <c r="D72" s="6"/>
      <c r="E72" s="6"/>
      <c r="F72" s="6"/>
      <c r="G72" s="6" t="str">
        <f aca="false">IF($A72="","",IF(COUNTIF('CHANGE SIGNALS'!$A$5:$A$104,$A72)=0,"Missing: matching signal record",IF('SET BASELINE'!$B$6="","Missing: original decision status",IF('SET BASELINE'!$B$11="","Missing: current set version",IF(IFERROR(INDEX('CHANGE SIGNALS'!$D$5:$D$104,MATCH($A72,'CHANGE SIGNALS'!$A$5:$A$104,0)),"")="","Missing: signal category",IF(OR(IFERROR(INDEX('CHANGE SIGNALS'!$F$5:$F$104,MATCH($A72,'CHANGE SIGNALS'!$A$5:$A$104,0)),"")="",LEN(SUBSTITUTE(SUBSTITUTE(SUBSTITUTE(SUBSTITUTE(SUBSTITUTE(SUBSTITUTE(TRIM(IFERROR(INDEX('CHANGE SIGNALS'!$F$5:$F$104,MATCH($A72,'CHANGE SIGNALS'!$A$5:$A$104,0)),"")),".",""),"-",""),"?",""),"!",""),",",""),";",""))=0),"Missing: meaningful observed fact",IF(OR(NOT(ISNUMBER(IFERROR(INDEX('CHANGE SIGNALS'!$C$5:$C$104,MATCH($A72,'CHANGE SIGNALS'!$A$5:$A$104,0)),""))),IFERROR(INDEX('CHANGE SIGNALS'!$C$5:$C$104,MATCH($A72,'CHANGE SIGNALS'!$A$5:$A$104,0)),"")&lt;1,IFERROR(INDEX('CHANGE SIGNALS'!$C$5:$C$104,MATCH($A72,'CHANGE SIGNALS'!$A$5:$A$104,0)),"")&gt;2958465,IFERROR(INDEX('CHANGE SIGNALS'!$C$5:$C$104,MATCH($A72,'CHANGE SIGNALS'!$A$5:$A$104,0)),"")&lt;&gt;INT(IFERROR(INDEX('CHANGE SIGNALS'!$C$5:$C$104,MATCH($A72,'CHANGE SIGNALS'!$A$5:$A$104,0)),""))),"Invalid: date observed",IF(IFERROR(INDEX('CHANGE SIGNALS'!$L$5:$L$104,MATCH($A72,'CHANGE SIGNALS'!$A$5:$A$104,0)),"")="","Missing: monitoring owner",IF($C72="","Missing: evidence availability",IF($D72="","Missing: evidence state",IF($B72="","Missing: candidate or affected scope",IF($E72="","Missing: materiality rationale",IF($F72="","Missing: protected unchanged elements",IF(OR($N72="",LEN(SUBSTITUTE(SUBSTITUTE(SUBSTITUTE(SUBSTITUTE(SUBSTITUTE(SUBSTITUTE(TRIM($N72),".",""),"-",""),"?",""),"!",""),",",""),";",""))=0),"Missing: next-review condition",IF(AND($C72="Required evidence is missing",$D72&lt;&gt;"Not assessable because evidence is missing"),"Contradiction: missing evidence state",IF(AND($C72="Required evidence is available",$D72="Not assessable because evidence is missing"),"Contradiction: evidence marked available and missing",IF(AND(IFERROR(INDEX('CHANGE SIGNALS'!$J$5:$J$104,MATCH($A72,'CHANGE SIGNALS'!$A$5:$A$104,0)),"")="No supported material consequence",OR(IFERROR(INDEX('CHANGE SIGNALS'!$K$5:$K$104,MATCH($A72,'CHANGE SIGNALS'!$A$5:$A$104,0)),"")="One candidate",IFERROR(INDEX('CHANGE SIGNALS'!$K$5:$K$104,MATCH($A72,'CHANGE SIGNALS'!$A$5:$A$104,0)),"")="Bounded subset, product, segment or market",IFERROR(INDEX('CHANGE SIGNALS'!$K$5:$K$104,MATCH($A72,'CHANGE SIGNALS'!$A$5:$A$104,0)),"")="Set-wide assumptions or coverage")),"Contradiction: no material consequence with change breadth",IF(AND(IFERROR(INDEX('CHANGE SIGNALS'!$J$5:$J$104,MATCH($A72,'CHANGE SIGNALS'!$A$5:$A$104,0)),"")="Supported material consequence",IFERROR(INDEX('CHANGE SIGNALS'!$K$5:$K$104,MATCH($A72,'CHANGE SIGNALS'!$A$5:$A$104,0)),"")="No approved set change"),"Contradiction: supported consequence with no change",IF(AND('SET BASELINE'!$B$6="Not clearly defined",OR(IFERROR(INDEX('CHANGE SIGNALS'!$J$5:$J$104,MATCH($A72,'CHANGE SIGNALS'!$A$5:$A$104,0)),"")="Supported material consequence",IFERROR(INDEX('CHANGE SIGNALS'!$K$5:$K$104,MATCH($A72,'CHANGE SIGNALS'!$A$5:$A$104,0)),"")&lt;&gt;"No approved set change",IFERROR(INDEX('CHANGE SIGNALS'!$I$5:$I$104,MATCH($A72,'CHANGE SIGNALS'!$A$5:$A$104,0)),"")="Original scope materially changed")),"Contradiction: undefined decision with claimed change",IF(AND(IFERROR(INDEX('CHANGE SIGNALS'!$I$5:$I$104,MATCH($A72,'CHANGE SIGNALS'!$A$5:$A$104,0)),"")="Original scope materially changed",IFERROR(INDEX('CHANGE SIGNALS'!$K$5:$K$104,MATCH($A72,'CHANGE SIGNALS'!$A$5:$A$104,0)),"")="No approved set change"),"Contradiction: changed scope with no change breadth",IF(AND(IFERROR(INDEX('CHANGE SIGNALS'!$K$5:$K$104,MATCH($A72,'CHANGE SIGNALS'!$A$5:$A$104,0)),"")="Original decision scope",IFERROR(INDEX('CHANGE SIGNALS'!$I$5:$I$104,MATCH($A72,'CHANGE SIGNALS'!$A$5:$A$104,0)),"")="Original scope remains valid"),"Contradiction: decision scope breadth with valid scope","READY")))))))))))))))))))))</f>
        <v/>
      </c>
      <c r="H72" s="6" t="str">
        <f aca="false">IF($A72="","",IF($G72&lt;&gt;"READY","",IF('SET BASELINE'!$B$6="Not clearly defined","Refused — define the original decision first",IF(OR(IFERROR(INDEX('CHANGE SIGNALS'!$I$5:$I$104,MATCH($A72,'CHANGE SIGNALS'!$A$5:$A$104,0)),"")="Original scope materially changed",IFERROR(INDEX('CHANGE SIGNALS'!$K$5:$K$104,MATCH($A72,'CHANGE SIGNALS'!$A$5:$A$104,0)),"")="Original decision scope"),"Decision-scope review required",IF($C72="Required evidence is missing","Review deferred — evidence insufficient",IF(OR($D72="Admissibility requires review",$D72="Material evidence is contradictory",$D72="Material evidence may be stale",IFERROR(INDEX('CHANGE SIGNALS'!$I$5:$I$104,MATCH($A72,'CHANGE SIGNALS'!$A$5:$A$104,0)),"")="Original scope is unclear",IFERROR(INDEX('CHANGE SIGNALS'!$J$5:$J$104,MATCH($A72,'CHANGE SIGNALS'!$A$5:$A$104,0)),"")="Consequence is unclear",IFERROR(INDEX('CHANGE SIGNALS'!$K$5:$K$104,MATCH($A72,'CHANGE SIGNALS'!$A$5:$A$104,0)),"")="Affected breadth is unclear"),"Evidence check required",IF(AND(IFERROR(INDEX('CHANGE SIGNALS'!$J$5:$J$104,MATCH($A72,'CHANGE SIGNALS'!$A$5:$A$104,0)),"")="No supported material consequence",IFERROR(INDEX('CHANGE SIGNALS'!$K$5:$K$104,MATCH($A72,'CHANGE SIGNALS'!$A$5:$A$104,0)),"")="No approved set change"),"No change required",IF(AND(IFERROR(INDEX('CHANGE SIGNALS'!$J$5:$J$104,MATCH($A72,'CHANGE SIGNALS'!$A$5:$A$104,0)),"")="Supported material consequence",OR(IFERROR(INDEX('CHANGE SIGNALS'!$K$5:$K$104,MATCH($A72,'CHANGE SIGNALS'!$A$5:$A$104,0)),"")="One candidate",IFERROR(INDEX('CHANGE SIGNALS'!$K$5:$K$104,MATCH($A72,'CHANGE SIGNALS'!$A$5:$A$104,0)),"")="Bounded subset, product, segment or market")),"Partial refresh",IF(AND(IFERROR(INDEX('CHANGE SIGNALS'!$J$5:$J$104,MATCH($A72,'CHANGE SIGNALS'!$A$5:$A$104,0)),"")="Supported material consequence",IFERROR(INDEX('CHANGE SIGNALS'!$K$5:$K$104,MATCH($A72,'CHANGE SIGNALS'!$A$5:$A$104,0)),"")="Set-wide assumptions or coverage"),"Full competitor-set rebuild","")))))))))</f>
        <v/>
      </c>
      <c r="I72" s="6"/>
      <c r="J72" s="6"/>
      <c r="K72" s="11"/>
      <c r="L72" s="6"/>
      <c r="M72" s="6"/>
      <c r="N72" s="6"/>
      <c r="O72" s="6"/>
      <c r="P72" s="6" t="str">
        <f aca="false">IF($A72="","",'SET BASELINE'!$B$6&amp;"|"&amp;'SET BASELINE'!$B$11&amp;"|"&amp;$A72&amp;"|"&amp;$B72&amp;"|"&amp;$C72&amp;"|"&amp;$D72&amp;"|"&amp;IFERROR(INDEX('CHANGE SIGNALS'!$I$5:$I$104,MATCH($A72,'CHANGE SIGNALS'!$A$5:$A$104,0)),"")&amp;"|"&amp;IFERROR(INDEX('CHANGE SIGNALS'!$J$5:$J$104,MATCH($A72,'CHANGE SIGNALS'!$A$5:$A$104,0)),"")&amp;"|"&amp;IFERROR(INDEX('CHANGE SIGNALS'!$K$5:$K$104,MATCH($A72,'CHANGE SIGNALS'!$A$5:$A$104,0)),"")&amp;"|"&amp;$E72&amp;"|"&amp;$F72&amp;"|"&amp;$N72)</f>
        <v/>
      </c>
      <c r="Q72" s="6" t="str">
        <f aca="false">IF($A72="","",IF($I72="","NOT CONFIRMED",IF($O72="","CONFIRMATION SNAPSHOT REQUIRED",IF($O72=$P72,"CURRENT","STALE — REVIEW AGAIN"))))</f>
        <v/>
      </c>
    </row>
    <row r="73" customFormat="false" ht="15" hidden="false" customHeight="false" outlineLevel="0" collapsed="false">
      <c r="A73" s="6"/>
      <c r="B73" s="6"/>
      <c r="C73" s="6"/>
      <c r="D73" s="6"/>
      <c r="E73" s="6"/>
      <c r="F73" s="6"/>
      <c r="G73" s="6" t="str">
        <f aca="false">IF($A73="","",IF(COUNTIF('CHANGE SIGNALS'!$A$5:$A$104,$A73)=0,"Missing: matching signal record",IF('SET BASELINE'!$B$6="","Missing: original decision status",IF('SET BASELINE'!$B$11="","Missing: current set version",IF(IFERROR(INDEX('CHANGE SIGNALS'!$D$5:$D$104,MATCH($A73,'CHANGE SIGNALS'!$A$5:$A$104,0)),"")="","Missing: signal category",IF(OR(IFERROR(INDEX('CHANGE SIGNALS'!$F$5:$F$104,MATCH($A73,'CHANGE SIGNALS'!$A$5:$A$104,0)),"")="",LEN(SUBSTITUTE(SUBSTITUTE(SUBSTITUTE(SUBSTITUTE(SUBSTITUTE(SUBSTITUTE(TRIM(IFERROR(INDEX('CHANGE SIGNALS'!$F$5:$F$104,MATCH($A73,'CHANGE SIGNALS'!$A$5:$A$104,0)),"")),".",""),"-",""),"?",""),"!",""),",",""),";",""))=0),"Missing: meaningful observed fact",IF(OR(NOT(ISNUMBER(IFERROR(INDEX('CHANGE SIGNALS'!$C$5:$C$104,MATCH($A73,'CHANGE SIGNALS'!$A$5:$A$104,0)),""))),IFERROR(INDEX('CHANGE SIGNALS'!$C$5:$C$104,MATCH($A73,'CHANGE SIGNALS'!$A$5:$A$104,0)),"")&lt;1,IFERROR(INDEX('CHANGE SIGNALS'!$C$5:$C$104,MATCH($A73,'CHANGE SIGNALS'!$A$5:$A$104,0)),"")&gt;2958465,IFERROR(INDEX('CHANGE SIGNALS'!$C$5:$C$104,MATCH($A73,'CHANGE SIGNALS'!$A$5:$A$104,0)),"")&lt;&gt;INT(IFERROR(INDEX('CHANGE SIGNALS'!$C$5:$C$104,MATCH($A73,'CHANGE SIGNALS'!$A$5:$A$104,0)),""))),"Invalid: date observed",IF(IFERROR(INDEX('CHANGE SIGNALS'!$L$5:$L$104,MATCH($A73,'CHANGE SIGNALS'!$A$5:$A$104,0)),"")="","Missing: monitoring owner",IF($C73="","Missing: evidence availability",IF($D73="","Missing: evidence state",IF($B73="","Missing: candidate or affected scope",IF($E73="","Missing: materiality rationale",IF($F73="","Missing: protected unchanged elements",IF(OR($N73="",LEN(SUBSTITUTE(SUBSTITUTE(SUBSTITUTE(SUBSTITUTE(SUBSTITUTE(SUBSTITUTE(TRIM($N73),".",""),"-",""),"?",""),"!",""),",",""),";",""))=0),"Missing: next-review condition",IF(AND($C73="Required evidence is missing",$D73&lt;&gt;"Not assessable because evidence is missing"),"Contradiction: missing evidence state",IF(AND($C73="Required evidence is available",$D73="Not assessable because evidence is missing"),"Contradiction: evidence marked available and missing",IF(AND(IFERROR(INDEX('CHANGE SIGNALS'!$J$5:$J$104,MATCH($A73,'CHANGE SIGNALS'!$A$5:$A$104,0)),"")="No supported material consequence",OR(IFERROR(INDEX('CHANGE SIGNALS'!$K$5:$K$104,MATCH($A73,'CHANGE SIGNALS'!$A$5:$A$104,0)),"")="One candidate",IFERROR(INDEX('CHANGE SIGNALS'!$K$5:$K$104,MATCH($A73,'CHANGE SIGNALS'!$A$5:$A$104,0)),"")="Bounded subset, product, segment or market",IFERROR(INDEX('CHANGE SIGNALS'!$K$5:$K$104,MATCH($A73,'CHANGE SIGNALS'!$A$5:$A$104,0)),"")="Set-wide assumptions or coverage")),"Contradiction: no material consequence with change breadth",IF(AND(IFERROR(INDEX('CHANGE SIGNALS'!$J$5:$J$104,MATCH($A73,'CHANGE SIGNALS'!$A$5:$A$104,0)),"")="Supported material consequence",IFERROR(INDEX('CHANGE SIGNALS'!$K$5:$K$104,MATCH($A73,'CHANGE SIGNALS'!$A$5:$A$104,0)),"")="No approved set change"),"Contradiction: supported consequence with no change",IF(AND('SET BASELINE'!$B$6="Not clearly defined",OR(IFERROR(INDEX('CHANGE SIGNALS'!$J$5:$J$104,MATCH($A73,'CHANGE SIGNALS'!$A$5:$A$104,0)),"")="Supported material consequence",IFERROR(INDEX('CHANGE SIGNALS'!$K$5:$K$104,MATCH($A73,'CHANGE SIGNALS'!$A$5:$A$104,0)),"")&lt;&gt;"No approved set change",IFERROR(INDEX('CHANGE SIGNALS'!$I$5:$I$104,MATCH($A73,'CHANGE SIGNALS'!$A$5:$A$104,0)),"")="Original scope materially changed")),"Contradiction: undefined decision with claimed change",IF(AND(IFERROR(INDEX('CHANGE SIGNALS'!$I$5:$I$104,MATCH($A73,'CHANGE SIGNALS'!$A$5:$A$104,0)),"")="Original scope materially changed",IFERROR(INDEX('CHANGE SIGNALS'!$K$5:$K$104,MATCH($A73,'CHANGE SIGNALS'!$A$5:$A$104,0)),"")="No approved set change"),"Contradiction: changed scope with no change breadth",IF(AND(IFERROR(INDEX('CHANGE SIGNALS'!$K$5:$K$104,MATCH($A73,'CHANGE SIGNALS'!$A$5:$A$104,0)),"")="Original decision scope",IFERROR(INDEX('CHANGE SIGNALS'!$I$5:$I$104,MATCH($A73,'CHANGE SIGNALS'!$A$5:$A$104,0)),"")="Original scope remains valid"),"Contradiction: decision scope breadth with valid scope","READY")))))))))))))))))))))</f>
        <v/>
      </c>
      <c r="H73" s="6" t="str">
        <f aca="false">IF($A73="","",IF($G73&lt;&gt;"READY","",IF('SET BASELINE'!$B$6="Not clearly defined","Refused — define the original decision first",IF(OR(IFERROR(INDEX('CHANGE SIGNALS'!$I$5:$I$104,MATCH($A73,'CHANGE SIGNALS'!$A$5:$A$104,0)),"")="Original scope materially changed",IFERROR(INDEX('CHANGE SIGNALS'!$K$5:$K$104,MATCH($A73,'CHANGE SIGNALS'!$A$5:$A$104,0)),"")="Original decision scope"),"Decision-scope review required",IF($C73="Required evidence is missing","Review deferred — evidence insufficient",IF(OR($D73="Admissibility requires review",$D73="Material evidence is contradictory",$D73="Material evidence may be stale",IFERROR(INDEX('CHANGE SIGNALS'!$I$5:$I$104,MATCH($A73,'CHANGE SIGNALS'!$A$5:$A$104,0)),"")="Original scope is unclear",IFERROR(INDEX('CHANGE SIGNALS'!$J$5:$J$104,MATCH($A73,'CHANGE SIGNALS'!$A$5:$A$104,0)),"")="Consequence is unclear",IFERROR(INDEX('CHANGE SIGNALS'!$K$5:$K$104,MATCH($A73,'CHANGE SIGNALS'!$A$5:$A$104,0)),"")="Affected breadth is unclear"),"Evidence check required",IF(AND(IFERROR(INDEX('CHANGE SIGNALS'!$J$5:$J$104,MATCH($A73,'CHANGE SIGNALS'!$A$5:$A$104,0)),"")="No supported material consequence",IFERROR(INDEX('CHANGE SIGNALS'!$K$5:$K$104,MATCH($A73,'CHANGE SIGNALS'!$A$5:$A$104,0)),"")="No approved set change"),"No change required",IF(AND(IFERROR(INDEX('CHANGE SIGNALS'!$J$5:$J$104,MATCH($A73,'CHANGE SIGNALS'!$A$5:$A$104,0)),"")="Supported material consequence",OR(IFERROR(INDEX('CHANGE SIGNALS'!$K$5:$K$104,MATCH($A73,'CHANGE SIGNALS'!$A$5:$A$104,0)),"")="One candidate",IFERROR(INDEX('CHANGE SIGNALS'!$K$5:$K$104,MATCH($A73,'CHANGE SIGNALS'!$A$5:$A$104,0)),"")="Bounded subset, product, segment or market")),"Partial refresh",IF(AND(IFERROR(INDEX('CHANGE SIGNALS'!$J$5:$J$104,MATCH($A73,'CHANGE SIGNALS'!$A$5:$A$104,0)),"")="Supported material consequence",IFERROR(INDEX('CHANGE SIGNALS'!$K$5:$K$104,MATCH($A73,'CHANGE SIGNALS'!$A$5:$A$104,0)),"")="Set-wide assumptions or coverage"),"Full competitor-set rebuild","")))))))))</f>
        <v/>
      </c>
      <c r="I73" s="6"/>
      <c r="J73" s="6"/>
      <c r="K73" s="11"/>
      <c r="L73" s="6"/>
      <c r="M73" s="6"/>
      <c r="N73" s="6"/>
      <c r="O73" s="6"/>
      <c r="P73" s="6" t="str">
        <f aca="false">IF($A73="","",'SET BASELINE'!$B$6&amp;"|"&amp;'SET BASELINE'!$B$11&amp;"|"&amp;$A73&amp;"|"&amp;$B73&amp;"|"&amp;$C73&amp;"|"&amp;$D73&amp;"|"&amp;IFERROR(INDEX('CHANGE SIGNALS'!$I$5:$I$104,MATCH($A73,'CHANGE SIGNALS'!$A$5:$A$104,0)),"")&amp;"|"&amp;IFERROR(INDEX('CHANGE SIGNALS'!$J$5:$J$104,MATCH($A73,'CHANGE SIGNALS'!$A$5:$A$104,0)),"")&amp;"|"&amp;IFERROR(INDEX('CHANGE SIGNALS'!$K$5:$K$104,MATCH($A73,'CHANGE SIGNALS'!$A$5:$A$104,0)),"")&amp;"|"&amp;$E73&amp;"|"&amp;$F73&amp;"|"&amp;$N73)</f>
        <v/>
      </c>
      <c r="Q73" s="6" t="str">
        <f aca="false">IF($A73="","",IF($I73="","NOT CONFIRMED",IF($O73="","CONFIRMATION SNAPSHOT REQUIRED",IF($O73=$P73,"CURRENT","STALE — REVIEW AGAIN"))))</f>
        <v/>
      </c>
    </row>
    <row r="74" customFormat="false" ht="15" hidden="false" customHeight="false" outlineLevel="0" collapsed="false">
      <c r="A74" s="6"/>
      <c r="B74" s="6"/>
      <c r="C74" s="6"/>
      <c r="D74" s="6"/>
      <c r="E74" s="6"/>
      <c r="F74" s="6"/>
      <c r="G74" s="6" t="str">
        <f aca="false">IF($A74="","",IF(COUNTIF('CHANGE SIGNALS'!$A$5:$A$104,$A74)=0,"Missing: matching signal record",IF('SET BASELINE'!$B$6="","Missing: original decision status",IF('SET BASELINE'!$B$11="","Missing: current set version",IF(IFERROR(INDEX('CHANGE SIGNALS'!$D$5:$D$104,MATCH($A74,'CHANGE SIGNALS'!$A$5:$A$104,0)),"")="","Missing: signal category",IF(OR(IFERROR(INDEX('CHANGE SIGNALS'!$F$5:$F$104,MATCH($A74,'CHANGE SIGNALS'!$A$5:$A$104,0)),"")="",LEN(SUBSTITUTE(SUBSTITUTE(SUBSTITUTE(SUBSTITUTE(SUBSTITUTE(SUBSTITUTE(TRIM(IFERROR(INDEX('CHANGE SIGNALS'!$F$5:$F$104,MATCH($A74,'CHANGE SIGNALS'!$A$5:$A$104,0)),"")),".",""),"-",""),"?",""),"!",""),",",""),";",""))=0),"Missing: meaningful observed fact",IF(OR(NOT(ISNUMBER(IFERROR(INDEX('CHANGE SIGNALS'!$C$5:$C$104,MATCH($A74,'CHANGE SIGNALS'!$A$5:$A$104,0)),""))),IFERROR(INDEX('CHANGE SIGNALS'!$C$5:$C$104,MATCH($A74,'CHANGE SIGNALS'!$A$5:$A$104,0)),"")&lt;1,IFERROR(INDEX('CHANGE SIGNALS'!$C$5:$C$104,MATCH($A74,'CHANGE SIGNALS'!$A$5:$A$104,0)),"")&gt;2958465,IFERROR(INDEX('CHANGE SIGNALS'!$C$5:$C$104,MATCH($A74,'CHANGE SIGNALS'!$A$5:$A$104,0)),"")&lt;&gt;INT(IFERROR(INDEX('CHANGE SIGNALS'!$C$5:$C$104,MATCH($A74,'CHANGE SIGNALS'!$A$5:$A$104,0)),""))),"Invalid: date observed",IF(IFERROR(INDEX('CHANGE SIGNALS'!$L$5:$L$104,MATCH($A74,'CHANGE SIGNALS'!$A$5:$A$104,0)),"")="","Missing: monitoring owner",IF($C74="","Missing: evidence availability",IF($D74="","Missing: evidence state",IF($B74="","Missing: candidate or affected scope",IF($E74="","Missing: materiality rationale",IF($F74="","Missing: protected unchanged elements",IF(OR($N74="",LEN(SUBSTITUTE(SUBSTITUTE(SUBSTITUTE(SUBSTITUTE(SUBSTITUTE(SUBSTITUTE(TRIM($N74),".",""),"-",""),"?",""),"!",""),",",""),";",""))=0),"Missing: next-review condition",IF(AND($C74="Required evidence is missing",$D74&lt;&gt;"Not assessable because evidence is missing"),"Contradiction: missing evidence state",IF(AND($C74="Required evidence is available",$D74="Not assessable because evidence is missing"),"Contradiction: evidence marked available and missing",IF(AND(IFERROR(INDEX('CHANGE SIGNALS'!$J$5:$J$104,MATCH($A74,'CHANGE SIGNALS'!$A$5:$A$104,0)),"")="No supported material consequence",OR(IFERROR(INDEX('CHANGE SIGNALS'!$K$5:$K$104,MATCH($A74,'CHANGE SIGNALS'!$A$5:$A$104,0)),"")="One candidate",IFERROR(INDEX('CHANGE SIGNALS'!$K$5:$K$104,MATCH($A74,'CHANGE SIGNALS'!$A$5:$A$104,0)),"")="Bounded subset, product, segment or market",IFERROR(INDEX('CHANGE SIGNALS'!$K$5:$K$104,MATCH($A74,'CHANGE SIGNALS'!$A$5:$A$104,0)),"")="Set-wide assumptions or coverage")),"Contradiction: no material consequence with change breadth",IF(AND(IFERROR(INDEX('CHANGE SIGNALS'!$J$5:$J$104,MATCH($A74,'CHANGE SIGNALS'!$A$5:$A$104,0)),"")="Supported material consequence",IFERROR(INDEX('CHANGE SIGNALS'!$K$5:$K$104,MATCH($A74,'CHANGE SIGNALS'!$A$5:$A$104,0)),"")="No approved set change"),"Contradiction: supported consequence with no change",IF(AND('SET BASELINE'!$B$6="Not clearly defined",OR(IFERROR(INDEX('CHANGE SIGNALS'!$J$5:$J$104,MATCH($A74,'CHANGE SIGNALS'!$A$5:$A$104,0)),"")="Supported material consequence",IFERROR(INDEX('CHANGE SIGNALS'!$K$5:$K$104,MATCH($A74,'CHANGE SIGNALS'!$A$5:$A$104,0)),"")&lt;&gt;"No approved set change",IFERROR(INDEX('CHANGE SIGNALS'!$I$5:$I$104,MATCH($A74,'CHANGE SIGNALS'!$A$5:$A$104,0)),"")="Original scope materially changed")),"Contradiction: undefined decision with claimed change",IF(AND(IFERROR(INDEX('CHANGE SIGNALS'!$I$5:$I$104,MATCH($A74,'CHANGE SIGNALS'!$A$5:$A$104,0)),"")="Original scope materially changed",IFERROR(INDEX('CHANGE SIGNALS'!$K$5:$K$104,MATCH($A74,'CHANGE SIGNALS'!$A$5:$A$104,0)),"")="No approved set change"),"Contradiction: changed scope with no change breadth",IF(AND(IFERROR(INDEX('CHANGE SIGNALS'!$K$5:$K$104,MATCH($A74,'CHANGE SIGNALS'!$A$5:$A$104,0)),"")="Original decision scope",IFERROR(INDEX('CHANGE SIGNALS'!$I$5:$I$104,MATCH($A74,'CHANGE SIGNALS'!$A$5:$A$104,0)),"")="Original scope remains valid"),"Contradiction: decision scope breadth with valid scope","READY")))))))))))))))))))))</f>
        <v/>
      </c>
      <c r="H74" s="6" t="str">
        <f aca="false">IF($A74="","",IF($G74&lt;&gt;"READY","",IF('SET BASELINE'!$B$6="Not clearly defined","Refused — define the original decision first",IF(OR(IFERROR(INDEX('CHANGE SIGNALS'!$I$5:$I$104,MATCH($A74,'CHANGE SIGNALS'!$A$5:$A$104,0)),"")="Original scope materially changed",IFERROR(INDEX('CHANGE SIGNALS'!$K$5:$K$104,MATCH($A74,'CHANGE SIGNALS'!$A$5:$A$104,0)),"")="Original decision scope"),"Decision-scope review required",IF($C74="Required evidence is missing","Review deferred — evidence insufficient",IF(OR($D74="Admissibility requires review",$D74="Material evidence is contradictory",$D74="Material evidence may be stale",IFERROR(INDEX('CHANGE SIGNALS'!$I$5:$I$104,MATCH($A74,'CHANGE SIGNALS'!$A$5:$A$104,0)),"")="Original scope is unclear",IFERROR(INDEX('CHANGE SIGNALS'!$J$5:$J$104,MATCH($A74,'CHANGE SIGNALS'!$A$5:$A$104,0)),"")="Consequence is unclear",IFERROR(INDEX('CHANGE SIGNALS'!$K$5:$K$104,MATCH($A74,'CHANGE SIGNALS'!$A$5:$A$104,0)),"")="Affected breadth is unclear"),"Evidence check required",IF(AND(IFERROR(INDEX('CHANGE SIGNALS'!$J$5:$J$104,MATCH($A74,'CHANGE SIGNALS'!$A$5:$A$104,0)),"")="No supported material consequence",IFERROR(INDEX('CHANGE SIGNALS'!$K$5:$K$104,MATCH($A74,'CHANGE SIGNALS'!$A$5:$A$104,0)),"")="No approved set change"),"No change required",IF(AND(IFERROR(INDEX('CHANGE SIGNALS'!$J$5:$J$104,MATCH($A74,'CHANGE SIGNALS'!$A$5:$A$104,0)),"")="Supported material consequence",OR(IFERROR(INDEX('CHANGE SIGNALS'!$K$5:$K$104,MATCH($A74,'CHANGE SIGNALS'!$A$5:$A$104,0)),"")="One candidate",IFERROR(INDEX('CHANGE SIGNALS'!$K$5:$K$104,MATCH($A74,'CHANGE SIGNALS'!$A$5:$A$104,0)),"")="Bounded subset, product, segment or market")),"Partial refresh",IF(AND(IFERROR(INDEX('CHANGE SIGNALS'!$J$5:$J$104,MATCH($A74,'CHANGE SIGNALS'!$A$5:$A$104,0)),"")="Supported material consequence",IFERROR(INDEX('CHANGE SIGNALS'!$K$5:$K$104,MATCH($A74,'CHANGE SIGNALS'!$A$5:$A$104,0)),"")="Set-wide assumptions or coverage"),"Full competitor-set rebuild","")))))))))</f>
        <v/>
      </c>
      <c r="I74" s="6"/>
      <c r="J74" s="6"/>
      <c r="K74" s="11"/>
      <c r="L74" s="6"/>
      <c r="M74" s="6"/>
      <c r="N74" s="6"/>
      <c r="O74" s="6"/>
      <c r="P74" s="6" t="str">
        <f aca="false">IF($A74="","",'SET BASELINE'!$B$6&amp;"|"&amp;'SET BASELINE'!$B$11&amp;"|"&amp;$A74&amp;"|"&amp;$B74&amp;"|"&amp;$C74&amp;"|"&amp;$D74&amp;"|"&amp;IFERROR(INDEX('CHANGE SIGNALS'!$I$5:$I$104,MATCH($A74,'CHANGE SIGNALS'!$A$5:$A$104,0)),"")&amp;"|"&amp;IFERROR(INDEX('CHANGE SIGNALS'!$J$5:$J$104,MATCH($A74,'CHANGE SIGNALS'!$A$5:$A$104,0)),"")&amp;"|"&amp;IFERROR(INDEX('CHANGE SIGNALS'!$K$5:$K$104,MATCH($A74,'CHANGE SIGNALS'!$A$5:$A$104,0)),"")&amp;"|"&amp;$E74&amp;"|"&amp;$F74&amp;"|"&amp;$N74)</f>
        <v/>
      </c>
      <c r="Q74" s="6" t="str">
        <f aca="false">IF($A74="","",IF($I74="","NOT CONFIRMED",IF($O74="","CONFIRMATION SNAPSHOT REQUIRED",IF($O74=$P74,"CURRENT","STALE — REVIEW AGAIN"))))</f>
        <v/>
      </c>
    </row>
    <row r="75" customFormat="false" ht="15" hidden="false" customHeight="false" outlineLevel="0" collapsed="false">
      <c r="A75" s="6"/>
      <c r="B75" s="6"/>
      <c r="C75" s="6"/>
      <c r="D75" s="6"/>
      <c r="E75" s="6"/>
      <c r="F75" s="6"/>
      <c r="G75" s="6" t="str">
        <f aca="false">IF($A75="","",IF(COUNTIF('CHANGE SIGNALS'!$A$5:$A$104,$A75)=0,"Missing: matching signal record",IF('SET BASELINE'!$B$6="","Missing: original decision status",IF('SET BASELINE'!$B$11="","Missing: current set version",IF(IFERROR(INDEX('CHANGE SIGNALS'!$D$5:$D$104,MATCH($A75,'CHANGE SIGNALS'!$A$5:$A$104,0)),"")="","Missing: signal category",IF(OR(IFERROR(INDEX('CHANGE SIGNALS'!$F$5:$F$104,MATCH($A75,'CHANGE SIGNALS'!$A$5:$A$104,0)),"")="",LEN(SUBSTITUTE(SUBSTITUTE(SUBSTITUTE(SUBSTITUTE(SUBSTITUTE(SUBSTITUTE(TRIM(IFERROR(INDEX('CHANGE SIGNALS'!$F$5:$F$104,MATCH($A75,'CHANGE SIGNALS'!$A$5:$A$104,0)),"")),".",""),"-",""),"?",""),"!",""),",",""),";",""))=0),"Missing: meaningful observed fact",IF(OR(NOT(ISNUMBER(IFERROR(INDEX('CHANGE SIGNALS'!$C$5:$C$104,MATCH($A75,'CHANGE SIGNALS'!$A$5:$A$104,0)),""))),IFERROR(INDEX('CHANGE SIGNALS'!$C$5:$C$104,MATCH($A75,'CHANGE SIGNALS'!$A$5:$A$104,0)),"")&lt;1,IFERROR(INDEX('CHANGE SIGNALS'!$C$5:$C$104,MATCH($A75,'CHANGE SIGNALS'!$A$5:$A$104,0)),"")&gt;2958465,IFERROR(INDEX('CHANGE SIGNALS'!$C$5:$C$104,MATCH($A75,'CHANGE SIGNALS'!$A$5:$A$104,0)),"")&lt;&gt;INT(IFERROR(INDEX('CHANGE SIGNALS'!$C$5:$C$104,MATCH($A75,'CHANGE SIGNALS'!$A$5:$A$104,0)),""))),"Invalid: date observed",IF(IFERROR(INDEX('CHANGE SIGNALS'!$L$5:$L$104,MATCH($A75,'CHANGE SIGNALS'!$A$5:$A$104,0)),"")="","Missing: monitoring owner",IF($C75="","Missing: evidence availability",IF($D75="","Missing: evidence state",IF($B75="","Missing: candidate or affected scope",IF($E75="","Missing: materiality rationale",IF($F75="","Missing: protected unchanged elements",IF(OR($N75="",LEN(SUBSTITUTE(SUBSTITUTE(SUBSTITUTE(SUBSTITUTE(SUBSTITUTE(SUBSTITUTE(TRIM($N75),".",""),"-",""),"?",""),"!",""),",",""),";",""))=0),"Missing: next-review condition",IF(AND($C75="Required evidence is missing",$D75&lt;&gt;"Not assessable because evidence is missing"),"Contradiction: missing evidence state",IF(AND($C75="Required evidence is available",$D75="Not assessable because evidence is missing"),"Contradiction: evidence marked available and missing",IF(AND(IFERROR(INDEX('CHANGE SIGNALS'!$J$5:$J$104,MATCH($A75,'CHANGE SIGNALS'!$A$5:$A$104,0)),"")="No supported material consequence",OR(IFERROR(INDEX('CHANGE SIGNALS'!$K$5:$K$104,MATCH($A75,'CHANGE SIGNALS'!$A$5:$A$104,0)),"")="One candidate",IFERROR(INDEX('CHANGE SIGNALS'!$K$5:$K$104,MATCH($A75,'CHANGE SIGNALS'!$A$5:$A$104,0)),"")="Bounded subset, product, segment or market",IFERROR(INDEX('CHANGE SIGNALS'!$K$5:$K$104,MATCH($A75,'CHANGE SIGNALS'!$A$5:$A$104,0)),"")="Set-wide assumptions or coverage")),"Contradiction: no material consequence with change breadth",IF(AND(IFERROR(INDEX('CHANGE SIGNALS'!$J$5:$J$104,MATCH($A75,'CHANGE SIGNALS'!$A$5:$A$104,0)),"")="Supported material consequence",IFERROR(INDEX('CHANGE SIGNALS'!$K$5:$K$104,MATCH($A75,'CHANGE SIGNALS'!$A$5:$A$104,0)),"")="No approved set change"),"Contradiction: supported consequence with no change",IF(AND('SET BASELINE'!$B$6="Not clearly defined",OR(IFERROR(INDEX('CHANGE SIGNALS'!$J$5:$J$104,MATCH($A75,'CHANGE SIGNALS'!$A$5:$A$104,0)),"")="Supported material consequence",IFERROR(INDEX('CHANGE SIGNALS'!$K$5:$K$104,MATCH($A75,'CHANGE SIGNALS'!$A$5:$A$104,0)),"")&lt;&gt;"No approved set change",IFERROR(INDEX('CHANGE SIGNALS'!$I$5:$I$104,MATCH($A75,'CHANGE SIGNALS'!$A$5:$A$104,0)),"")="Original scope materially changed")),"Contradiction: undefined decision with claimed change",IF(AND(IFERROR(INDEX('CHANGE SIGNALS'!$I$5:$I$104,MATCH($A75,'CHANGE SIGNALS'!$A$5:$A$104,0)),"")="Original scope materially changed",IFERROR(INDEX('CHANGE SIGNALS'!$K$5:$K$104,MATCH($A75,'CHANGE SIGNALS'!$A$5:$A$104,0)),"")="No approved set change"),"Contradiction: changed scope with no change breadth",IF(AND(IFERROR(INDEX('CHANGE SIGNALS'!$K$5:$K$104,MATCH($A75,'CHANGE SIGNALS'!$A$5:$A$104,0)),"")="Original decision scope",IFERROR(INDEX('CHANGE SIGNALS'!$I$5:$I$104,MATCH($A75,'CHANGE SIGNALS'!$A$5:$A$104,0)),"")="Original scope remains valid"),"Contradiction: decision scope breadth with valid scope","READY")))))))))))))))))))))</f>
        <v/>
      </c>
      <c r="H75" s="6" t="str">
        <f aca="false">IF($A75="","",IF($G75&lt;&gt;"READY","",IF('SET BASELINE'!$B$6="Not clearly defined","Refused — define the original decision first",IF(OR(IFERROR(INDEX('CHANGE SIGNALS'!$I$5:$I$104,MATCH($A75,'CHANGE SIGNALS'!$A$5:$A$104,0)),"")="Original scope materially changed",IFERROR(INDEX('CHANGE SIGNALS'!$K$5:$K$104,MATCH($A75,'CHANGE SIGNALS'!$A$5:$A$104,0)),"")="Original decision scope"),"Decision-scope review required",IF($C75="Required evidence is missing","Review deferred — evidence insufficient",IF(OR($D75="Admissibility requires review",$D75="Material evidence is contradictory",$D75="Material evidence may be stale",IFERROR(INDEX('CHANGE SIGNALS'!$I$5:$I$104,MATCH($A75,'CHANGE SIGNALS'!$A$5:$A$104,0)),"")="Original scope is unclear",IFERROR(INDEX('CHANGE SIGNALS'!$J$5:$J$104,MATCH($A75,'CHANGE SIGNALS'!$A$5:$A$104,0)),"")="Consequence is unclear",IFERROR(INDEX('CHANGE SIGNALS'!$K$5:$K$104,MATCH($A75,'CHANGE SIGNALS'!$A$5:$A$104,0)),"")="Affected breadth is unclear"),"Evidence check required",IF(AND(IFERROR(INDEX('CHANGE SIGNALS'!$J$5:$J$104,MATCH($A75,'CHANGE SIGNALS'!$A$5:$A$104,0)),"")="No supported material consequence",IFERROR(INDEX('CHANGE SIGNALS'!$K$5:$K$104,MATCH($A75,'CHANGE SIGNALS'!$A$5:$A$104,0)),"")="No approved set change"),"No change required",IF(AND(IFERROR(INDEX('CHANGE SIGNALS'!$J$5:$J$104,MATCH($A75,'CHANGE SIGNALS'!$A$5:$A$104,0)),"")="Supported material consequence",OR(IFERROR(INDEX('CHANGE SIGNALS'!$K$5:$K$104,MATCH($A75,'CHANGE SIGNALS'!$A$5:$A$104,0)),"")="One candidate",IFERROR(INDEX('CHANGE SIGNALS'!$K$5:$K$104,MATCH($A75,'CHANGE SIGNALS'!$A$5:$A$104,0)),"")="Bounded subset, product, segment or market")),"Partial refresh",IF(AND(IFERROR(INDEX('CHANGE SIGNALS'!$J$5:$J$104,MATCH($A75,'CHANGE SIGNALS'!$A$5:$A$104,0)),"")="Supported material consequence",IFERROR(INDEX('CHANGE SIGNALS'!$K$5:$K$104,MATCH($A75,'CHANGE SIGNALS'!$A$5:$A$104,0)),"")="Set-wide assumptions or coverage"),"Full competitor-set rebuild","")))))))))</f>
        <v/>
      </c>
      <c r="I75" s="6"/>
      <c r="J75" s="6"/>
      <c r="K75" s="11"/>
      <c r="L75" s="6"/>
      <c r="M75" s="6"/>
      <c r="N75" s="6"/>
      <c r="O75" s="6"/>
      <c r="P75" s="6" t="str">
        <f aca="false">IF($A75="","",'SET BASELINE'!$B$6&amp;"|"&amp;'SET BASELINE'!$B$11&amp;"|"&amp;$A75&amp;"|"&amp;$B75&amp;"|"&amp;$C75&amp;"|"&amp;$D75&amp;"|"&amp;IFERROR(INDEX('CHANGE SIGNALS'!$I$5:$I$104,MATCH($A75,'CHANGE SIGNALS'!$A$5:$A$104,0)),"")&amp;"|"&amp;IFERROR(INDEX('CHANGE SIGNALS'!$J$5:$J$104,MATCH($A75,'CHANGE SIGNALS'!$A$5:$A$104,0)),"")&amp;"|"&amp;IFERROR(INDEX('CHANGE SIGNALS'!$K$5:$K$104,MATCH($A75,'CHANGE SIGNALS'!$A$5:$A$104,0)),"")&amp;"|"&amp;$E75&amp;"|"&amp;$F75&amp;"|"&amp;$N75)</f>
        <v/>
      </c>
      <c r="Q75" s="6" t="str">
        <f aca="false">IF($A75="","",IF($I75="","NOT CONFIRMED",IF($O75="","CONFIRMATION SNAPSHOT REQUIRED",IF($O75=$P75,"CURRENT","STALE — REVIEW AGAIN"))))</f>
        <v/>
      </c>
    </row>
    <row r="76" customFormat="false" ht="15" hidden="false" customHeight="false" outlineLevel="0" collapsed="false">
      <c r="A76" s="6"/>
      <c r="B76" s="6"/>
      <c r="C76" s="6"/>
      <c r="D76" s="6"/>
      <c r="E76" s="6"/>
      <c r="F76" s="6"/>
      <c r="G76" s="6" t="str">
        <f aca="false">IF($A76="","",IF(COUNTIF('CHANGE SIGNALS'!$A$5:$A$104,$A76)=0,"Missing: matching signal record",IF('SET BASELINE'!$B$6="","Missing: original decision status",IF('SET BASELINE'!$B$11="","Missing: current set version",IF(IFERROR(INDEX('CHANGE SIGNALS'!$D$5:$D$104,MATCH($A76,'CHANGE SIGNALS'!$A$5:$A$104,0)),"")="","Missing: signal category",IF(OR(IFERROR(INDEX('CHANGE SIGNALS'!$F$5:$F$104,MATCH($A76,'CHANGE SIGNALS'!$A$5:$A$104,0)),"")="",LEN(SUBSTITUTE(SUBSTITUTE(SUBSTITUTE(SUBSTITUTE(SUBSTITUTE(SUBSTITUTE(TRIM(IFERROR(INDEX('CHANGE SIGNALS'!$F$5:$F$104,MATCH($A76,'CHANGE SIGNALS'!$A$5:$A$104,0)),"")),".",""),"-",""),"?",""),"!",""),",",""),";",""))=0),"Missing: meaningful observed fact",IF(OR(NOT(ISNUMBER(IFERROR(INDEX('CHANGE SIGNALS'!$C$5:$C$104,MATCH($A76,'CHANGE SIGNALS'!$A$5:$A$104,0)),""))),IFERROR(INDEX('CHANGE SIGNALS'!$C$5:$C$104,MATCH($A76,'CHANGE SIGNALS'!$A$5:$A$104,0)),"")&lt;1,IFERROR(INDEX('CHANGE SIGNALS'!$C$5:$C$104,MATCH($A76,'CHANGE SIGNALS'!$A$5:$A$104,0)),"")&gt;2958465,IFERROR(INDEX('CHANGE SIGNALS'!$C$5:$C$104,MATCH($A76,'CHANGE SIGNALS'!$A$5:$A$104,0)),"")&lt;&gt;INT(IFERROR(INDEX('CHANGE SIGNALS'!$C$5:$C$104,MATCH($A76,'CHANGE SIGNALS'!$A$5:$A$104,0)),""))),"Invalid: date observed",IF(IFERROR(INDEX('CHANGE SIGNALS'!$L$5:$L$104,MATCH($A76,'CHANGE SIGNALS'!$A$5:$A$104,0)),"")="","Missing: monitoring owner",IF($C76="","Missing: evidence availability",IF($D76="","Missing: evidence state",IF($B76="","Missing: candidate or affected scope",IF($E76="","Missing: materiality rationale",IF($F76="","Missing: protected unchanged elements",IF(OR($N76="",LEN(SUBSTITUTE(SUBSTITUTE(SUBSTITUTE(SUBSTITUTE(SUBSTITUTE(SUBSTITUTE(TRIM($N76),".",""),"-",""),"?",""),"!",""),",",""),";",""))=0),"Missing: next-review condition",IF(AND($C76="Required evidence is missing",$D76&lt;&gt;"Not assessable because evidence is missing"),"Contradiction: missing evidence state",IF(AND($C76="Required evidence is available",$D76="Not assessable because evidence is missing"),"Contradiction: evidence marked available and missing",IF(AND(IFERROR(INDEX('CHANGE SIGNALS'!$J$5:$J$104,MATCH($A76,'CHANGE SIGNALS'!$A$5:$A$104,0)),"")="No supported material consequence",OR(IFERROR(INDEX('CHANGE SIGNALS'!$K$5:$K$104,MATCH($A76,'CHANGE SIGNALS'!$A$5:$A$104,0)),"")="One candidate",IFERROR(INDEX('CHANGE SIGNALS'!$K$5:$K$104,MATCH($A76,'CHANGE SIGNALS'!$A$5:$A$104,0)),"")="Bounded subset, product, segment or market",IFERROR(INDEX('CHANGE SIGNALS'!$K$5:$K$104,MATCH($A76,'CHANGE SIGNALS'!$A$5:$A$104,0)),"")="Set-wide assumptions or coverage")),"Contradiction: no material consequence with change breadth",IF(AND(IFERROR(INDEX('CHANGE SIGNALS'!$J$5:$J$104,MATCH($A76,'CHANGE SIGNALS'!$A$5:$A$104,0)),"")="Supported material consequence",IFERROR(INDEX('CHANGE SIGNALS'!$K$5:$K$104,MATCH($A76,'CHANGE SIGNALS'!$A$5:$A$104,0)),"")="No approved set change"),"Contradiction: supported consequence with no change",IF(AND('SET BASELINE'!$B$6="Not clearly defined",OR(IFERROR(INDEX('CHANGE SIGNALS'!$J$5:$J$104,MATCH($A76,'CHANGE SIGNALS'!$A$5:$A$104,0)),"")="Supported material consequence",IFERROR(INDEX('CHANGE SIGNALS'!$K$5:$K$104,MATCH($A76,'CHANGE SIGNALS'!$A$5:$A$104,0)),"")&lt;&gt;"No approved set change",IFERROR(INDEX('CHANGE SIGNALS'!$I$5:$I$104,MATCH($A76,'CHANGE SIGNALS'!$A$5:$A$104,0)),"")="Original scope materially changed")),"Contradiction: undefined decision with claimed change",IF(AND(IFERROR(INDEX('CHANGE SIGNALS'!$I$5:$I$104,MATCH($A76,'CHANGE SIGNALS'!$A$5:$A$104,0)),"")="Original scope materially changed",IFERROR(INDEX('CHANGE SIGNALS'!$K$5:$K$104,MATCH($A76,'CHANGE SIGNALS'!$A$5:$A$104,0)),"")="No approved set change"),"Contradiction: changed scope with no change breadth",IF(AND(IFERROR(INDEX('CHANGE SIGNALS'!$K$5:$K$104,MATCH($A76,'CHANGE SIGNALS'!$A$5:$A$104,0)),"")="Original decision scope",IFERROR(INDEX('CHANGE SIGNALS'!$I$5:$I$104,MATCH($A76,'CHANGE SIGNALS'!$A$5:$A$104,0)),"")="Original scope remains valid"),"Contradiction: decision scope breadth with valid scope","READY")))))))))))))))))))))</f>
        <v/>
      </c>
      <c r="H76" s="6" t="str">
        <f aca="false">IF($A76="","",IF($G76&lt;&gt;"READY","",IF('SET BASELINE'!$B$6="Not clearly defined","Refused — define the original decision first",IF(OR(IFERROR(INDEX('CHANGE SIGNALS'!$I$5:$I$104,MATCH($A76,'CHANGE SIGNALS'!$A$5:$A$104,0)),"")="Original scope materially changed",IFERROR(INDEX('CHANGE SIGNALS'!$K$5:$K$104,MATCH($A76,'CHANGE SIGNALS'!$A$5:$A$104,0)),"")="Original decision scope"),"Decision-scope review required",IF($C76="Required evidence is missing","Review deferred — evidence insufficient",IF(OR($D76="Admissibility requires review",$D76="Material evidence is contradictory",$D76="Material evidence may be stale",IFERROR(INDEX('CHANGE SIGNALS'!$I$5:$I$104,MATCH($A76,'CHANGE SIGNALS'!$A$5:$A$104,0)),"")="Original scope is unclear",IFERROR(INDEX('CHANGE SIGNALS'!$J$5:$J$104,MATCH($A76,'CHANGE SIGNALS'!$A$5:$A$104,0)),"")="Consequence is unclear",IFERROR(INDEX('CHANGE SIGNALS'!$K$5:$K$104,MATCH($A76,'CHANGE SIGNALS'!$A$5:$A$104,0)),"")="Affected breadth is unclear"),"Evidence check required",IF(AND(IFERROR(INDEX('CHANGE SIGNALS'!$J$5:$J$104,MATCH($A76,'CHANGE SIGNALS'!$A$5:$A$104,0)),"")="No supported material consequence",IFERROR(INDEX('CHANGE SIGNALS'!$K$5:$K$104,MATCH($A76,'CHANGE SIGNALS'!$A$5:$A$104,0)),"")="No approved set change"),"No change required",IF(AND(IFERROR(INDEX('CHANGE SIGNALS'!$J$5:$J$104,MATCH($A76,'CHANGE SIGNALS'!$A$5:$A$104,0)),"")="Supported material consequence",OR(IFERROR(INDEX('CHANGE SIGNALS'!$K$5:$K$104,MATCH($A76,'CHANGE SIGNALS'!$A$5:$A$104,0)),"")="One candidate",IFERROR(INDEX('CHANGE SIGNALS'!$K$5:$K$104,MATCH($A76,'CHANGE SIGNALS'!$A$5:$A$104,0)),"")="Bounded subset, product, segment or market")),"Partial refresh",IF(AND(IFERROR(INDEX('CHANGE SIGNALS'!$J$5:$J$104,MATCH($A76,'CHANGE SIGNALS'!$A$5:$A$104,0)),"")="Supported material consequence",IFERROR(INDEX('CHANGE SIGNALS'!$K$5:$K$104,MATCH($A76,'CHANGE SIGNALS'!$A$5:$A$104,0)),"")="Set-wide assumptions or coverage"),"Full competitor-set rebuild","")))))))))</f>
        <v/>
      </c>
      <c r="I76" s="6"/>
      <c r="J76" s="6"/>
      <c r="K76" s="11"/>
      <c r="L76" s="6"/>
      <c r="M76" s="6"/>
      <c r="N76" s="6"/>
      <c r="O76" s="6"/>
      <c r="P76" s="6" t="str">
        <f aca="false">IF($A76="","",'SET BASELINE'!$B$6&amp;"|"&amp;'SET BASELINE'!$B$11&amp;"|"&amp;$A76&amp;"|"&amp;$B76&amp;"|"&amp;$C76&amp;"|"&amp;$D76&amp;"|"&amp;IFERROR(INDEX('CHANGE SIGNALS'!$I$5:$I$104,MATCH($A76,'CHANGE SIGNALS'!$A$5:$A$104,0)),"")&amp;"|"&amp;IFERROR(INDEX('CHANGE SIGNALS'!$J$5:$J$104,MATCH($A76,'CHANGE SIGNALS'!$A$5:$A$104,0)),"")&amp;"|"&amp;IFERROR(INDEX('CHANGE SIGNALS'!$K$5:$K$104,MATCH($A76,'CHANGE SIGNALS'!$A$5:$A$104,0)),"")&amp;"|"&amp;$E76&amp;"|"&amp;$F76&amp;"|"&amp;$N76)</f>
        <v/>
      </c>
      <c r="Q76" s="6" t="str">
        <f aca="false">IF($A76="","",IF($I76="","NOT CONFIRMED",IF($O76="","CONFIRMATION SNAPSHOT REQUIRED",IF($O76=$P76,"CURRENT","STALE — REVIEW AGAIN"))))</f>
        <v/>
      </c>
    </row>
    <row r="77" customFormat="false" ht="15" hidden="false" customHeight="false" outlineLevel="0" collapsed="false">
      <c r="A77" s="6"/>
      <c r="B77" s="6"/>
      <c r="C77" s="6"/>
      <c r="D77" s="6"/>
      <c r="E77" s="6"/>
      <c r="F77" s="6"/>
      <c r="G77" s="6" t="str">
        <f aca="false">IF($A77="","",IF(COUNTIF('CHANGE SIGNALS'!$A$5:$A$104,$A77)=0,"Missing: matching signal record",IF('SET BASELINE'!$B$6="","Missing: original decision status",IF('SET BASELINE'!$B$11="","Missing: current set version",IF(IFERROR(INDEX('CHANGE SIGNALS'!$D$5:$D$104,MATCH($A77,'CHANGE SIGNALS'!$A$5:$A$104,0)),"")="","Missing: signal category",IF(OR(IFERROR(INDEX('CHANGE SIGNALS'!$F$5:$F$104,MATCH($A77,'CHANGE SIGNALS'!$A$5:$A$104,0)),"")="",LEN(SUBSTITUTE(SUBSTITUTE(SUBSTITUTE(SUBSTITUTE(SUBSTITUTE(SUBSTITUTE(TRIM(IFERROR(INDEX('CHANGE SIGNALS'!$F$5:$F$104,MATCH($A77,'CHANGE SIGNALS'!$A$5:$A$104,0)),"")),".",""),"-",""),"?",""),"!",""),",",""),";",""))=0),"Missing: meaningful observed fact",IF(OR(NOT(ISNUMBER(IFERROR(INDEX('CHANGE SIGNALS'!$C$5:$C$104,MATCH($A77,'CHANGE SIGNALS'!$A$5:$A$104,0)),""))),IFERROR(INDEX('CHANGE SIGNALS'!$C$5:$C$104,MATCH($A77,'CHANGE SIGNALS'!$A$5:$A$104,0)),"")&lt;1,IFERROR(INDEX('CHANGE SIGNALS'!$C$5:$C$104,MATCH($A77,'CHANGE SIGNALS'!$A$5:$A$104,0)),"")&gt;2958465,IFERROR(INDEX('CHANGE SIGNALS'!$C$5:$C$104,MATCH($A77,'CHANGE SIGNALS'!$A$5:$A$104,0)),"")&lt;&gt;INT(IFERROR(INDEX('CHANGE SIGNALS'!$C$5:$C$104,MATCH($A77,'CHANGE SIGNALS'!$A$5:$A$104,0)),""))),"Invalid: date observed",IF(IFERROR(INDEX('CHANGE SIGNALS'!$L$5:$L$104,MATCH($A77,'CHANGE SIGNALS'!$A$5:$A$104,0)),"")="","Missing: monitoring owner",IF($C77="","Missing: evidence availability",IF($D77="","Missing: evidence state",IF($B77="","Missing: candidate or affected scope",IF($E77="","Missing: materiality rationale",IF($F77="","Missing: protected unchanged elements",IF(OR($N77="",LEN(SUBSTITUTE(SUBSTITUTE(SUBSTITUTE(SUBSTITUTE(SUBSTITUTE(SUBSTITUTE(TRIM($N77),".",""),"-",""),"?",""),"!",""),",",""),";",""))=0),"Missing: next-review condition",IF(AND($C77="Required evidence is missing",$D77&lt;&gt;"Not assessable because evidence is missing"),"Contradiction: missing evidence state",IF(AND($C77="Required evidence is available",$D77="Not assessable because evidence is missing"),"Contradiction: evidence marked available and missing",IF(AND(IFERROR(INDEX('CHANGE SIGNALS'!$J$5:$J$104,MATCH($A77,'CHANGE SIGNALS'!$A$5:$A$104,0)),"")="No supported material consequence",OR(IFERROR(INDEX('CHANGE SIGNALS'!$K$5:$K$104,MATCH($A77,'CHANGE SIGNALS'!$A$5:$A$104,0)),"")="One candidate",IFERROR(INDEX('CHANGE SIGNALS'!$K$5:$K$104,MATCH($A77,'CHANGE SIGNALS'!$A$5:$A$104,0)),"")="Bounded subset, product, segment or market",IFERROR(INDEX('CHANGE SIGNALS'!$K$5:$K$104,MATCH($A77,'CHANGE SIGNALS'!$A$5:$A$104,0)),"")="Set-wide assumptions or coverage")),"Contradiction: no material consequence with change breadth",IF(AND(IFERROR(INDEX('CHANGE SIGNALS'!$J$5:$J$104,MATCH($A77,'CHANGE SIGNALS'!$A$5:$A$104,0)),"")="Supported material consequence",IFERROR(INDEX('CHANGE SIGNALS'!$K$5:$K$104,MATCH($A77,'CHANGE SIGNALS'!$A$5:$A$104,0)),"")="No approved set change"),"Contradiction: supported consequence with no change",IF(AND('SET BASELINE'!$B$6="Not clearly defined",OR(IFERROR(INDEX('CHANGE SIGNALS'!$J$5:$J$104,MATCH($A77,'CHANGE SIGNALS'!$A$5:$A$104,0)),"")="Supported material consequence",IFERROR(INDEX('CHANGE SIGNALS'!$K$5:$K$104,MATCH($A77,'CHANGE SIGNALS'!$A$5:$A$104,0)),"")&lt;&gt;"No approved set change",IFERROR(INDEX('CHANGE SIGNALS'!$I$5:$I$104,MATCH($A77,'CHANGE SIGNALS'!$A$5:$A$104,0)),"")="Original scope materially changed")),"Contradiction: undefined decision with claimed change",IF(AND(IFERROR(INDEX('CHANGE SIGNALS'!$I$5:$I$104,MATCH($A77,'CHANGE SIGNALS'!$A$5:$A$104,0)),"")="Original scope materially changed",IFERROR(INDEX('CHANGE SIGNALS'!$K$5:$K$104,MATCH($A77,'CHANGE SIGNALS'!$A$5:$A$104,0)),"")="No approved set change"),"Contradiction: changed scope with no change breadth",IF(AND(IFERROR(INDEX('CHANGE SIGNALS'!$K$5:$K$104,MATCH($A77,'CHANGE SIGNALS'!$A$5:$A$104,0)),"")="Original decision scope",IFERROR(INDEX('CHANGE SIGNALS'!$I$5:$I$104,MATCH($A77,'CHANGE SIGNALS'!$A$5:$A$104,0)),"")="Original scope remains valid"),"Contradiction: decision scope breadth with valid scope","READY")))))))))))))))))))))</f>
        <v/>
      </c>
      <c r="H77" s="6" t="str">
        <f aca="false">IF($A77="","",IF($G77&lt;&gt;"READY","",IF('SET BASELINE'!$B$6="Not clearly defined","Refused — define the original decision first",IF(OR(IFERROR(INDEX('CHANGE SIGNALS'!$I$5:$I$104,MATCH($A77,'CHANGE SIGNALS'!$A$5:$A$104,0)),"")="Original scope materially changed",IFERROR(INDEX('CHANGE SIGNALS'!$K$5:$K$104,MATCH($A77,'CHANGE SIGNALS'!$A$5:$A$104,0)),"")="Original decision scope"),"Decision-scope review required",IF($C77="Required evidence is missing","Review deferred — evidence insufficient",IF(OR($D77="Admissibility requires review",$D77="Material evidence is contradictory",$D77="Material evidence may be stale",IFERROR(INDEX('CHANGE SIGNALS'!$I$5:$I$104,MATCH($A77,'CHANGE SIGNALS'!$A$5:$A$104,0)),"")="Original scope is unclear",IFERROR(INDEX('CHANGE SIGNALS'!$J$5:$J$104,MATCH($A77,'CHANGE SIGNALS'!$A$5:$A$104,0)),"")="Consequence is unclear",IFERROR(INDEX('CHANGE SIGNALS'!$K$5:$K$104,MATCH($A77,'CHANGE SIGNALS'!$A$5:$A$104,0)),"")="Affected breadth is unclear"),"Evidence check required",IF(AND(IFERROR(INDEX('CHANGE SIGNALS'!$J$5:$J$104,MATCH($A77,'CHANGE SIGNALS'!$A$5:$A$104,0)),"")="No supported material consequence",IFERROR(INDEX('CHANGE SIGNALS'!$K$5:$K$104,MATCH($A77,'CHANGE SIGNALS'!$A$5:$A$104,0)),"")="No approved set change"),"No change required",IF(AND(IFERROR(INDEX('CHANGE SIGNALS'!$J$5:$J$104,MATCH($A77,'CHANGE SIGNALS'!$A$5:$A$104,0)),"")="Supported material consequence",OR(IFERROR(INDEX('CHANGE SIGNALS'!$K$5:$K$104,MATCH($A77,'CHANGE SIGNALS'!$A$5:$A$104,0)),"")="One candidate",IFERROR(INDEX('CHANGE SIGNALS'!$K$5:$K$104,MATCH($A77,'CHANGE SIGNALS'!$A$5:$A$104,0)),"")="Bounded subset, product, segment or market")),"Partial refresh",IF(AND(IFERROR(INDEX('CHANGE SIGNALS'!$J$5:$J$104,MATCH($A77,'CHANGE SIGNALS'!$A$5:$A$104,0)),"")="Supported material consequence",IFERROR(INDEX('CHANGE SIGNALS'!$K$5:$K$104,MATCH($A77,'CHANGE SIGNALS'!$A$5:$A$104,0)),"")="Set-wide assumptions or coverage"),"Full competitor-set rebuild","")))))))))</f>
        <v/>
      </c>
      <c r="I77" s="6"/>
      <c r="J77" s="6"/>
      <c r="K77" s="11"/>
      <c r="L77" s="6"/>
      <c r="M77" s="6"/>
      <c r="N77" s="6"/>
      <c r="O77" s="6"/>
      <c r="P77" s="6" t="str">
        <f aca="false">IF($A77="","",'SET BASELINE'!$B$6&amp;"|"&amp;'SET BASELINE'!$B$11&amp;"|"&amp;$A77&amp;"|"&amp;$B77&amp;"|"&amp;$C77&amp;"|"&amp;$D77&amp;"|"&amp;IFERROR(INDEX('CHANGE SIGNALS'!$I$5:$I$104,MATCH($A77,'CHANGE SIGNALS'!$A$5:$A$104,0)),"")&amp;"|"&amp;IFERROR(INDEX('CHANGE SIGNALS'!$J$5:$J$104,MATCH($A77,'CHANGE SIGNALS'!$A$5:$A$104,0)),"")&amp;"|"&amp;IFERROR(INDEX('CHANGE SIGNALS'!$K$5:$K$104,MATCH($A77,'CHANGE SIGNALS'!$A$5:$A$104,0)),"")&amp;"|"&amp;$E77&amp;"|"&amp;$F77&amp;"|"&amp;$N77)</f>
        <v/>
      </c>
      <c r="Q77" s="6" t="str">
        <f aca="false">IF($A77="","",IF($I77="","NOT CONFIRMED",IF($O77="","CONFIRMATION SNAPSHOT REQUIRED",IF($O77=$P77,"CURRENT","STALE — REVIEW AGAIN"))))</f>
        <v/>
      </c>
    </row>
    <row r="78" customFormat="false" ht="15" hidden="false" customHeight="false" outlineLevel="0" collapsed="false">
      <c r="A78" s="6"/>
      <c r="B78" s="6"/>
      <c r="C78" s="6"/>
      <c r="D78" s="6"/>
      <c r="E78" s="6"/>
      <c r="F78" s="6"/>
      <c r="G78" s="6" t="str">
        <f aca="false">IF($A78="","",IF(COUNTIF('CHANGE SIGNALS'!$A$5:$A$104,$A78)=0,"Missing: matching signal record",IF('SET BASELINE'!$B$6="","Missing: original decision status",IF('SET BASELINE'!$B$11="","Missing: current set version",IF(IFERROR(INDEX('CHANGE SIGNALS'!$D$5:$D$104,MATCH($A78,'CHANGE SIGNALS'!$A$5:$A$104,0)),"")="","Missing: signal category",IF(OR(IFERROR(INDEX('CHANGE SIGNALS'!$F$5:$F$104,MATCH($A78,'CHANGE SIGNALS'!$A$5:$A$104,0)),"")="",LEN(SUBSTITUTE(SUBSTITUTE(SUBSTITUTE(SUBSTITUTE(SUBSTITUTE(SUBSTITUTE(TRIM(IFERROR(INDEX('CHANGE SIGNALS'!$F$5:$F$104,MATCH($A78,'CHANGE SIGNALS'!$A$5:$A$104,0)),"")),".",""),"-",""),"?",""),"!",""),",",""),";",""))=0),"Missing: meaningful observed fact",IF(OR(NOT(ISNUMBER(IFERROR(INDEX('CHANGE SIGNALS'!$C$5:$C$104,MATCH($A78,'CHANGE SIGNALS'!$A$5:$A$104,0)),""))),IFERROR(INDEX('CHANGE SIGNALS'!$C$5:$C$104,MATCH($A78,'CHANGE SIGNALS'!$A$5:$A$104,0)),"")&lt;1,IFERROR(INDEX('CHANGE SIGNALS'!$C$5:$C$104,MATCH($A78,'CHANGE SIGNALS'!$A$5:$A$104,0)),"")&gt;2958465,IFERROR(INDEX('CHANGE SIGNALS'!$C$5:$C$104,MATCH($A78,'CHANGE SIGNALS'!$A$5:$A$104,0)),"")&lt;&gt;INT(IFERROR(INDEX('CHANGE SIGNALS'!$C$5:$C$104,MATCH($A78,'CHANGE SIGNALS'!$A$5:$A$104,0)),""))),"Invalid: date observed",IF(IFERROR(INDEX('CHANGE SIGNALS'!$L$5:$L$104,MATCH($A78,'CHANGE SIGNALS'!$A$5:$A$104,0)),"")="","Missing: monitoring owner",IF($C78="","Missing: evidence availability",IF($D78="","Missing: evidence state",IF($B78="","Missing: candidate or affected scope",IF($E78="","Missing: materiality rationale",IF($F78="","Missing: protected unchanged elements",IF(OR($N78="",LEN(SUBSTITUTE(SUBSTITUTE(SUBSTITUTE(SUBSTITUTE(SUBSTITUTE(SUBSTITUTE(TRIM($N78),".",""),"-",""),"?",""),"!",""),",",""),";",""))=0),"Missing: next-review condition",IF(AND($C78="Required evidence is missing",$D78&lt;&gt;"Not assessable because evidence is missing"),"Contradiction: missing evidence state",IF(AND($C78="Required evidence is available",$D78="Not assessable because evidence is missing"),"Contradiction: evidence marked available and missing",IF(AND(IFERROR(INDEX('CHANGE SIGNALS'!$J$5:$J$104,MATCH($A78,'CHANGE SIGNALS'!$A$5:$A$104,0)),"")="No supported material consequence",OR(IFERROR(INDEX('CHANGE SIGNALS'!$K$5:$K$104,MATCH($A78,'CHANGE SIGNALS'!$A$5:$A$104,0)),"")="One candidate",IFERROR(INDEX('CHANGE SIGNALS'!$K$5:$K$104,MATCH($A78,'CHANGE SIGNALS'!$A$5:$A$104,0)),"")="Bounded subset, product, segment or market",IFERROR(INDEX('CHANGE SIGNALS'!$K$5:$K$104,MATCH($A78,'CHANGE SIGNALS'!$A$5:$A$104,0)),"")="Set-wide assumptions or coverage")),"Contradiction: no material consequence with change breadth",IF(AND(IFERROR(INDEX('CHANGE SIGNALS'!$J$5:$J$104,MATCH($A78,'CHANGE SIGNALS'!$A$5:$A$104,0)),"")="Supported material consequence",IFERROR(INDEX('CHANGE SIGNALS'!$K$5:$K$104,MATCH($A78,'CHANGE SIGNALS'!$A$5:$A$104,0)),"")="No approved set change"),"Contradiction: supported consequence with no change",IF(AND('SET BASELINE'!$B$6="Not clearly defined",OR(IFERROR(INDEX('CHANGE SIGNALS'!$J$5:$J$104,MATCH($A78,'CHANGE SIGNALS'!$A$5:$A$104,0)),"")="Supported material consequence",IFERROR(INDEX('CHANGE SIGNALS'!$K$5:$K$104,MATCH($A78,'CHANGE SIGNALS'!$A$5:$A$104,0)),"")&lt;&gt;"No approved set change",IFERROR(INDEX('CHANGE SIGNALS'!$I$5:$I$104,MATCH($A78,'CHANGE SIGNALS'!$A$5:$A$104,0)),"")="Original scope materially changed")),"Contradiction: undefined decision with claimed change",IF(AND(IFERROR(INDEX('CHANGE SIGNALS'!$I$5:$I$104,MATCH($A78,'CHANGE SIGNALS'!$A$5:$A$104,0)),"")="Original scope materially changed",IFERROR(INDEX('CHANGE SIGNALS'!$K$5:$K$104,MATCH($A78,'CHANGE SIGNALS'!$A$5:$A$104,0)),"")="No approved set change"),"Contradiction: changed scope with no change breadth",IF(AND(IFERROR(INDEX('CHANGE SIGNALS'!$K$5:$K$104,MATCH($A78,'CHANGE SIGNALS'!$A$5:$A$104,0)),"")="Original decision scope",IFERROR(INDEX('CHANGE SIGNALS'!$I$5:$I$104,MATCH($A78,'CHANGE SIGNALS'!$A$5:$A$104,0)),"")="Original scope remains valid"),"Contradiction: decision scope breadth with valid scope","READY")))))))))))))))))))))</f>
        <v/>
      </c>
      <c r="H78" s="6" t="str">
        <f aca="false">IF($A78="","",IF($G78&lt;&gt;"READY","",IF('SET BASELINE'!$B$6="Not clearly defined","Refused — define the original decision first",IF(OR(IFERROR(INDEX('CHANGE SIGNALS'!$I$5:$I$104,MATCH($A78,'CHANGE SIGNALS'!$A$5:$A$104,0)),"")="Original scope materially changed",IFERROR(INDEX('CHANGE SIGNALS'!$K$5:$K$104,MATCH($A78,'CHANGE SIGNALS'!$A$5:$A$104,0)),"")="Original decision scope"),"Decision-scope review required",IF($C78="Required evidence is missing","Review deferred — evidence insufficient",IF(OR($D78="Admissibility requires review",$D78="Material evidence is contradictory",$D78="Material evidence may be stale",IFERROR(INDEX('CHANGE SIGNALS'!$I$5:$I$104,MATCH($A78,'CHANGE SIGNALS'!$A$5:$A$104,0)),"")="Original scope is unclear",IFERROR(INDEX('CHANGE SIGNALS'!$J$5:$J$104,MATCH($A78,'CHANGE SIGNALS'!$A$5:$A$104,0)),"")="Consequence is unclear",IFERROR(INDEX('CHANGE SIGNALS'!$K$5:$K$104,MATCH($A78,'CHANGE SIGNALS'!$A$5:$A$104,0)),"")="Affected breadth is unclear"),"Evidence check required",IF(AND(IFERROR(INDEX('CHANGE SIGNALS'!$J$5:$J$104,MATCH($A78,'CHANGE SIGNALS'!$A$5:$A$104,0)),"")="No supported material consequence",IFERROR(INDEX('CHANGE SIGNALS'!$K$5:$K$104,MATCH($A78,'CHANGE SIGNALS'!$A$5:$A$104,0)),"")="No approved set change"),"No change required",IF(AND(IFERROR(INDEX('CHANGE SIGNALS'!$J$5:$J$104,MATCH($A78,'CHANGE SIGNALS'!$A$5:$A$104,0)),"")="Supported material consequence",OR(IFERROR(INDEX('CHANGE SIGNALS'!$K$5:$K$104,MATCH($A78,'CHANGE SIGNALS'!$A$5:$A$104,0)),"")="One candidate",IFERROR(INDEX('CHANGE SIGNALS'!$K$5:$K$104,MATCH($A78,'CHANGE SIGNALS'!$A$5:$A$104,0)),"")="Bounded subset, product, segment or market")),"Partial refresh",IF(AND(IFERROR(INDEX('CHANGE SIGNALS'!$J$5:$J$104,MATCH($A78,'CHANGE SIGNALS'!$A$5:$A$104,0)),"")="Supported material consequence",IFERROR(INDEX('CHANGE SIGNALS'!$K$5:$K$104,MATCH($A78,'CHANGE SIGNALS'!$A$5:$A$104,0)),"")="Set-wide assumptions or coverage"),"Full competitor-set rebuild","")))))))))</f>
        <v/>
      </c>
      <c r="I78" s="6"/>
      <c r="J78" s="6"/>
      <c r="K78" s="11"/>
      <c r="L78" s="6"/>
      <c r="M78" s="6"/>
      <c r="N78" s="6"/>
      <c r="O78" s="6"/>
      <c r="P78" s="6" t="str">
        <f aca="false">IF($A78="","",'SET BASELINE'!$B$6&amp;"|"&amp;'SET BASELINE'!$B$11&amp;"|"&amp;$A78&amp;"|"&amp;$B78&amp;"|"&amp;$C78&amp;"|"&amp;$D78&amp;"|"&amp;IFERROR(INDEX('CHANGE SIGNALS'!$I$5:$I$104,MATCH($A78,'CHANGE SIGNALS'!$A$5:$A$104,0)),"")&amp;"|"&amp;IFERROR(INDEX('CHANGE SIGNALS'!$J$5:$J$104,MATCH($A78,'CHANGE SIGNALS'!$A$5:$A$104,0)),"")&amp;"|"&amp;IFERROR(INDEX('CHANGE SIGNALS'!$K$5:$K$104,MATCH($A78,'CHANGE SIGNALS'!$A$5:$A$104,0)),"")&amp;"|"&amp;$E78&amp;"|"&amp;$F78&amp;"|"&amp;$N78)</f>
        <v/>
      </c>
      <c r="Q78" s="6" t="str">
        <f aca="false">IF($A78="","",IF($I78="","NOT CONFIRMED",IF($O78="","CONFIRMATION SNAPSHOT REQUIRED",IF($O78=$P78,"CURRENT","STALE — REVIEW AGAIN"))))</f>
        <v/>
      </c>
    </row>
    <row r="79" customFormat="false" ht="15" hidden="false" customHeight="false" outlineLevel="0" collapsed="false">
      <c r="A79" s="6"/>
      <c r="B79" s="6"/>
      <c r="C79" s="6"/>
      <c r="D79" s="6"/>
      <c r="E79" s="6"/>
      <c r="F79" s="6"/>
      <c r="G79" s="6" t="str">
        <f aca="false">IF($A79="","",IF(COUNTIF('CHANGE SIGNALS'!$A$5:$A$104,$A79)=0,"Missing: matching signal record",IF('SET BASELINE'!$B$6="","Missing: original decision status",IF('SET BASELINE'!$B$11="","Missing: current set version",IF(IFERROR(INDEX('CHANGE SIGNALS'!$D$5:$D$104,MATCH($A79,'CHANGE SIGNALS'!$A$5:$A$104,0)),"")="","Missing: signal category",IF(OR(IFERROR(INDEX('CHANGE SIGNALS'!$F$5:$F$104,MATCH($A79,'CHANGE SIGNALS'!$A$5:$A$104,0)),"")="",LEN(SUBSTITUTE(SUBSTITUTE(SUBSTITUTE(SUBSTITUTE(SUBSTITUTE(SUBSTITUTE(TRIM(IFERROR(INDEX('CHANGE SIGNALS'!$F$5:$F$104,MATCH($A79,'CHANGE SIGNALS'!$A$5:$A$104,0)),"")),".",""),"-",""),"?",""),"!",""),",",""),";",""))=0),"Missing: meaningful observed fact",IF(OR(NOT(ISNUMBER(IFERROR(INDEX('CHANGE SIGNALS'!$C$5:$C$104,MATCH($A79,'CHANGE SIGNALS'!$A$5:$A$104,0)),""))),IFERROR(INDEX('CHANGE SIGNALS'!$C$5:$C$104,MATCH($A79,'CHANGE SIGNALS'!$A$5:$A$104,0)),"")&lt;1,IFERROR(INDEX('CHANGE SIGNALS'!$C$5:$C$104,MATCH($A79,'CHANGE SIGNALS'!$A$5:$A$104,0)),"")&gt;2958465,IFERROR(INDEX('CHANGE SIGNALS'!$C$5:$C$104,MATCH($A79,'CHANGE SIGNALS'!$A$5:$A$104,0)),"")&lt;&gt;INT(IFERROR(INDEX('CHANGE SIGNALS'!$C$5:$C$104,MATCH($A79,'CHANGE SIGNALS'!$A$5:$A$104,0)),""))),"Invalid: date observed",IF(IFERROR(INDEX('CHANGE SIGNALS'!$L$5:$L$104,MATCH($A79,'CHANGE SIGNALS'!$A$5:$A$104,0)),"")="","Missing: monitoring owner",IF($C79="","Missing: evidence availability",IF($D79="","Missing: evidence state",IF($B79="","Missing: candidate or affected scope",IF($E79="","Missing: materiality rationale",IF($F79="","Missing: protected unchanged elements",IF(OR($N79="",LEN(SUBSTITUTE(SUBSTITUTE(SUBSTITUTE(SUBSTITUTE(SUBSTITUTE(SUBSTITUTE(TRIM($N79),".",""),"-",""),"?",""),"!",""),",",""),";",""))=0),"Missing: next-review condition",IF(AND($C79="Required evidence is missing",$D79&lt;&gt;"Not assessable because evidence is missing"),"Contradiction: missing evidence state",IF(AND($C79="Required evidence is available",$D79="Not assessable because evidence is missing"),"Contradiction: evidence marked available and missing",IF(AND(IFERROR(INDEX('CHANGE SIGNALS'!$J$5:$J$104,MATCH($A79,'CHANGE SIGNALS'!$A$5:$A$104,0)),"")="No supported material consequence",OR(IFERROR(INDEX('CHANGE SIGNALS'!$K$5:$K$104,MATCH($A79,'CHANGE SIGNALS'!$A$5:$A$104,0)),"")="One candidate",IFERROR(INDEX('CHANGE SIGNALS'!$K$5:$K$104,MATCH($A79,'CHANGE SIGNALS'!$A$5:$A$104,0)),"")="Bounded subset, product, segment or market",IFERROR(INDEX('CHANGE SIGNALS'!$K$5:$K$104,MATCH($A79,'CHANGE SIGNALS'!$A$5:$A$104,0)),"")="Set-wide assumptions or coverage")),"Contradiction: no material consequence with change breadth",IF(AND(IFERROR(INDEX('CHANGE SIGNALS'!$J$5:$J$104,MATCH($A79,'CHANGE SIGNALS'!$A$5:$A$104,0)),"")="Supported material consequence",IFERROR(INDEX('CHANGE SIGNALS'!$K$5:$K$104,MATCH($A79,'CHANGE SIGNALS'!$A$5:$A$104,0)),"")="No approved set change"),"Contradiction: supported consequence with no change",IF(AND('SET BASELINE'!$B$6="Not clearly defined",OR(IFERROR(INDEX('CHANGE SIGNALS'!$J$5:$J$104,MATCH($A79,'CHANGE SIGNALS'!$A$5:$A$104,0)),"")="Supported material consequence",IFERROR(INDEX('CHANGE SIGNALS'!$K$5:$K$104,MATCH($A79,'CHANGE SIGNALS'!$A$5:$A$104,0)),"")&lt;&gt;"No approved set change",IFERROR(INDEX('CHANGE SIGNALS'!$I$5:$I$104,MATCH($A79,'CHANGE SIGNALS'!$A$5:$A$104,0)),"")="Original scope materially changed")),"Contradiction: undefined decision with claimed change",IF(AND(IFERROR(INDEX('CHANGE SIGNALS'!$I$5:$I$104,MATCH($A79,'CHANGE SIGNALS'!$A$5:$A$104,0)),"")="Original scope materially changed",IFERROR(INDEX('CHANGE SIGNALS'!$K$5:$K$104,MATCH($A79,'CHANGE SIGNALS'!$A$5:$A$104,0)),"")="No approved set change"),"Contradiction: changed scope with no change breadth",IF(AND(IFERROR(INDEX('CHANGE SIGNALS'!$K$5:$K$104,MATCH($A79,'CHANGE SIGNALS'!$A$5:$A$104,0)),"")="Original decision scope",IFERROR(INDEX('CHANGE SIGNALS'!$I$5:$I$104,MATCH($A79,'CHANGE SIGNALS'!$A$5:$A$104,0)),"")="Original scope remains valid"),"Contradiction: decision scope breadth with valid scope","READY")))))))))))))))))))))</f>
        <v/>
      </c>
      <c r="H79" s="6" t="str">
        <f aca="false">IF($A79="","",IF($G79&lt;&gt;"READY","",IF('SET BASELINE'!$B$6="Not clearly defined","Refused — define the original decision first",IF(OR(IFERROR(INDEX('CHANGE SIGNALS'!$I$5:$I$104,MATCH($A79,'CHANGE SIGNALS'!$A$5:$A$104,0)),"")="Original scope materially changed",IFERROR(INDEX('CHANGE SIGNALS'!$K$5:$K$104,MATCH($A79,'CHANGE SIGNALS'!$A$5:$A$104,0)),"")="Original decision scope"),"Decision-scope review required",IF($C79="Required evidence is missing","Review deferred — evidence insufficient",IF(OR($D79="Admissibility requires review",$D79="Material evidence is contradictory",$D79="Material evidence may be stale",IFERROR(INDEX('CHANGE SIGNALS'!$I$5:$I$104,MATCH($A79,'CHANGE SIGNALS'!$A$5:$A$104,0)),"")="Original scope is unclear",IFERROR(INDEX('CHANGE SIGNALS'!$J$5:$J$104,MATCH($A79,'CHANGE SIGNALS'!$A$5:$A$104,0)),"")="Consequence is unclear",IFERROR(INDEX('CHANGE SIGNALS'!$K$5:$K$104,MATCH($A79,'CHANGE SIGNALS'!$A$5:$A$104,0)),"")="Affected breadth is unclear"),"Evidence check required",IF(AND(IFERROR(INDEX('CHANGE SIGNALS'!$J$5:$J$104,MATCH($A79,'CHANGE SIGNALS'!$A$5:$A$104,0)),"")="No supported material consequence",IFERROR(INDEX('CHANGE SIGNALS'!$K$5:$K$104,MATCH($A79,'CHANGE SIGNALS'!$A$5:$A$104,0)),"")="No approved set change"),"No change required",IF(AND(IFERROR(INDEX('CHANGE SIGNALS'!$J$5:$J$104,MATCH($A79,'CHANGE SIGNALS'!$A$5:$A$104,0)),"")="Supported material consequence",OR(IFERROR(INDEX('CHANGE SIGNALS'!$K$5:$K$104,MATCH($A79,'CHANGE SIGNALS'!$A$5:$A$104,0)),"")="One candidate",IFERROR(INDEX('CHANGE SIGNALS'!$K$5:$K$104,MATCH($A79,'CHANGE SIGNALS'!$A$5:$A$104,0)),"")="Bounded subset, product, segment or market")),"Partial refresh",IF(AND(IFERROR(INDEX('CHANGE SIGNALS'!$J$5:$J$104,MATCH($A79,'CHANGE SIGNALS'!$A$5:$A$104,0)),"")="Supported material consequence",IFERROR(INDEX('CHANGE SIGNALS'!$K$5:$K$104,MATCH($A79,'CHANGE SIGNALS'!$A$5:$A$104,0)),"")="Set-wide assumptions or coverage"),"Full competitor-set rebuild","")))))))))</f>
        <v/>
      </c>
      <c r="I79" s="6"/>
      <c r="J79" s="6"/>
      <c r="K79" s="11"/>
      <c r="L79" s="6"/>
      <c r="M79" s="6"/>
      <c r="N79" s="6"/>
      <c r="O79" s="6"/>
      <c r="P79" s="6" t="str">
        <f aca="false">IF($A79="","",'SET BASELINE'!$B$6&amp;"|"&amp;'SET BASELINE'!$B$11&amp;"|"&amp;$A79&amp;"|"&amp;$B79&amp;"|"&amp;$C79&amp;"|"&amp;$D79&amp;"|"&amp;IFERROR(INDEX('CHANGE SIGNALS'!$I$5:$I$104,MATCH($A79,'CHANGE SIGNALS'!$A$5:$A$104,0)),"")&amp;"|"&amp;IFERROR(INDEX('CHANGE SIGNALS'!$J$5:$J$104,MATCH($A79,'CHANGE SIGNALS'!$A$5:$A$104,0)),"")&amp;"|"&amp;IFERROR(INDEX('CHANGE SIGNALS'!$K$5:$K$104,MATCH($A79,'CHANGE SIGNALS'!$A$5:$A$104,0)),"")&amp;"|"&amp;$E79&amp;"|"&amp;$F79&amp;"|"&amp;$N79)</f>
        <v/>
      </c>
      <c r="Q79" s="6" t="str">
        <f aca="false">IF($A79="","",IF($I79="","NOT CONFIRMED",IF($O79="","CONFIRMATION SNAPSHOT REQUIRED",IF($O79=$P79,"CURRENT","STALE — REVIEW AGAIN"))))</f>
        <v/>
      </c>
    </row>
    <row r="80" customFormat="false" ht="15" hidden="false" customHeight="false" outlineLevel="0" collapsed="false">
      <c r="A80" s="6"/>
      <c r="B80" s="6"/>
      <c r="C80" s="6"/>
      <c r="D80" s="6"/>
      <c r="E80" s="6"/>
      <c r="F80" s="6"/>
      <c r="G80" s="6" t="str">
        <f aca="false">IF($A80="","",IF(COUNTIF('CHANGE SIGNALS'!$A$5:$A$104,$A80)=0,"Missing: matching signal record",IF('SET BASELINE'!$B$6="","Missing: original decision status",IF('SET BASELINE'!$B$11="","Missing: current set version",IF(IFERROR(INDEX('CHANGE SIGNALS'!$D$5:$D$104,MATCH($A80,'CHANGE SIGNALS'!$A$5:$A$104,0)),"")="","Missing: signal category",IF(OR(IFERROR(INDEX('CHANGE SIGNALS'!$F$5:$F$104,MATCH($A80,'CHANGE SIGNALS'!$A$5:$A$104,0)),"")="",LEN(SUBSTITUTE(SUBSTITUTE(SUBSTITUTE(SUBSTITUTE(SUBSTITUTE(SUBSTITUTE(TRIM(IFERROR(INDEX('CHANGE SIGNALS'!$F$5:$F$104,MATCH($A80,'CHANGE SIGNALS'!$A$5:$A$104,0)),"")),".",""),"-",""),"?",""),"!",""),",",""),";",""))=0),"Missing: meaningful observed fact",IF(OR(NOT(ISNUMBER(IFERROR(INDEX('CHANGE SIGNALS'!$C$5:$C$104,MATCH($A80,'CHANGE SIGNALS'!$A$5:$A$104,0)),""))),IFERROR(INDEX('CHANGE SIGNALS'!$C$5:$C$104,MATCH($A80,'CHANGE SIGNALS'!$A$5:$A$104,0)),"")&lt;1,IFERROR(INDEX('CHANGE SIGNALS'!$C$5:$C$104,MATCH($A80,'CHANGE SIGNALS'!$A$5:$A$104,0)),"")&gt;2958465,IFERROR(INDEX('CHANGE SIGNALS'!$C$5:$C$104,MATCH($A80,'CHANGE SIGNALS'!$A$5:$A$104,0)),"")&lt;&gt;INT(IFERROR(INDEX('CHANGE SIGNALS'!$C$5:$C$104,MATCH($A80,'CHANGE SIGNALS'!$A$5:$A$104,0)),""))),"Invalid: date observed",IF(IFERROR(INDEX('CHANGE SIGNALS'!$L$5:$L$104,MATCH($A80,'CHANGE SIGNALS'!$A$5:$A$104,0)),"")="","Missing: monitoring owner",IF($C80="","Missing: evidence availability",IF($D80="","Missing: evidence state",IF($B80="","Missing: candidate or affected scope",IF($E80="","Missing: materiality rationale",IF($F80="","Missing: protected unchanged elements",IF(OR($N80="",LEN(SUBSTITUTE(SUBSTITUTE(SUBSTITUTE(SUBSTITUTE(SUBSTITUTE(SUBSTITUTE(TRIM($N80),".",""),"-",""),"?",""),"!",""),",",""),";",""))=0),"Missing: next-review condition",IF(AND($C80="Required evidence is missing",$D80&lt;&gt;"Not assessable because evidence is missing"),"Contradiction: missing evidence state",IF(AND($C80="Required evidence is available",$D80="Not assessable because evidence is missing"),"Contradiction: evidence marked available and missing",IF(AND(IFERROR(INDEX('CHANGE SIGNALS'!$J$5:$J$104,MATCH($A80,'CHANGE SIGNALS'!$A$5:$A$104,0)),"")="No supported material consequence",OR(IFERROR(INDEX('CHANGE SIGNALS'!$K$5:$K$104,MATCH($A80,'CHANGE SIGNALS'!$A$5:$A$104,0)),"")="One candidate",IFERROR(INDEX('CHANGE SIGNALS'!$K$5:$K$104,MATCH($A80,'CHANGE SIGNALS'!$A$5:$A$104,0)),"")="Bounded subset, product, segment or market",IFERROR(INDEX('CHANGE SIGNALS'!$K$5:$K$104,MATCH($A80,'CHANGE SIGNALS'!$A$5:$A$104,0)),"")="Set-wide assumptions or coverage")),"Contradiction: no material consequence with change breadth",IF(AND(IFERROR(INDEX('CHANGE SIGNALS'!$J$5:$J$104,MATCH($A80,'CHANGE SIGNALS'!$A$5:$A$104,0)),"")="Supported material consequence",IFERROR(INDEX('CHANGE SIGNALS'!$K$5:$K$104,MATCH($A80,'CHANGE SIGNALS'!$A$5:$A$104,0)),"")="No approved set change"),"Contradiction: supported consequence with no change",IF(AND('SET BASELINE'!$B$6="Not clearly defined",OR(IFERROR(INDEX('CHANGE SIGNALS'!$J$5:$J$104,MATCH($A80,'CHANGE SIGNALS'!$A$5:$A$104,0)),"")="Supported material consequence",IFERROR(INDEX('CHANGE SIGNALS'!$K$5:$K$104,MATCH($A80,'CHANGE SIGNALS'!$A$5:$A$104,0)),"")&lt;&gt;"No approved set change",IFERROR(INDEX('CHANGE SIGNALS'!$I$5:$I$104,MATCH($A80,'CHANGE SIGNALS'!$A$5:$A$104,0)),"")="Original scope materially changed")),"Contradiction: undefined decision with claimed change",IF(AND(IFERROR(INDEX('CHANGE SIGNALS'!$I$5:$I$104,MATCH($A80,'CHANGE SIGNALS'!$A$5:$A$104,0)),"")="Original scope materially changed",IFERROR(INDEX('CHANGE SIGNALS'!$K$5:$K$104,MATCH($A80,'CHANGE SIGNALS'!$A$5:$A$104,0)),"")="No approved set change"),"Contradiction: changed scope with no change breadth",IF(AND(IFERROR(INDEX('CHANGE SIGNALS'!$K$5:$K$104,MATCH($A80,'CHANGE SIGNALS'!$A$5:$A$104,0)),"")="Original decision scope",IFERROR(INDEX('CHANGE SIGNALS'!$I$5:$I$104,MATCH($A80,'CHANGE SIGNALS'!$A$5:$A$104,0)),"")="Original scope remains valid"),"Contradiction: decision scope breadth with valid scope","READY")))))))))))))))))))))</f>
        <v/>
      </c>
      <c r="H80" s="6" t="str">
        <f aca="false">IF($A80="","",IF($G80&lt;&gt;"READY","",IF('SET BASELINE'!$B$6="Not clearly defined","Refused — define the original decision first",IF(OR(IFERROR(INDEX('CHANGE SIGNALS'!$I$5:$I$104,MATCH($A80,'CHANGE SIGNALS'!$A$5:$A$104,0)),"")="Original scope materially changed",IFERROR(INDEX('CHANGE SIGNALS'!$K$5:$K$104,MATCH($A80,'CHANGE SIGNALS'!$A$5:$A$104,0)),"")="Original decision scope"),"Decision-scope review required",IF($C80="Required evidence is missing","Review deferred — evidence insufficient",IF(OR($D80="Admissibility requires review",$D80="Material evidence is contradictory",$D80="Material evidence may be stale",IFERROR(INDEX('CHANGE SIGNALS'!$I$5:$I$104,MATCH($A80,'CHANGE SIGNALS'!$A$5:$A$104,0)),"")="Original scope is unclear",IFERROR(INDEX('CHANGE SIGNALS'!$J$5:$J$104,MATCH($A80,'CHANGE SIGNALS'!$A$5:$A$104,0)),"")="Consequence is unclear",IFERROR(INDEX('CHANGE SIGNALS'!$K$5:$K$104,MATCH($A80,'CHANGE SIGNALS'!$A$5:$A$104,0)),"")="Affected breadth is unclear"),"Evidence check required",IF(AND(IFERROR(INDEX('CHANGE SIGNALS'!$J$5:$J$104,MATCH($A80,'CHANGE SIGNALS'!$A$5:$A$104,0)),"")="No supported material consequence",IFERROR(INDEX('CHANGE SIGNALS'!$K$5:$K$104,MATCH($A80,'CHANGE SIGNALS'!$A$5:$A$104,0)),"")="No approved set change"),"No change required",IF(AND(IFERROR(INDEX('CHANGE SIGNALS'!$J$5:$J$104,MATCH($A80,'CHANGE SIGNALS'!$A$5:$A$104,0)),"")="Supported material consequence",OR(IFERROR(INDEX('CHANGE SIGNALS'!$K$5:$K$104,MATCH($A80,'CHANGE SIGNALS'!$A$5:$A$104,0)),"")="One candidate",IFERROR(INDEX('CHANGE SIGNALS'!$K$5:$K$104,MATCH($A80,'CHANGE SIGNALS'!$A$5:$A$104,0)),"")="Bounded subset, product, segment or market")),"Partial refresh",IF(AND(IFERROR(INDEX('CHANGE SIGNALS'!$J$5:$J$104,MATCH($A80,'CHANGE SIGNALS'!$A$5:$A$104,0)),"")="Supported material consequence",IFERROR(INDEX('CHANGE SIGNALS'!$K$5:$K$104,MATCH($A80,'CHANGE SIGNALS'!$A$5:$A$104,0)),"")="Set-wide assumptions or coverage"),"Full competitor-set rebuild","")))))))))</f>
        <v/>
      </c>
      <c r="I80" s="6"/>
      <c r="J80" s="6"/>
      <c r="K80" s="11"/>
      <c r="L80" s="6"/>
      <c r="M80" s="6"/>
      <c r="N80" s="6"/>
      <c r="O80" s="6"/>
      <c r="P80" s="6" t="str">
        <f aca="false">IF($A80="","",'SET BASELINE'!$B$6&amp;"|"&amp;'SET BASELINE'!$B$11&amp;"|"&amp;$A80&amp;"|"&amp;$B80&amp;"|"&amp;$C80&amp;"|"&amp;$D80&amp;"|"&amp;IFERROR(INDEX('CHANGE SIGNALS'!$I$5:$I$104,MATCH($A80,'CHANGE SIGNALS'!$A$5:$A$104,0)),"")&amp;"|"&amp;IFERROR(INDEX('CHANGE SIGNALS'!$J$5:$J$104,MATCH($A80,'CHANGE SIGNALS'!$A$5:$A$104,0)),"")&amp;"|"&amp;IFERROR(INDEX('CHANGE SIGNALS'!$K$5:$K$104,MATCH($A80,'CHANGE SIGNALS'!$A$5:$A$104,0)),"")&amp;"|"&amp;$E80&amp;"|"&amp;$F80&amp;"|"&amp;$N80)</f>
        <v/>
      </c>
      <c r="Q80" s="6" t="str">
        <f aca="false">IF($A80="","",IF($I80="","NOT CONFIRMED",IF($O80="","CONFIRMATION SNAPSHOT REQUIRED",IF($O80=$P80,"CURRENT","STALE — REVIEW AGAIN"))))</f>
        <v/>
      </c>
    </row>
    <row r="81" customFormat="false" ht="15" hidden="false" customHeight="false" outlineLevel="0" collapsed="false">
      <c r="A81" s="6"/>
      <c r="B81" s="6"/>
      <c r="C81" s="6"/>
      <c r="D81" s="6"/>
      <c r="E81" s="6"/>
      <c r="F81" s="6"/>
      <c r="G81" s="6" t="str">
        <f aca="false">IF($A81="","",IF(COUNTIF('CHANGE SIGNALS'!$A$5:$A$104,$A81)=0,"Missing: matching signal record",IF('SET BASELINE'!$B$6="","Missing: original decision status",IF('SET BASELINE'!$B$11="","Missing: current set version",IF(IFERROR(INDEX('CHANGE SIGNALS'!$D$5:$D$104,MATCH($A81,'CHANGE SIGNALS'!$A$5:$A$104,0)),"")="","Missing: signal category",IF(OR(IFERROR(INDEX('CHANGE SIGNALS'!$F$5:$F$104,MATCH($A81,'CHANGE SIGNALS'!$A$5:$A$104,0)),"")="",LEN(SUBSTITUTE(SUBSTITUTE(SUBSTITUTE(SUBSTITUTE(SUBSTITUTE(SUBSTITUTE(TRIM(IFERROR(INDEX('CHANGE SIGNALS'!$F$5:$F$104,MATCH($A81,'CHANGE SIGNALS'!$A$5:$A$104,0)),"")),".",""),"-",""),"?",""),"!",""),",",""),";",""))=0),"Missing: meaningful observed fact",IF(OR(NOT(ISNUMBER(IFERROR(INDEX('CHANGE SIGNALS'!$C$5:$C$104,MATCH($A81,'CHANGE SIGNALS'!$A$5:$A$104,0)),""))),IFERROR(INDEX('CHANGE SIGNALS'!$C$5:$C$104,MATCH($A81,'CHANGE SIGNALS'!$A$5:$A$104,0)),"")&lt;1,IFERROR(INDEX('CHANGE SIGNALS'!$C$5:$C$104,MATCH($A81,'CHANGE SIGNALS'!$A$5:$A$104,0)),"")&gt;2958465,IFERROR(INDEX('CHANGE SIGNALS'!$C$5:$C$104,MATCH($A81,'CHANGE SIGNALS'!$A$5:$A$104,0)),"")&lt;&gt;INT(IFERROR(INDEX('CHANGE SIGNALS'!$C$5:$C$104,MATCH($A81,'CHANGE SIGNALS'!$A$5:$A$104,0)),""))),"Invalid: date observed",IF(IFERROR(INDEX('CHANGE SIGNALS'!$L$5:$L$104,MATCH($A81,'CHANGE SIGNALS'!$A$5:$A$104,0)),"")="","Missing: monitoring owner",IF($C81="","Missing: evidence availability",IF($D81="","Missing: evidence state",IF($B81="","Missing: candidate or affected scope",IF($E81="","Missing: materiality rationale",IF($F81="","Missing: protected unchanged elements",IF(OR($N81="",LEN(SUBSTITUTE(SUBSTITUTE(SUBSTITUTE(SUBSTITUTE(SUBSTITUTE(SUBSTITUTE(TRIM($N81),".",""),"-",""),"?",""),"!",""),",",""),";",""))=0),"Missing: next-review condition",IF(AND($C81="Required evidence is missing",$D81&lt;&gt;"Not assessable because evidence is missing"),"Contradiction: missing evidence state",IF(AND($C81="Required evidence is available",$D81="Not assessable because evidence is missing"),"Contradiction: evidence marked available and missing",IF(AND(IFERROR(INDEX('CHANGE SIGNALS'!$J$5:$J$104,MATCH($A81,'CHANGE SIGNALS'!$A$5:$A$104,0)),"")="No supported material consequence",OR(IFERROR(INDEX('CHANGE SIGNALS'!$K$5:$K$104,MATCH($A81,'CHANGE SIGNALS'!$A$5:$A$104,0)),"")="One candidate",IFERROR(INDEX('CHANGE SIGNALS'!$K$5:$K$104,MATCH($A81,'CHANGE SIGNALS'!$A$5:$A$104,0)),"")="Bounded subset, product, segment or market",IFERROR(INDEX('CHANGE SIGNALS'!$K$5:$K$104,MATCH($A81,'CHANGE SIGNALS'!$A$5:$A$104,0)),"")="Set-wide assumptions or coverage")),"Contradiction: no material consequence with change breadth",IF(AND(IFERROR(INDEX('CHANGE SIGNALS'!$J$5:$J$104,MATCH($A81,'CHANGE SIGNALS'!$A$5:$A$104,0)),"")="Supported material consequence",IFERROR(INDEX('CHANGE SIGNALS'!$K$5:$K$104,MATCH($A81,'CHANGE SIGNALS'!$A$5:$A$104,0)),"")="No approved set change"),"Contradiction: supported consequence with no change",IF(AND('SET BASELINE'!$B$6="Not clearly defined",OR(IFERROR(INDEX('CHANGE SIGNALS'!$J$5:$J$104,MATCH($A81,'CHANGE SIGNALS'!$A$5:$A$104,0)),"")="Supported material consequence",IFERROR(INDEX('CHANGE SIGNALS'!$K$5:$K$104,MATCH($A81,'CHANGE SIGNALS'!$A$5:$A$104,0)),"")&lt;&gt;"No approved set change",IFERROR(INDEX('CHANGE SIGNALS'!$I$5:$I$104,MATCH($A81,'CHANGE SIGNALS'!$A$5:$A$104,0)),"")="Original scope materially changed")),"Contradiction: undefined decision with claimed change",IF(AND(IFERROR(INDEX('CHANGE SIGNALS'!$I$5:$I$104,MATCH($A81,'CHANGE SIGNALS'!$A$5:$A$104,0)),"")="Original scope materially changed",IFERROR(INDEX('CHANGE SIGNALS'!$K$5:$K$104,MATCH($A81,'CHANGE SIGNALS'!$A$5:$A$104,0)),"")="No approved set change"),"Contradiction: changed scope with no change breadth",IF(AND(IFERROR(INDEX('CHANGE SIGNALS'!$K$5:$K$104,MATCH($A81,'CHANGE SIGNALS'!$A$5:$A$104,0)),"")="Original decision scope",IFERROR(INDEX('CHANGE SIGNALS'!$I$5:$I$104,MATCH($A81,'CHANGE SIGNALS'!$A$5:$A$104,0)),"")="Original scope remains valid"),"Contradiction: decision scope breadth with valid scope","READY")))))))))))))))))))))</f>
        <v/>
      </c>
      <c r="H81" s="6" t="str">
        <f aca="false">IF($A81="","",IF($G81&lt;&gt;"READY","",IF('SET BASELINE'!$B$6="Not clearly defined","Refused — define the original decision first",IF(OR(IFERROR(INDEX('CHANGE SIGNALS'!$I$5:$I$104,MATCH($A81,'CHANGE SIGNALS'!$A$5:$A$104,0)),"")="Original scope materially changed",IFERROR(INDEX('CHANGE SIGNALS'!$K$5:$K$104,MATCH($A81,'CHANGE SIGNALS'!$A$5:$A$104,0)),"")="Original decision scope"),"Decision-scope review required",IF($C81="Required evidence is missing","Review deferred — evidence insufficient",IF(OR($D81="Admissibility requires review",$D81="Material evidence is contradictory",$D81="Material evidence may be stale",IFERROR(INDEX('CHANGE SIGNALS'!$I$5:$I$104,MATCH($A81,'CHANGE SIGNALS'!$A$5:$A$104,0)),"")="Original scope is unclear",IFERROR(INDEX('CHANGE SIGNALS'!$J$5:$J$104,MATCH($A81,'CHANGE SIGNALS'!$A$5:$A$104,0)),"")="Consequence is unclear",IFERROR(INDEX('CHANGE SIGNALS'!$K$5:$K$104,MATCH($A81,'CHANGE SIGNALS'!$A$5:$A$104,0)),"")="Affected breadth is unclear"),"Evidence check required",IF(AND(IFERROR(INDEX('CHANGE SIGNALS'!$J$5:$J$104,MATCH($A81,'CHANGE SIGNALS'!$A$5:$A$104,0)),"")="No supported material consequence",IFERROR(INDEX('CHANGE SIGNALS'!$K$5:$K$104,MATCH($A81,'CHANGE SIGNALS'!$A$5:$A$104,0)),"")="No approved set change"),"No change required",IF(AND(IFERROR(INDEX('CHANGE SIGNALS'!$J$5:$J$104,MATCH($A81,'CHANGE SIGNALS'!$A$5:$A$104,0)),"")="Supported material consequence",OR(IFERROR(INDEX('CHANGE SIGNALS'!$K$5:$K$104,MATCH($A81,'CHANGE SIGNALS'!$A$5:$A$104,0)),"")="One candidate",IFERROR(INDEX('CHANGE SIGNALS'!$K$5:$K$104,MATCH($A81,'CHANGE SIGNALS'!$A$5:$A$104,0)),"")="Bounded subset, product, segment or market")),"Partial refresh",IF(AND(IFERROR(INDEX('CHANGE SIGNALS'!$J$5:$J$104,MATCH($A81,'CHANGE SIGNALS'!$A$5:$A$104,0)),"")="Supported material consequence",IFERROR(INDEX('CHANGE SIGNALS'!$K$5:$K$104,MATCH($A81,'CHANGE SIGNALS'!$A$5:$A$104,0)),"")="Set-wide assumptions or coverage"),"Full competitor-set rebuild","")))))))))</f>
        <v/>
      </c>
      <c r="I81" s="6"/>
      <c r="J81" s="6"/>
      <c r="K81" s="11"/>
      <c r="L81" s="6"/>
      <c r="M81" s="6"/>
      <c r="N81" s="6"/>
      <c r="O81" s="6"/>
      <c r="P81" s="6" t="str">
        <f aca="false">IF($A81="","",'SET BASELINE'!$B$6&amp;"|"&amp;'SET BASELINE'!$B$11&amp;"|"&amp;$A81&amp;"|"&amp;$B81&amp;"|"&amp;$C81&amp;"|"&amp;$D81&amp;"|"&amp;IFERROR(INDEX('CHANGE SIGNALS'!$I$5:$I$104,MATCH($A81,'CHANGE SIGNALS'!$A$5:$A$104,0)),"")&amp;"|"&amp;IFERROR(INDEX('CHANGE SIGNALS'!$J$5:$J$104,MATCH($A81,'CHANGE SIGNALS'!$A$5:$A$104,0)),"")&amp;"|"&amp;IFERROR(INDEX('CHANGE SIGNALS'!$K$5:$K$104,MATCH($A81,'CHANGE SIGNALS'!$A$5:$A$104,0)),"")&amp;"|"&amp;$E81&amp;"|"&amp;$F81&amp;"|"&amp;$N81)</f>
        <v/>
      </c>
      <c r="Q81" s="6" t="str">
        <f aca="false">IF($A81="","",IF($I81="","NOT CONFIRMED",IF($O81="","CONFIRMATION SNAPSHOT REQUIRED",IF($O81=$P81,"CURRENT","STALE — REVIEW AGAIN"))))</f>
        <v/>
      </c>
    </row>
    <row r="82" customFormat="false" ht="15" hidden="false" customHeight="false" outlineLevel="0" collapsed="false">
      <c r="A82" s="6"/>
      <c r="B82" s="6"/>
      <c r="C82" s="6"/>
      <c r="D82" s="6"/>
      <c r="E82" s="6"/>
      <c r="F82" s="6"/>
      <c r="G82" s="6" t="str">
        <f aca="false">IF($A82="","",IF(COUNTIF('CHANGE SIGNALS'!$A$5:$A$104,$A82)=0,"Missing: matching signal record",IF('SET BASELINE'!$B$6="","Missing: original decision status",IF('SET BASELINE'!$B$11="","Missing: current set version",IF(IFERROR(INDEX('CHANGE SIGNALS'!$D$5:$D$104,MATCH($A82,'CHANGE SIGNALS'!$A$5:$A$104,0)),"")="","Missing: signal category",IF(OR(IFERROR(INDEX('CHANGE SIGNALS'!$F$5:$F$104,MATCH($A82,'CHANGE SIGNALS'!$A$5:$A$104,0)),"")="",LEN(SUBSTITUTE(SUBSTITUTE(SUBSTITUTE(SUBSTITUTE(SUBSTITUTE(SUBSTITUTE(TRIM(IFERROR(INDEX('CHANGE SIGNALS'!$F$5:$F$104,MATCH($A82,'CHANGE SIGNALS'!$A$5:$A$104,0)),"")),".",""),"-",""),"?",""),"!",""),",",""),";",""))=0),"Missing: meaningful observed fact",IF(OR(NOT(ISNUMBER(IFERROR(INDEX('CHANGE SIGNALS'!$C$5:$C$104,MATCH($A82,'CHANGE SIGNALS'!$A$5:$A$104,0)),""))),IFERROR(INDEX('CHANGE SIGNALS'!$C$5:$C$104,MATCH($A82,'CHANGE SIGNALS'!$A$5:$A$104,0)),"")&lt;1,IFERROR(INDEX('CHANGE SIGNALS'!$C$5:$C$104,MATCH($A82,'CHANGE SIGNALS'!$A$5:$A$104,0)),"")&gt;2958465,IFERROR(INDEX('CHANGE SIGNALS'!$C$5:$C$104,MATCH($A82,'CHANGE SIGNALS'!$A$5:$A$104,0)),"")&lt;&gt;INT(IFERROR(INDEX('CHANGE SIGNALS'!$C$5:$C$104,MATCH($A82,'CHANGE SIGNALS'!$A$5:$A$104,0)),""))),"Invalid: date observed",IF(IFERROR(INDEX('CHANGE SIGNALS'!$L$5:$L$104,MATCH($A82,'CHANGE SIGNALS'!$A$5:$A$104,0)),"")="","Missing: monitoring owner",IF($C82="","Missing: evidence availability",IF($D82="","Missing: evidence state",IF($B82="","Missing: candidate or affected scope",IF($E82="","Missing: materiality rationale",IF($F82="","Missing: protected unchanged elements",IF(OR($N82="",LEN(SUBSTITUTE(SUBSTITUTE(SUBSTITUTE(SUBSTITUTE(SUBSTITUTE(SUBSTITUTE(TRIM($N82),".",""),"-",""),"?",""),"!",""),",",""),";",""))=0),"Missing: next-review condition",IF(AND($C82="Required evidence is missing",$D82&lt;&gt;"Not assessable because evidence is missing"),"Contradiction: missing evidence state",IF(AND($C82="Required evidence is available",$D82="Not assessable because evidence is missing"),"Contradiction: evidence marked available and missing",IF(AND(IFERROR(INDEX('CHANGE SIGNALS'!$J$5:$J$104,MATCH($A82,'CHANGE SIGNALS'!$A$5:$A$104,0)),"")="No supported material consequence",OR(IFERROR(INDEX('CHANGE SIGNALS'!$K$5:$K$104,MATCH($A82,'CHANGE SIGNALS'!$A$5:$A$104,0)),"")="One candidate",IFERROR(INDEX('CHANGE SIGNALS'!$K$5:$K$104,MATCH($A82,'CHANGE SIGNALS'!$A$5:$A$104,0)),"")="Bounded subset, product, segment or market",IFERROR(INDEX('CHANGE SIGNALS'!$K$5:$K$104,MATCH($A82,'CHANGE SIGNALS'!$A$5:$A$104,0)),"")="Set-wide assumptions or coverage")),"Contradiction: no material consequence with change breadth",IF(AND(IFERROR(INDEX('CHANGE SIGNALS'!$J$5:$J$104,MATCH($A82,'CHANGE SIGNALS'!$A$5:$A$104,0)),"")="Supported material consequence",IFERROR(INDEX('CHANGE SIGNALS'!$K$5:$K$104,MATCH($A82,'CHANGE SIGNALS'!$A$5:$A$104,0)),"")="No approved set change"),"Contradiction: supported consequence with no change",IF(AND('SET BASELINE'!$B$6="Not clearly defined",OR(IFERROR(INDEX('CHANGE SIGNALS'!$J$5:$J$104,MATCH($A82,'CHANGE SIGNALS'!$A$5:$A$104,0)),"")="Supported material consequence",IFERROR(INDEX('CHANGE SIGNALS'!$K$5:$K$104,MATCH($A82,'CHANGE SIGNALS'!$A$5:$A$104,0)),"")&lt;&gt;"No approved set change",IFERROR(INDEX('CHANGE SIGNALS'!$I$5:$I$104,MATCH($A82,'CHANGE SIGNALS'!$A$5:$A$104,0)),"")="Original scope materially changed")),"Contradiction: undefined decision with claimed change",IF(AND(IFERROR(INDEX('CHANGE SIGNALS'!$I$5:$I$104,MATCH($A82,'CHANGE SIGNALS'!$A$5:$A$104,0)),"")="Original scope materially changed",IFERROR(INDEX('CHANGE SIGNALS'!$K$5:$K$104,MATCH($A82,'CHANGE SIGNALS'!$A$5:$A$104,0)),"")="No approved set change"),"Contradiction: changed scope with no change breadth",IF(AND(IFERROR(INDEX('CHANGE SIGNALS'!$K$5:$K$104,MATCH($A82,'CHANGE SIGNALS'!$A$5:$A$104,0)),"")="Original decision scope",IFERROR(INDEX('CHANGE SIGNALS'!$I$5:$I$104,MATCH($A82,'CHANGE SIGNALS'!$A$5:$A$104,0)),"")="Original scope remains valid"),"Contradiction: decision scope breadth with valid scope","READY")))))))))))))))))))))</f>
        <v/>
      </c>
      <c r="H82" s="6" t="str">
        <f aca="false">IF($A82="","",IF($G82&lt;&gt;"READY","",IF('SET BASELINE'!$B$6="Not clearly defined","Refused — define the original decision first",IF(OR(IFERROR(INDEX('CHANGE SIGNALS'!$I$5:$I$104,MATCH($A82,'CHANGE SIGNALS'!$A$5:$A$104,0)),"")="Original scope materially changed",IFERROR(INDEX('CHANGE SIGNALS'!$K$5:$K$104,MATCH($A82,'CHANGE SIGNALS'!$A$5:$A$104,0)),"")="Original decision scope"),"Decision-scope review required",IF($C82="Required evidence is missing","Review deferred — evidence insufficient",IF(OR($D82="Admissibility requires review",$D82="Material evidence is contradictory",$D82="Material evidence may be stale",IFERROR(INDEX('CHANGE SIGNALS'!$I$5:$I$104,MATCH($A82,'CHANGE SIGNALS'!$A$5:$A$104,0)),"")="Original scope is unclear",IFERROR(INDEX('CHANGE SIGNALS'!$J$5:$J$104,MATCH($A82,'CHANGE SIGNALS'!$A$5:$A$104,0)),"")="Consequence is unclear",IFERROR(INDEX('CHANGE SIGNALS'!$K$5:$K$104,MATCH($A82,'CHANGE SIGNALS'!$A$5:$A$104,0)),"")="Affected breadth is unclear"),"Evidence check required",IF(AND(IFERROR(INDEX('CHANGE SIGNALS'!$J$5:$J$104,MATCH($A82,'CHANGE SIGNALS'!$A$5:$A$104,0)),"")="No supported material consequence",IFERROR(INDEX('CHANGE SIGNALS'!$K$5:$K$104,MATCH($A82,'CHANGE SIGNALS'!$A$5:$A$104,0)),"")="No approved set change"),"No change required",IF(AND(IFERROR(INDEX('CHANGE SIGNALS'!$J$5:$J$104,MATCH($A82,'CHANGE SIGNALS'!$A$5:$A$104,0)),"")="Supported material consequence",OR(IFERROR(INDEX('CHANGE SIGNALS'!$K$5:$K$104,MATCH($A82,'CHANGE SIGNALS'!$A$5:$A$104,0)),"")="One candidate",IFERROR(INDEX('CHANGE SIGNALS'!$K$5:$K$104,MATCH($A82,'CHANGE SIGNALS'!$A$5:$A$104,0)),"")="Bounded subset, product, segment or market")),"Partial refresh",IF(AND(IFERROR(INDEX('CHANGE SIGNALS'!$J$5:$J$104,MATCH($A82,'CHANGE SIGNALS'!$A$5:$A$104,0)),"")="Supported material consequence",IFERROR(INDEX('CHANGE SIGNALS'!$K$5:$K$104,MATCH($A82,'CHANGE SIGNALS'!$A$5:$A$104,0)),"")="Set-wide assumptions or coverage"),"Full competitor-set rebuild","")))))))))</f>
        <v/>
      </c>
      <c r="I82" s="6"/>
      <c r="J82" s="6"/>
      <c r="K82" s="11"/>
      <c r="L82" s="6"/>
      <c r="M82" s="6"/>
      <c r="N82" s="6"/>
      <c r="O82" s="6"/>
      <c r="P82" s="6" t="str">
        <f aca="false">IF($A82="","",'SET BASELINE'!$B$6&amp;"|"&amp;'SET BASELINE'!$B$11&amp;"|"&amp;$A82&amp;"|"&amp;$B82&amp;"|"&amp;$C82&amp;"|"&amp;$D82&amp;"|"&amp;IFERROR(INDEX('CHANGE SIGNALS'!$I$5:$I$104,MATCH($A82,'CHANGE SIGNALS'!$A$5:$A$104,0)),"")&amp;"|"&amp;IFERROR(INDEX('CHANGE SIGNALS'!$J$5:$J$104,MATCH($A82,'CHANGE SIGNALS'!$A$5:$A$104,0)),"")&amp;"|"&amp;IFERROR(INDEX('CHANGE SIGNALS'!$K$5:$K$104,MATCH($A82,'CHANGE SIGNALS'!$A$5:$A$104,0)),"")&amp;"|"&amp;$E82&amp;"|"&amp;$F82&amp;"|"&amp;$N82)</f>
        <v/>
      </c>
      <c r="Q82" s="6" t="str">
        <f aca="false">IF($A82="","",IF($I82="","NOT CONFIRMED",IF($O82="","CONFIRMATION SNAPSHOT REQUIRED",IF($O82=$P82,"CURRENT","STALE — REVIEW AGAIN"))))</f>
        <v/>
      </c>
    </row>
    <row r="83" customFormat="false" ht="15" hidden="false" customHeight="false" outlineLevel="0" collapsed="false">
      <c r="A83" s="6"/>
      <c r="B83" s="6"/>
      <c r="C83" s="6"/>
      <c r="D83" s="6"/>
      <c r="E83" s="6"/>
      <c r="F83" s="6"/>
      <c r="G83" s="6" t="str">
        <f aca="false">IF($A83="","",IF(COUNTIF('CHANGE SIGNALS'!$A$5:$A$104,$A83)=0,"Missing: matching signal record",IF('SET BASELINE'!$B$6="","Missing: original decision status",IF('SET BASELINE'!$B$11="","Missing: current set version",IF(IFERROR(INDEX('CHANGE SIGNALS'!$D$5:$D$104,MATCH($A83,'CHANGE SIGNALS'!$A$5:$A$104,0)),"")="","Missing: signal category",IF(OR(IFERROR(INDEX('CHANGE SIGNALS'!$F$5:$F$104,MATCH($A83,'CHANGE SIGNALS'!$A$5:$A$104,0)),"")="",LEN(SUBSTITUTE(SUBSTITUTE(SUBSTITUTE(SUBSTITUTE(SUBSTITUTE(SUBSTITUTE(TRIM(IFERROR(INDEX('CHANGE SIGNALS'!$F$5:$F$104,MATCH($A83,'CHANGE SIGNALS'!$A$5:$A$104,0)),"")),".",""),"-",""),"?",""),"!",""),",",""),";",""))=0),"Missing: meaningful observed fact",IF(OR(NOT(ISNUMBER(IFERROR(INDEX('CHANGE SIGNALS'!$C$5:$C$104,MATCH($A83,'CHANGE SIGNALS'!$A$5:$A$104,0)),""))),IFERROR(INDEX('CHANGE SIGNALS'!$C$5:$C$104,MATCH($A83,'CHANGE SIGNALS'!$A$5:$A$104,0)),"")&lt;1,IFERROR(INDEX('CHANGE SIGNALS'!$C$5:$C$104,MATCH($A83,'CHANGE SIGNALS'!$A$5:$A$104,0)),"")&gt;2958465,IFERROR(INDEX('CHANGE SIGNALS'!$C$5:$C$104,MATCH($A83,'CHANGE SIGNALS'!$A$5:$A$104,0)),"")&lt;&gt;INT(IFERROR(INDEX('CHANGE SIGNALS'!$C$5:$C$104,MATCH($A83,'CHANGE SIGNALS'!$A$5:$A$104,0)),""))),"Invalid: date observed",IF(IFERROR(INDEX('CHANGE SIGNALS'!$L$5:$L$104,MATCH($A83,'CHANGE SIGNALS'!$A$5:$A$104,0)),"")="","Missing: monitoring owner",IF($C83="","Missing: evidence availability",IF($D83="","Missing: evidence state",IF($B83="","Missing: candidate or affected scope",IF($E83="","Missing: materiality rationale",IF($F83="","Missing: protected unchanged elements",IF(OR($N83="",LEN(SUBSTITUTE(SUBSTITUTE(SUBSTITUTE(SUBSTITUTE(SUBSTITUTE(SUBSTITUTE(TRIM($N83),".",""),"-",""),"?",""),"!",""),",",""),";",""))=0),"Missing: next-review condition",IF(AND($C83="Required evidence is missing",$D83&lt;&gt;"Not assessable because evidence is missing"),"Contradiction: missing evidence state",IF(AND($C83="Required evidence is available",$D83="Not assessable because evidence is missing"),"Contradiction: evidence marked available and missing",IF(AND(IFERROR(INDEX('CHANGE SIGNALS'!$J$5:$J$104,MATCH($A83,'CHANGE SIGNALS'!$A$5:$A$104,0)),"")="No supported material consequence",OR(IFERROR(INDEX('CHANGE SIGNALS'!$K$5:$K$104,MATCH($A83,'CHANGE SIGNALS'!$A$5:$A$104,0)),"")="One candidate",IFERROR(INDEX('CHANGE SIGNALS'!$K$5:$K$104,MATCH($A83,'CHANGE SIGNALS'!$A$5:$A$104,0)),"")="Bounded subset, product, segment or market",IFERROR(INDEX('CHANGE SIGNALS'!$K$5:$K$104,MATCH($A83,'CHANGE SIGNALS'!$A$5:$A$104,0)),"")="Set-wide assumptions or coverage")),"Contradiction: no material consequence with change breadth",IF(AND(IFERROR(INDEX('CHANGE SIGNALS'!$J$5:$J$104,MATCH($A83,'CHANGE SIGNALS'!$A$5:$A$104,0)),"")="Supported material consequence",IFERROR(INDEX('CHANGE SIGNALS'!$K$5:$K$104,MATCH($A83,'CHANGE SIGNALS'!$A$5:$A$104,0)),"")="No approved set change"),"Contradiction: supported consequence with no change",IF(AND('SET BASELINE'!$B$6="Not clearly defined",OR(IFERROR(INDEX('CHANGE SIGNALS'!$J$5:$J$104,MATCH($A83,'CHANGE SIGNALS'!$A$5:$A$104,0)),"")="Supported material consequence",IFERROR(INDEX('CHANGE SIGNALS'!$K$5:$K$104,MATCH($A83,'CHANGE SIGNALS'!$A$5:$A$104,0)),"")&lt;&gt;"No approved set change",IFERROR(INDEX('CHANGE SIGNALS'!$I$5:$I$104,MATCH($A83,'CHANGE SIGNALS'!$A$5:$A$104,0)),"")="Original scope materially changed")),"Contradiction: undefined decision with claimed change",IF(AND(IFERROR(INDEX('CHANGE SIGNALS'!$I$5:$I$104,MATCH($A83,'CHANGE SIGNALS'!$A$5:$A$104,0)),"")="Original scope materially changed",IFERROR(INDEX('CHANGE SIGNALS'!$K$5:$K$104,MATCH($A83,'CHANGE SIGNALS'!$A$5:$A$104,0)),"")="No approved set change"),"Contradiction: changed scope with no change breadth",IF(AND(IFERROR(INDEX('CHANGE SIGNALS'!$K$5:$K$104,MATCH($A83,'CHANGE SIGNALS'!$A$5:$A$104,0)),"")="Original decision scope",IFERROR(INDEX('CHANGE SIGNALS'!$I$5:$I$104,MATCH($A83,'CHANGE SIGNALS'!$A$5:$A$104,0)),"")="Original scope remains valid"),"Contradiction: decision scope breadth with valid scope","READY")))))))))))))))))))))</f>
        <v/>
      </c>
      <c r="H83" s="6" t="str">
        <f aca="false">IF($A83="","",IF($G83&lt;&gt;"READY","",IF('SET BASELINE'!$B$6="Not clearly defined","Refused — define the original decision first",IF(OR(IFERROR(INDEX('CHANGE SIGNALS'!$I$5:$I$104,MATCH($A83,'CHANGE SIGNALS'!$A$5:$A$104,0)),"")="Original scope materially changed",IFERROR(INDEX('CHANGE SIGNALS'!$K$5:$K$104,MATCH($A83,'CHANGE SIGNALS'!$A$5:$A$104,0)),"")="Original decision scope"),"Decision-scope review required",IF($C83="Required evidence is missing","Review deferred — evidence insufficient",IF(OR($D83="Admissibility requires review",$D83="Material evidence is contradictory",$D83="Material evidence may be stale",IFERROR(INDEX('CHANGE SIGNALS'!$I$5:$I$104,MATCH($A83,'CHANGE SIGNALS'!$A$5:$A$104,0)),"")="Original scope is unclear",IFERROR(INDEX('CHANGE SIGNALS'!$J$5:$J$104,MATCH($A83,'CHANGE SIGNALS'!$A$5:$A$104,0)),"")="Consequence is unclear",IFERROR(INDEX('CHANGE SIGNALS'!$K$5:$K$104,MATCH($A83,'CHANGE SIGNALS'!$A$5:$A$104,0)),"")="Affected breadth is unclear"),"Evidence check required",IF(AND(IFERROR(INDEX('CHANGE SIGNALS'!$J$5:$J$104,MATCH($A83,'CHANGE SIGNALS'!$A$5:$A$104,0)),"")="No supported material consequence",IFERROR(INDEX('CHANGE SIGNALS'!$K$5:$K$104,MATCH($A83,'CHANGE SIGNALS'!$A$5:$A$104,0)),"")="No approved set change"),"No change required",IF(AND(IFERROR(INDEX('CHANGE SIGNALS'!$J$5:$J$104,MATCH($A83,'CHANGE SIGNALS'!$A$5:$A$104,0)),"")="Supported material consequence",OR(IFERROR(INDEX('CHANGE SIGNALS'!$K$5:$K$104,MATCH($A83,'CHANGE SIGNALS'!$A$5:$A$104,0)),"")="One candidate",IFERROR(INDEX('CHANGE SIGNALS'!$K$5:$K$104,MATCH($A83,'CHANGE SIGNALS'!$A$5:$A$104,0)),"")="Bounded subset, product, segment or market")),"Partial refresh",IF(AND(IFERROR(INDEX('CHANGE SIGNALS'!$J$5:$J$104,MATCH($A83,'CHANGE SIGNALS'!$A$5:$A$104,0)),"")="Supported material consequence",IFERROR(INDEX('CHANGE SIGNALS'!$K$5:$K$104,MATCH($A83,'CHANGE SIGNALS'!$A$5:$A$104,0)),"")="Set-wide assumptions or coverage"),"Full competitor-set rebuild","")))))))))</f>
        <v/>
      </c>
      <c r="I83" s="6"/>
      <c r="J83" s="6"/>
      <c r="K83" s="11"/>
      <c r="L83" s="6"/>
      <c r="M83" s="6"/>
      <c r="N83" s="6"/>
      <c r="O83" s="6"/>
      <c r="P83" s="6" t="str">
        <f aca="false">IF($A83="","",'SET BASELINE'!$B$6&amp;"|"&amp;'SET BASELINE'!$B$11&amp;"|"&amp;$A83&amp;"|"&amp;$B83&amp;"|"&amp;$C83&amp;"|"&amp;$D83&amp;"|"&amp;IFERROR(INDEX('CHANGE SIGNALS'!$I$5:$I$104,MATCH($A83,'CHANGE SIGNALS'!$A$5:$A$104,0)),"")&amp;"|"&amp;IFERROR(INDEX('CHANGE SIGNALS'!$J$5:$J$104,MATCH($A83,'CHANGE SIGNALS'!$A$5:$A$104,0)),"")&amp;"|"&amp;IFERROR(INDEX('CHANGE SIGNALS'!$K$5:$K$104,MATCH($A83,'CHANGE SIGNALS'!$A$5:$A$104,0)),"")&amp;"|"&amp;$E83&amp;"|"&amp;$F83&amp;"|"&amp;$N83)</f>
        <v/>
      </c>
      <c r="Q83" s="6" t="str">
        <f aca="false">IF($A83="","",IF($I83="","NOT CONFIRMED",IF($O83="","CONFIRMATION SNAPSHOT REQUIRED",IF($O83=$P83,"CURRENT","STALE — REVIEW AGAIN"))))</f>
        <v/>
      </c>
    </row>
    <row r="84" customFormat="false" ht="15" hidden="false" customHeight="false" outlineLevel="0" collapsed="false">
      <c r="A84" s="6"/>
      <c r="B84" s="6"/>
      <c r="C84" s="6"/>
      <c r="D84" s="6"/>
      <c r="E84" s="6"/>
      <c r="F84" s="6"/>
      <c r="G84" s="6" t="str">
        <f aca="false">IF($A84="","",IF(COUNTIF('CHANGE SIGNALS'!$A$5:$A$104,$A84)=0,"Missing: matching signal record",IF('SET BASELINE'!$B$6="","Missing: original decision status",IF('SET BASELINE'!$B$11="","Missing: current set version",IF(IFERROR(INDEX('CHANGE SIGNALS'!$D$5:$D$104,MATCH($A84,'CHANGE SIGNALS'!$A$5:$A$104,0)),"")="","Missing: signal category",IF(OR(IFERROR(INDEX('CHANGE SIGNALS'!$F$5:$F$104,MATCH($A84,'CHANGE SIGNALS'!$A$5:$A$104,0)),"")="",LEN(SUBSTITUTE(SUBSTITUTE(SUBSTITUTE(SUBSTITUTE(SUBSTITUTE(SUBSTITUTE(TRIM(IFERROR(INDEX('CHANGE SIGNALS'!$F$5:$F$104,MATCH($A84,'CHANGE SIGNALS'!$A$5:$A$104,0)),"")),".",""),"-",""),"?",""),"!",""),",",""),";",""))=0),"Missing: meaningful observed fact",IF(OR(NOT(ISNUMBER(IFERROR(INDEX('CHANGE SIGNALS'!$C$5:$C$104,MATCH($A84,'CHANGE SIGNALS'!$A$5:$A$104,0)),""))),IFERROR(INDEX('CHANGE SIGNALS'!$C$5:$C$104,MATCH($A84,'CHANGE SIGNALS'!$A$5:$A$104,0)),"")&lt;1,IFERROR(INDEX('CHANGE SIGNALS'!$C$5:$C$104,MATCH($A84,'CHANGE SIGNALS'!$A$5:$A$104,0)),"")&gt;2958465,IFERROR(INDEX('CHANGE SIGNALS'!$C$5:$C$104,MATCH($A84,'CHANGE SIGNALS'!$A$5:$A$104,0)),"")&lt;&gt;INT(IFERROR(INDEX('CHANGE SIGNALS'!$C$5:$C$104,MATCH($A84,'CHANGE SIGNALS'!$A$5:$A$104,0)),""))),"Invalid: date observed",IF(IFERROR(INDEX('CHANGE SIGNALS'!$L$5:$L$104,MATCH($A84,'CHANGE SIGNALS'!$A$5:$A$104,0)),"")="","Missing: monitoring owner",IF($C84="","Missing: evidence availability",IF($D84="","Missing: evidence state",IF($B84="","Missing: candidate or affected scope",IF($E84="","Missing: materiality rationale",IF($F84="","Missing: protected unchanged elements",IF(OR($N84="",LEN(SUBSTITUTE(SUBSTITUTE(SUBSTITUTE(SUBSTITUTE(SUBSTITUTE(SUBSTITUTE(TRIM($N84),".",""),"-",""),"?",""),"!",""),",",""),";",""))=0),"Missing: next-review condition",IF(AND($C84="Required evidence is missing",$D84&lt;&gt;"Not assessable because evidence is missing"),"Contradiction: missing evidence state",IF(AND($C84="Required evidence is available",$D84="Not assessable because evidence is missing"),"Contradiction: evidence marked available and missing",IF(AND(IFERROR(INDEX('CHANGE SIGNALS'!$J$5:$J$104,MATCH($A84,'CHANGE SIGNALS'!$A$5:$A$104,0)),"")="No supported material consequence",OR(IFERROR(INDEX('CHANGE SIGNALS'!$K$5:$K$104,MATCH($A84,'CHANGE SIGNALS'!$A$5:$A$104,0)),"")="One candidate",IFERROR(INDEX('CHANGE SIGNALS'!$K$5:$K$104,MATCH($A84,'CHANGE SIGNALS'!$A$5:$A$104,0)),"")="Bounded subset, product, segment or market",IFERROR(INDEX('CHANGE SIGNALS'!$K$5:$K$104,MATCH($A84,'CHANGE SIGNALS'!$A$5:$A$104,0)),"")="Set-wide assumptions or coverage")),"Contradiction: no material consequence with change breadth",IF(AND(IFERROR(INDEX('CHANGE SIGNALS'!$J$5:$J$104,MATCH($A84,'CHANGE SIGNALS'!$A$5:$A$104,0)),"")="Supported material consequence",IFERROR(INDEX('CHANGE SIGNALS'!$K$5:$K$104,MATCH($A84,'CHANGE SIGNALS'!$A$5:$A$104,0)),"")="No approved set change"),"Contradiction: supported consequence with no change",IF(AND('SET BASELINE'!$B$6="Not clearly defined",OR(IFERROR(INDEX('CHANGE SIGNALS'!$J$5:$J$104,MATCH($A84,'CHANGE SIGNALS'!$A$5:$A$104,0)),"")="Supported material consequence",IFERROR(INDEX('CHANGE SIGNALS'!$K$5:$K$104,MATCH($A84,'CHANGE SIGNALS'!$A$5:$A$104,0)),"")&lt;&gt;"No approved set change",IFERROR(INDEX('CHANGE SIGNALS'!$I$5:$I$104,MATCH($A84,'CHANGE SIGNALS'!$A$5:$A$104,0)),"")="Original scope materially changed")),"Contradiction: undefined decision with claimed change",IF(AND(IFERROR(INDEX('CHANGE SIGNALS'!$I$5:$I$104,MATCH($A84,'CHANGE SIGNALS'!$A$5:$A$104,0)),"")="Original scope materially changed",IFERROR(INDEX('CHANGE SIGNALS'!$K$5:$K$104,MATCH($A84,'CHANGE SIGNALS'!$A$5:$A$104,0)),"")="No approved set change"),"Contradiction: changed scope with no change breadth",IF(AND(IFERROR(INDEX('CHANGE SIGNALS'!$K$5:$K$104,MATCH($A84,'CHANGE SIGNALS'!$A$5:$A$104,0)),"")="Original decision scope",IFERROR(INDEX('CHANGE SIGNALS'!$I$5:$I$104,MATCH($A84,'CHANGE SIGNALS'!$A$5:$A$104,0)),"")="Original scope remains valid"),"Contradiction: decision scope breadth with valid scope","READY")))))))))))))))))))))</f>
        <v/>
      </c>
      <c r="H84" s="6" t="str">
        <f aca="false">IF($A84="","",IF($G84&lt;&gt;"READY","",IF('SET BASELINE'!$B$6="Not clearly defined","Refused — define the original decision first",IF(OR(IFERROR(INDEX('CHANGE SIGNALS'!$I$5:$I$104,MATCH($A84,'CHANGE SIGNALS'!$A$5:$A$104,0)),"")="Original scope materially changed",IFERROR(INDEX('CHANGE SIGNALS'!$K$5:$K$104,MATCH($A84,'CHANGE SIGNALS'!$A$5:$A$104,0)),"")="Original decision scope"),"Decision-scope review required",IF($C84="Required evidence is missing","Review deferred — evidence insufficient",IF(OR($D84="Admissibility requires review",$D84="Material evidence is contradictory",$D84="Material evidence may be stale",IFERROR(INDEX('CHANGE SIGNALS'!$I$5:$I$104,MATCH($A84,'CHANGE SIGNALS'!$A$5:$A$104,0)),"")="Original scope is unclear",IFERROR(INDEX('CHANGE SIGNALS'!$J$5:$J$104,MATCH($A84,'CHANGE SIGNALS'!$A$5:$A$104,0)),"")="Consequence is unclear",IFERROR(INDEX('CHANGE SIGNALS'!$K$5:$K$104,MATCH($A84,'CHANGE SIGNALS'!$A$5:$A$104,0)),"")="Affected breadth is unclear"),"Evidence check required",IF(AND(IFERROR(INDEX('CHANGE SIGNALS'!$J$5:$J$104,MATCH($A84,'CHANGE SIGNALS'!$A$5:$A$104,0)),"")="No supported material consequence",IFERROR(INDEX('CHANGE SIGNALS'!$K$5:$K$104,MATCH($A84,'CHANGE SIGNALS'!$A$5:$A$104,0)),"")="No approved set change"),"No change required",IF(AND(IFERROR(INDEX('CHANGE SIGNALS'!$J$5:$J$104,MATCH($A84,'CHANGE SIGNALS'!$A$5:$A$104,0)),"")="Supported material consequence",OR(IFERROR(INDEX('CHANGE SIGNALS'!$K$5:$K$104,MATCH($A84,'CHANGE SIGNALS'!$A$5:$A$104,0)),"")="One candidate",IFERROR(INDEX('CHANGE SIGNALS'!$K$5:$K$104,MATCH($A84,'CHANGE SIGNALS'!$A$5:$A$104,0)),"")="Bounded subset, product, segment or market")),"Partial refresh",IF(AND(IFERROR(INDEX('CHANGE SIGNALS'!$J$5:$J$104,MATCH($A84,'CHANGE SIGNALS'!$A$5:$A$104,0)),"")="Supported material consequence",IFERROR(INDEX('CHANGE SIGNALS'!$K$5:$K$104,MATCH($A84,'CHANGE SIGNALS'!$A$5:$A$104,0)),"")="Set-wide assumptions or coverage"),"Full competitor-set rebuild","")))))))))</f>
        <v/>
      </c>
      <c r="I84" s="6"/>
      <c r="J84" s="6"/>
      <c r="K84" s="11"/>
      <c r="L84" s="6"/>
      <c r="M84" s="6"/>
      <c r="N84" s="6"/>
      <c r="O84" s="6"/>
      <c r="P84" s="6" t="str">
        <f aca="false">IF($A84="","",'SET BASELINE'!$B$6&amp;"|"&amp;'SET BASELINE'!$B$11&amp;"|"&amp;$A84&amp;"|"&amp;$B84&amp;"|"&amp;$C84&amp;"|"&amp;$D84&amp;"|"&amp;IFERROR(INDEX('CHANGE SIGNALS'!$I$5:$I$104,MATCH($A84,'CHANGE SIGNALS'!$A$5:$A$104,0)),"")&amp;"|"&amp;IFERROR(INDEX('CHANGE SIGNALS'!$J$5:$J$104,MATCH($A84,'CHANGE SIGNALS'!$A$5:$A$104,0)),"")&amp;"|"&amp;IFERROR(INDEX('CHANGE SIGNALS'!$K$5:$K$104,MATCH($A84,'CHANGE SIGNALS'!$A$5:$A$104,0)),"")&amp;"|"&amp;$E84&amp;"|"&amp;$F84&amp;"|"&amp;$N84)</f>
        <v/>
      </c>
      <c r="Q84" s="6" t="str">
        <f aca="false">IF($A84="","",IF($I84="","NOT CONFIRMED",IF($O84="","CONFIRMATION SNAPSHOT REQUIRED",IF($O84=$P84,"CURRENT","STALE — REVIEW AGAIN"))))</f>
        <v/>
      </c>
    </row>
    <row r="85" customFormat="false" ht="15" hidden="false" customHeight="false" outlineLevel="0" collapsed="false">
      <c r="A85" s="6"/>
      <c r="B85" s="6"/>
      <c r="C85" s="6"/>
      <c r="D85" s="6"/>
      <c r="E85" s="6"/>
      <c r="F85" s="6"/>
      <c r="G85" s="6" t="str">
        <f aca="false">IF($A85="","",IF(COUNTIF('CHANGE SIGNALS'!$A$5:$A$104,$A85)=0,"Missing: matching signal record",IF('SET BASELINE'!$B$6="","Missing: original decision status",IF('SET BASELINE'!$B$11="","Missing: current set version",IF(IFERROR(INDEX('CHANGE SIGNALS'!$D$5:$D$104,MATCH($A85,'CHANGE SIGNALS'!$A$5:$A$104,0)),"")="","Missing: signal category",IF(OR(IFERROR(INDEX('CHANGE SIGNALS'!$F$5:$F$104,MATCH($A85,'CHANGE SIGNALS'!$A$5:$A$104,0)),"")="",LEN(SUBSTITUTE(SUBSTITUTE(SUBSTITUTE(SUBSTITUTE(SUBSTITUTE(SUBSTITUTE(TRIM(IFERROR(INDEX('CHANGE SIGNALS'!$F$5:$F$104,MATCH($A85,'CHANGE SIGNALS'!$A$5:$A$104,0)),"")),".",""),"-",""),"?",""),"!",""),",",""),";",""))=0),"Missing: meaningful observed fact",IF(OR(NOT(ISNUMBER(IFERROR(INDEX('CHANGE SIGNALS'!$C$5:$C$104,MATCH($A85,'CHANGE SIGNALS'!$A$5:$A$104,0)),""))),IFERROR(INDEX('CHANGE SIGNALS'!$C$5:$C$104,MATCH($A85,'CHANGE SIGNALS'!$A$5:$A$104,0)),"")&lt;1,IFERROR(INDEX('CHANGE SIGNALS'!$C$5:$C$104,MATCH($A85,'CHANGE SIGNALS'!$A$5:$A$104,0)),"")&gt;2958465,IFERROR(INDEX('CHANGE SIGNALS'!$C$5:$C$104,MATCH($A85,'CHANGE SIGNALS'!$A$5:$A$104,0)),"")&lt;&gt;INT(IFERROR(INDEX('CHANGE SIGNALS'!$C$5:$C$104,MATCH($A85,'CHANGE SIGNALS'!$A$5:$A$104,0)),""))),"Invalid: date observed",IF(IFERROR(INDEX('CHANGE SIGNALS'!$L$5:$L$104,MATCH($A85,'CHANGE SIGNALS'!$A$5:$A$104,0)),"")="","Missing: monitoring owner",IF($C85="","Missing: evidence availability",IF($D85="","Missing: evidence state",IF($B85="","Missing: candidate or affected scope",IF($E85="","Missing: materiality rationale",IF($F85="","Missing: protected unchanged elements",IF(OR($N85="",LEN(SUBSTITUTE(SUBSTITUTE(SUBSTITUTE(SUBSTITUTE(SUBSTITUTE(SUBSTITUTE(TRIM($N85),".",""),"-",""),"?",""),"!",""),",",""),";",""))=0),"Missing: next-review condition",IF(AND($C85="Required evidence is missing",$D85&lt;&gt;"Not assessable because evidence is missing"),"Contradiction: missing evidence state",IF(AND($C85="Required evidence is available",$D85="Not assessable because evidence is missing"),"Contradiction: evidence marked available and missing",IF(AND(IFERROR(INDEX('CHANGE SIGNALS'!$J$5:$J$104,MATCH($A85,'CHANGE SIGNALS'!$A$5:$A$104,0)),"")="No supported material consequence",OR(IFERROR(INDEX('CHANGE SIGNALS'!$K$5:$K$104,MATCH($A85,'CHANGE SIGNALS'!$A$5:$A$104,0)),"")="One candidate",IFERROR(INDEX('CHANGE SIGNALS'!$K$5:$K$104,MATCH($A85,'CHANGE SIGNALS'!$A$5:$A$104,0)),"")="Bounded subset, product, segment or market",IFERROR(INDEX('CHANGE SIGNALS'!$K$5:$K$104,MATCH($A85,'CHANGE SIGNALS'!$A$5:$A$104,0)),"")="Set-wide assumptions or coverage")),"Contradiction: no material consequence with change breadth",IF(AND(IFERROR(INDEX('CHANGE SIGNALS'!$J$5:$J$104,MATCH($A85,'CHANGE SIGNALS'!$A$5:$A$104,0)),"")="Supported material consequence",IFERROR(INDEX('CHANGE SIGNALS'!$K$5:$K$104,MATCH($A85,'CHANGE SIGNALS'!$A$5:$A$104,0)),"")="No approved set change"),"Contradiction: supported consequence with no change",IF(AND('SET BASELINE'!$B$6="Not clearly defined",OR(IFERROR(INDEX('CHANGE SIGNALS'!$J$5:$J$104,MATCH($A85,'CHANGE SIGNALS'!$A$5:$A$104,0)),"")="Supported material consequence",IFERROR(INDEX('CHANGE SIGNALS'!$K$5:$K$104,MATCH($A85,'CHANGE SIGNALS'!$A$5:$A$104,0)),"")&lt;&gt;"No approved set change",IFERROR(INDEX('CHANGE SIGNALS'!$I$5:$I$104,MATCH($A85,'CHANGE SIGNALS'!$A$5:$A$104,0)),"")="Original scope materially changed")),"Contradiction: undefined decision with claimed change",IF(AND(IFERROR(INDEX('CHANGE SIGNALS'!$I$5:$I$104,MATCH($A85,'CHANGE SIGNALS'!$A$5:$A$104,0)),"")="Original scope materially changed",IFERROR(INDEX('CHANGE SIGNALS'!$K$5:$K$104,MATCH($A85,'CHANGE SIGNALS'!$A$5:$A$104,0)),"")="No approved set change"),"Contradiction: changed scope with no change breadth",IF(AND(IFERROR(INDEX('CHANGE SIGNALS'!$K$5:$K$104,MATCH($A85,'CHANGE SIGNALS'!$A$5:$A$104,0)),"")="Original decision scope",IFERROR(INDEX('CHANGE SIGNALS'!$I$5:$I$104,MATCH($A85,'CHANGE SIGNALS'!$A$5:$A$104,0)),"")="Original scope remains valid"),"Contradiction: decision scope breadth with valid scope","READY")))))))))))))))))))))</f>
        <v/>
      </c>
      <c r="H85" s="6" t="str">
        <f aca="false">IF($A85="","",IF($G85&lt;&gt;"READY","",IF('SET BASELINE'!$B$6="Not clearly defined","Refused — define the original decision first",IF(OR(IFERROR(INDEX('CHANGE SIGNALS'!$I$5:$I$104,MATCH($A85,'CHANGE SIGNALS'!$A$5:$A$104,0)),"")="Original scope materially changed",IFERROR(INDEX('CHANGE SIGNALS'!$K$5:$K$104,MATCH($A85,'CHANGE SIGNALS'!$A$5:$A$104,0)),"")="Original decision scope"),"Decision-scope review required",IF($C85="Required evidence is missing","Review deferred — evidence insufficient",IF(OR($D85="Admissibility requires review",$D85="Material evidence is contradictory",$D85="Material evidence may be stale",IFERROR(INDEX('CHANGE SIGNALS'!$I$5:$I$104,MATCH($A85,'CHANGE SIGNALS'!$A$5:$A$104,0)),"")="Original scope is unclear",IFERROR(INDEX('CHANGE SIGNALS'!$J$5:$J$104,MATCH($A85,'CHANGE SIGNALS'!$A$5:$A$104,0)),"")="Consequence is unclear",IFERROR(INDEX('CHANGE SIGNALS'!$K$5:$K$104,MATCH($A85,'CHANGE SIGNALS'!$A$5:$A$104,0)),"")="Affected breadth is unclear"),"Evidence check required",IF(AND(IFERROR(INDEX('CHANGE SIGNALS'!$J$5:$J$104,MATCH($A85,'CHANGE SIGNALS'!$A$5:$A$104,0)),"")="No supported material consequence",IFERROR(INDEX('CHANGE SIGNALS'!$K$5:$K$104,MATCH($A85,'CHANGE SIGNALS'!$A$5:$A$104,0)),"")="No approved set change"),"No change required",IF(AND(IFERROR(INDEX('CHANGE SIGNALS'!$J$5:$J$104,MATCH($A85,'CHANGE SIGNALS'!$A$5:$A$104,0)),"")="Supported material consequence",OR(IFERROR(INDEX('CHANGE SIGNALS'!$K$5:$K$104,MATCH($A85,'CHANGE SIGNALS'!$A$5:$A$104,0)),"")="One candidate",IFERROR(INDEX('CHANGE SIGNALS'!$K$5:$K$104,MATCH($A85,'CHANGE SIGNALS'!$A$5:$A$104,0)),"")="Bounded subset, product, segment or market")),"Partial refresh",IF(AND(IFERROR(INDEX('CHANGE SIGNALS'!$J$5:$J$104,MATCH($A85,'CHANGE SIGNALS'!$A$5:$A$104,0)),"")="Supported material consequence",IFERROR(INDEX('CHANGE SIGNALS'!$K$5:$K$104,MATCH($A85,'CHANGE SIGNALS'!$A$5:$A$104,0)),"")="Set-wide assumptions or coverage"),"Full competitor-set rebuild","")))))))))</f>
        <v/>
      </c>
      <c r="I85" s="6"/>
      <c r="J85" s="6"/>
      <c r="K85" s="11"/>
      <c r="L85" s="6"/>
      <c r="M85" s="6"/>
      <c r="N85" s="6"/>
      <c r="O85" s="6"/>
      <c r="P85" s="6" t="str">
        <f aca="false">IF($A85="","",'SET BASELINE'!$B$6&amp;"|"&amp;'SET BASELINE'!$B$11&amp;"|"&amp;$A85&amp;"|"&amp;$B85&amp;"|"&amp;$C85&amp;"|"&amp;$D85&amp;"|"&amp;IFERROR(INDEX('CHANGE SIGNALS'!$I$5:$I$104,MATCH($A85,'CHANGE SIGNALS'!$A$5:$A$104,0)),"")&amp;"|"&amp;IFERROR(INDEX('CHANGE SIGNALS'!$J$5:$J$104,MATCH($A85,'CHANGE SIGNALS'!$A$5:$A$104,0)),"")&amp;"|"&amp;IFERROR(INDEX('CHANGE SIGNALS'!$K$5:$K$104,MATCH($A85,'CHANGE SIGNALS'!$A$5:$A$104,0)),"")&amp;"|"&amp;$E85&amp;"|"&amp;$F85&amp;"|"&amp;$N85)</f>
        <v/>
      </c>
      <c r="Q85" s="6" t="str">
        <f aca="false">IF($A85="","",IF($I85="","NOT CONFIRMED",IF($O85="","CONFIRMATION SNAPSHOT REQUIRED",IF($O85=$P85,"CURRENT","STALE — REVIEW AGAIN"))))</f>
        <v/>
      </c>
    </row>
    <row r="86" customFormat="false" ht="15" hidden="false" customHeight="false" outlineLevel="0" collapsed="false">
      <c r="A86" s="6"/>
      <c r="B86" s="6"/>
      <c r="C86" s="6"/>
      <c r="D86" s="6"/>
      <c r="E86" s="6"/>
      <c r="F86" s="6"/>
      <c r="G86" s="6" t="str">
        <f aca="false">IF($A86="","",IF(COUNTIF('CHANGE SIGNALS'!$A$5:$A$104,$A86)=0,"Missing: matching signal record",IF('SET BASELINE'!$B$6="","Missing: original decision status",IF('SET BASELINE'!$B$11="","Missing: current set version",IF(IFERROR(INDEX('CHANGE SIGNALS'!$D$5:$D$104,MATCH($A86,'CHANGE SIGNALS'!$A$5:$A$104,0)),"")="","Missing: signal category",IF(OR(IFERROR(INDEX('CHANGE SIGNALS'!$F$5:$F$104,MATCH($A86,'CHANGE SIGNALS'!$A$5:$A$104,0)),"")="",LEN(SUBSTITUTE(SUBSTITUTE(SUBSTITUTE(SUBSTITUTE(SUBSTITUTE(SUBSTITUTE(TRIM(IFERROR(INDEX('CHANGE SIGNALS'!$F$5:$F$104,MATCH($A86,'CHANGE SIGNALS'!$A$5:$A$104,0)),"")),".",""),"-",""),"?",""),"!",""),",",""),";",""))=0),"Missing: meaningful observed fact",IF(OR(NOT(ISNUMBER(IFERROR(INDEX('CHANGE SIGNALS'!$C$5:$C$104,MATCH($A86,'CHANGE SIGNALS'!$A$5:$A$104,0)),""))),IFERROR(INDEX('CHANGE SIGNALS'!$C$5:$C$104,MATCH($A86,'CHANGE SIGNALS'!$A$5:$A$104,0)),"")&lt;1,IFERROR(INDEX('CHANGE SIGNALS'!$C$5:$C$104,MATCH($A86,'CHANGE SIGNALS'!$A$5:$A$104,0)),"")&gt;2958465,IFERROR(INDEX('CHANGE SIGNALS'!$C$5:$C$104,MATCH($A86,'CHANGE SIGNALS'!$A$5:$A$104,0)),"")&lt;&gt;INT(IFERROR(INDEX('CHANGE SIGNALS'!$C$5:$C$104,MATCH($A86,'CHANGE SIGNALS'!$A$5:$A$104,0)),""))),"Invalid: date observed",IF(IFERROR(INDEX('CHANGE SIGNALS'!$L$5:$L$104,MATCH($A86,'CHANGE SIGNALS'!$A$5:$A$104,0)),"")="","Missing: monitoring owner",IF($C86="","Missing: evidence availability",IF($D86="","Missing: evidence state",IF($B86="","Missing: candidate or affected scope",IF($E86="","Missing: materiality rationale",IF($F86="","Missing: protected unchanged elements",IF(OR($N86="",LEN(SUBSTITUTE(SUBSTITUTE(SUBSTITUTE(SUBSTITUTE(SUBSTITUTE(SUBSTITUTE(TRIM($N86),".",""),"-",""),"?",""),"!",""),",",""),";",""))=0),"Missing: next-review condition",IF(AND($C86="Required evidence is missing",$D86&lt;&gt;"Not assessable because evidence is missing"),"Contradiction: missing evidence state",IF(AND($C86="Required evidence is available",$D86="Not assessable because evidence is missing"),"Contradiction: evidence marked available and missing",IF(AND(IFERROR(INDEX('CHANGE SIGNALS'!$J$5:$J$104,MATCH($A86,'CHANGE SIGNALS'!$A$5:$A$104,0)),"")="No supported material consequence",OR(IFERROR(INDEX('CHANGE SIGNALS'!$K$5:$K$104,MATCH($A86,'CHANGE SIGNALS'!$A$5:$A$104,0)),"")="One candidate",IFERROR(INDEX('CHANGE SIGNALS'!$K$5:$K$104,MATCH($A86,'CHANGE SIGNALS'!$A$5:$A$104,0)),"")="Bounded subset, product, segment or market",IFERROR(INDEX('CHANGE SIGNALS'!$K$5:$K$104,MATCH($A86,'CHANGE SIGNALS'!$A$5:$A$104,0)),"")="Set-wide assumptions or coverage")),"Contradiction: no material consequence with change breadth",IF(AND(IFERROR(INDEX('CHANGE SIGNALS'!$J$5:$J$104,MATCH($A86,'CHANGE SIGNALS'!$A$5:$A$104,0)),"")="Supported material consequence",IFERROR(INDEX('CHANGE SIGNALS'!$K$5:$K$104,MATCH($A86,'CHANGE SIGNALS'!$A$5:$A$104,0)),"")="No approved set change"),"Contradiction: supported consequence with no change",IF(AND('SET BASELINE'!$B$6="Not clearly defined",OR(IFERROR(INDEX('CHANGE SIGNALS'!$J$5:$J$104,MATCH($A86,'CHANGE SIGNALS'!$A$5:$A$104,0)),"")="Supported material consequence",IFERROR(INDEX('CHANGE SIGNALS'!$K$5:$K$104,MATCH($A86,'CHANGE SIGNALS'!$A$5:$A$104,0)),"")&lt;&gt;"No approved set change",IFERROR(INDEX('CHANGE SIGNALS'!$I$5:$I$104,MATCH($A86,'CHANGE SIGNALS'!$A$5:$A$104,0)),"")="Original scope materially changed")),"Contradiction: undefined decision with claimed change",IF(AND(IFERROR(INDEX('CHANGE SIGNALS'!$I$5:$I$104,MATCH($A86,'CHANGE SIGNALS'!$A$5:$A$104,0)),"")="Original scope materially changed",IFERROR(INDEX('CHANGE SIGNALS'!$K$5:$K$104,MATCH($A86,'CHANGE SIGNALS'!$A$5:$A$104,0)),"")="No approved set change"),"Contradiction: changed scope with no change breadth",IF(AND(IFERROR(INDEX('CHANGE SIGNALS'!$K$5:$K$104,MATCH($A86,'CHANGE SIGNALS'!$A$5:$A$104,0)),"")="Original decision scope",IFERROR(INDEX('CHANGE SIGNALS'!$I$5:$I$104,MATCH($A86,'CHANGE SIGNALS'!$A$5:$A$104,0)),"")="Original scope remains valid"),"Contradiction: decision scope breadth with valid scope","READY")))))))))))))))))))))</f>
        <v/>
      </c>
      <c r="H86" s="6" t="str">
        <f aca="false">IF($A86="","",IF($G86&lt;&gt;"READY","",IF('SET BASELINE'!$B$6="Not clearly defined","Refused — define the original decision first",IF(OR(IFERROR(INDEX('CHANGE SIGNALS'!$I$5:$I$104,MATCH($A86,'CHANGE SIGNALS'!$A$5:$A$104,0)),"")="Original scope materially changed",IFERROR(INDEX('CHANGE SIGNALS'!$K$5:$K$104,MATCH($A86,'CHANGE SIGNALS'!$A$5:$A$104,0)),"")="Original decision scope"),"Decision-scope review required",IF($C86="Required evidence is missing","Review deferred — evidence insufficient",IF(OR($D86="Admissibility requires review",$D86="Material evidence is contradictory",$D86="Material evidence may be stale",IFERROR(INDEX('CHANGE SIGNALS'!$I$5:$I$104,MATCH($A86,'CHANGE SIGNALS'!$A$5:$A$104,0)),"")="Original scope is unclear",IFERROR(INDEX('CHANGE SIGNALS'!$J$5:$J$104,MATCH($A86,'CHANGE SIGNALS'!$A$5:$A$104,0)),"")="Consequence is unclear",IFERROR(INDEX('CHANGE SIGNALS'!$K$5:$K$104,MATCH($A86,'CHANGE SIGNALS'!$A$5:$A$104,0)),"")="Affected breadth is unclear"),"Evidence check required",IF(AND(IFERROR(INDEX('CHANGE SIGNALS'!$J$5:$J$104,MATCH($A86,'CHANGE SIGNALS'!$A$5:$A$104,0)),"")="No supported material consequence",IFERROR(INDEX('CHANGE SIGNALS'!$K$5:$K$104,MATCH($A86,'CHANGE SIGNALS'!$A$5:$A$104,0)),"")="No approved set change"),"No change required",IF(AND(IFERROR(INDEX('CHANGE SIGNALS'!$J$5:$J$104,MATCH($A86,'CHANGE SIGNALS'!$A$5:$A$104,0)),"")="Supported material consequence",OR(IFERROR(INDEX('CHANGE SIGNALS'!$K$5:$K$104,MATCH($A86,'CHANGE SIGNALS'!$A$5:$A$104,0)),"")="One candidate",IFERROR(INDEX('CHANGE SIGNALS'!$K$5:$K$104,MATCH($A86,'CHANGE SIGNALS'!$A$5:$A$104,0)),"")="Bounded subset, product, segment or market")),"Partial refresh",IF(AND(IFERROR(INDEX('CHANGE SIGNALS'!$J$5:$J$104,MATCH($A86,'CHANGE SIGNALS'!$A$5:$A$104,0)),"")="Supported material consequence",IFERROR(INDEX('CHANGE SIGNALS'!$K$5:$K$104,MATCH($A86,'CHANGE SIGNALS'!$A$5:$A$104,0)),"")="Set-wide assumptions or coverage"),"Full competitor-set rebuild","")))))))))</f>
        <v/>
      </c>
      <c r="I86" s="6"/>
      <c r="J86" s="6"/>
      <c r="K86" s="11"/>
      <c r="L86" s="6"/>
      <c r="M86" s="6"/>
      <c r="N86" s="6"/>
      <c r="O86" s="6"/>
      <c r="P86" s="6" t="str">
        <f aca="false">IF($A86="","",'SET BASELINE'!$B$6&amp;"|"&amp;'SET BASELINE'!$B$11&amp;"|"&amp;$A86&amp;"|"&amp;$B86&amp;"|"&amp;$C86&amp;"|"&amp;$D86&amp;"|"&amp;IFERROR(INDEX('CHANGE SIGNALS'!$I$5:$I$104,MATCH($A86,'CHANGE SIGNALS'!$A$5:$A$104,0)),"")&amp;"|"&amp;IFERROR(INDEX('CHANGE SIGNALS'!$J$5:$J$104,MATCH($A86,'CHANGE SIGNALS'!$A$5:$A$104,0)),"")&amp;"|"&amp;IFERROR(INDEX('CHANGE SIGNALS'!$K$5:$K$104,MATCH($A86,'CHANGE SIGNALS'!$A$5:$A$104,0)),"")&amp;"|"&amp;$E86&amp;"|"&amp;$F86&amp;"|"&amp;$N86)</f>
        <v/>
      </c>
      <c r="Q86" s="6" t="str">
        <f aca="false">IF($A86="","",IF($I86="","NOT CONFIRMED",IF($O86="","CONFIRMATION SNAPSHOT REQUIRED",IF($O86=$P86,"CURRENT","STALE — REVIEW AGAIN"))))</f>
        <v/>
      </c>
    </row>
    <row r="87" customFormat="false" ht="15" hidden="false" customHeight="false" outlineLevel="0" collapsed="false">
      <c r="A87" s="6"/>
      <c r="B87" s="6"/>
      <c r="C87" s="6"/>
      <c r="D87" s="6"/>
      <c r="E87" s="6"/>
      <c r="F87" s="6"/>
      <c r="G87" s="6" t="str">
        <f aca="false">IF($A87="","",IF(COUNTIF('CHANGE SIGNALS'!$A$5:$A$104,$A87)=0,"Missing: matching signal record",IF('SET BASELINE'!$B$6="","Missing: original decision status",IF('SET BASELINE'!$B$11="","Missing: current set version",IF(IFERROR(INDEX('CHANGE SIGNALS'!$D$5:$D$104,MATCH($A87,'CHANGE SIGNALS'!$A$5:$A$104,0)),"")="","Missing: signal category",IF(OR(IFERROR(INDEX('CHANGE SIGNALS'!$F$5:$F$104,MATCH($A87,'CHANGE SIGNALS'!$A$5:$A$104,0)),"")="",LEN(SUBSTITUTE(SUBSTITUTE(SUBSTITUTE(SUBSTITUTE(SUBSTITUTE(SUBSTITUTE(TRIM(IFERROR(INDEX('CHANGE SIGNALS'!$F$5:$F$104,MATCH($A87,'CHANGE SIGNALS'!$A$5:$A$104,0)),"")),".",""),"-",""),"?",""),"!",""),",",""),";",""))=0),"Missing: meaningful observed fact",IF(OR(NOT(ISNUMBER(IFERROR(INDEX('CHANGE SIGNALS'!$C$5:$C$104,MATCH($A87,'CHANGE SIGNALS'!$A$5:$A$104,0)),""))),IFERROR(INDEX('CHANGE SIGNALS'!$C$5:$C$104,MATCH($A87,'CHANGE SIGNALS'!$A$5:$A$104,0)),"")&lt;1,IFERROR(INDEX('CHANGE SIGNALS'!$C$5:$C$104,MATCH($A87,'CHANGE SIGNALS'!$A$5:$A$104,0)),"")&gt;2958465,IFERROR(INDEX('CHANGE SIGNALS'!$C$5:$C$104,MATCH($A87,'CHANGE SIGNALS'!$A$5:$A$104,0)),"")&lt;&gt;INT(IFERROR(INDEX('CHANGE SIGNALS'!$C$5:$C$104,MATCH($A87,'CHANGE SIGNALS'!$A$5:$A$104,0)),""))),"Invalid: date observed",IF(IFERROR(INDEX('CHANGE SIGNALS'!$L$5:$L$104,MATCH($A87,'CHANGE SIGNALS'!$A$5:$A$104,0)),"")="","Missing: monitoring owner",IF($C87="","Missing: evidence availability",IF($D87="","Missing: evidence state",IF($B87="","Missing: candidate or affected scope",IF($E87="","Missing: materiality rationale",IF($F87="","Missing: protected unchanged elements",IF(OR($N87="",LEN(SUBSTITUTE(SUBSTITUTE(SUBSTITUTE(SUBSTITUTE(SUBSTITUTE(SUBSTITUTE(TRIM($N87),".",""),"-",""),"?",""),"!",""),",",""),";",""))=0),"Missing: next-review condition",IF(AND($C87="Required evidence is missing",$D87&lt;&gt;"Not assessable because evidence is missing"),"Contradiction: missing evidence state",IF(AND($C87="Required evidence is available",$D87="Not assessable because evidence is missing"),"Contradiction: evidence marked available and missing",IF(AND(IFERROR(INDEX('CHANGE SIGNALS'!$J$5:$J$104,MATCH($A87,'CHANGE SIGNALS'!$A$5:$A$104,0)),"")="No supported material consequence",OR(IFERROR(INDEX('CHANGE SIGNALS'!$K$5:$K$104,MATCH($A87,'CHANGE SIGNALS'!$A$5:$A$104,0)),"")="One candidate",IFERROR(INDEX('CHANGE SIGNALS'!$K$5:$K$104,MATCH($A87,'CHANGE SIGNALS'!$A$5:$A$104,0)),"")="Bounded subset, product, segment or market",IFERROR(INDEX('CHANGE SIGNALS'!$K$5:$K$104,MATCH($A87,'CHANGE SIGNALS'!$A$5:$A$104,0)),"")="Set-wide assumptions or coverage")),"Contradiction: no material consequence with change breadth",IF(AND(IFERROR(INDEX('CHANGE SIGNALS'!$J$5:$J$104,MATCH($A87,'CHANGE SIGNALS'!$A$5:$A$104,0)),"")="Supported material consequence",IFERROR(INDEX('CHANGE SIGNALS'!$K$5:$K$104,MATCH($A87,'CHANGE SIGNALS'!$A$5:$A$104,0)),"")="No approved set change"),"Contradiction: supported consequence with no change",IF(AND('SET BASELINE'!$B$6="Not clearly defined",OR(IFERROR(INDEX('CHANGE SIGNALS'!$J$5:$J$104,MATCH($A87,'CHANGE SIGNALS'!$A$5:$A$104,0)),"")="Supported material consequence",IFERROR(INDEX('CHANGE SIGNALS'!$K$5:$K$104,MATCH($A87,'CHANGE SIGNALS'!$A$5:$A$104,0)),"")&lt;&gt;"No approved set change",IFERROR(INDEX('CHANGE SIGNALS'!$I$5:$I$104,MATCH($A87,'CHANGE SIGNALS'!$A$5:$A$104,0)),"")="Original scope materially changed")),"Contradiction: undefined decision with claimed change",IF(AND(IFERROR(INDEX('CHANGE SIGNALS'!$I$5:$I$104,MATCH($A87,'CHANGE SIGNALS'!$A$5:$A$104,0)),"")="Original scope materially changed",IFERROR(INDEX('CHANGE SIGNALS'!$K$5:$K$104,MATCH($A87,'CHANGE SIGNALS'!$A$5:$A$104,0)),"")="No approved set change"),"Contradiction: changed scope with no change breadth",IF(AND(IFERROR(INDEX('CHANGE SIGNALS'!$K$5:$K$104,MATCH($A87,'CHANGE SIGNALS'!$A$5:$A$104,0)),"")="Original decision scope",IFERROR(INDEX('CHANGE SIGNALS'!$I$5:$I$104,MATCH($A87,'CHANGE SIGNALS'!$A$5:$A$104,0)),"")="Original scope remains valid"),"Contradiction: decision scope breadth with valid scope","READY")))))))))))))))))))))</f>
        <v/>
      </c>
      <c r="H87" s="6" t="str">
        <f aca="false">IF($A87="","",IF($G87&lt;&gt;"READY","",IF('SET BASELINE'!$B$6="Not clearly defined","Refused — define the original decision first",IF(OR(IFERROR(INDEX('CHANGE SIGNALS'!$I$5:$I$104,MATCH($A87,'CHANGE SIGNALS'!$A$5:$A$104,0)),"")="Original scope materially changed",IFERROR(INDEX('CHANGE SIGNALS'!$K$5:$K$104,MATCH($A87,'CHANGE SIGNALS'!$A$5:$A$104,0)),"")="Original decision scope"),"Decision-scope review required",IF($C87="Required evidence is missing","Review deferred — evidence insufficient",IF(OR($D87="Admissibility requires review",$D87="Material evidence is contradictory",$D87="Material evidence may be stale",IFERROR(INDEX('CHANGE SIGNALS'!$I$5:$I$104,MATCH($A87,'CHANGE SIGNALS'!$A$5:$A$104,0)),"")="Original scope is unclear",IFERROR(INDEX('CHANGE SIGNALS'!$J$5:$J$104,MATCH($A87,'CHANGE SIGNALS'!$A$5:$A$104,0)),"")="Consequence is unclear",IFERROR(INDEX('CHANGE SIGNALS'!$K$5:$K$104,MATCH($A87,'CHANGE SIGNALS'!$A$5:$A$104,0)),"")="Affected breadth is unclear"),"Evidence check required",IF(AND(IFERROR(INDEX('CHANGE SIGNALS'!$J$5:$J$104,MATCH($A87,'CHANGE SIGNALS'!$A$5:$A$104,0)),"")="No supported material consequence",IFERROR(INDEX('CHANGE SIGNALS'!$K$5:$K$104,MATCH($A87,'CHANGE SIGNALS'!$A$5:$A$104,0)),"")="No approved set change"),"No change required",IF(AND(IFERROR(INDEX('CHANGE SIGNALS'!$J$5:$J$104,MATCH($A87,'CHANGE SIGNALS'!$A$5:$A$104,0)),"")="Supported material consequence",OR(IFERROR(INDEX('CHANGE SIGNALS'!$K$5:$K$104,MATCH($A87,'CHANGE SIGNALS'!$A$5:$A$104,0)),"")="One candidate",IFERROR(INDEX('CHANGE SIGNALS'!$K$5:$K$104,MATCH($A87,'CHANGE SIGNALS'!$A$5:$A$104,0)),"")="Bounded subset, product, segment or market")),"Partial refresh",IF(AND(IFERROR(INDEX('CHANGE SIGNALS'!$J$5:$J$104,MATCH($A87,'CHANGE SIGNALS'!$A$5:$A$104,0)),"")="Supported material consequence",IFERROR(INDEX('CHANGE SIGNALS'!$K$5:$K$104,MATCH($A87,'CHANGE SIGNALS'!$A$5:$A$104,0)),"")="Set-wide assumptions or coverage"),"Full competitor-set rebuild","")))))))))</f>
        <v/>
      </c>
      <c r="I87" s="6"/>
      <c r="J87" s="6"/>
      <c r="K87" s="11"/>
      <c r="L87" s="6"/>
      <c r="M87" s="6"/>
      <c r="N87" s="6"/>
      <c r="O87" s="6"/>
      <c r="P87" s="6" t="str">
        <f aca="false">IF($A87="","",'SET BASELINE'!$B$6&amp;"|"&amp;'SET BASELINE'!$B$11&amp;"|"&amp;$A87&amp;"|"&amp;$B87&amp;"|"&amp;$C87&amp;"|"&amp;$D87&amp;"|"&amp;IFERROR(INDEX('CHANGE SIGNALS'!$I$5:$I$104,MATCH($A87,'CHANGE SIGNALS'!$A$5:$A$104,0)),"")&amp;"|"&amp;IFERROR(INDEX('CHANGE SIGNALS'!$J$5:$J$104,MATCH($A87,'CHANGE SIGNALS'!$A$5:$A$104,0)),"")&amp;"|"&amp;IFERROR(INDEX('CHANGE SIGNALS'!$K$5:$K$104,MATCH($A87,'CHANGE SIGNALS'!$A$5:$A$104,0)),"")&amp;"|"&amp;$E87&amp;"|"&amp;$F87&amp;"|"&amp;$N87)</f>
        <v/>
      </c>
      <c r="Q87" s="6" t="str">
        <f aca="false">IF($A87="","",IF($I87="","NOT CONFIRMED",IF($O87="","CONFIRMATION SNAPSHOT REQUIRED",IF($O87=$P87,"CURRENT","STALE — REVIEW AGAIN"))))</f>
        <v/>
      </c>
    </row>
    <row r="88" customFormat="false" ht="15" hidden="false" customHeight="false" outlineLevel="0" collapsed="false">
      <c r="A88" s="6"/>
      <c r="B88" s="6"/>
      <c r="C88" s="6"/>
      <c r="D88" s="6"/>
      <c r="E88" s="6"/>
      <c r="F88" s="6"/>
      <c r="G88" s="6" t="str">
        <f aca="false">IF($A88="","",IF(COUNTIF('CHANGE SIGNALS'!$A$5:$A$104,$A88)=0,"Missing: matching signal record",IF('SET BASELINE'!$B$6="","Missing: original decision status",IF('SET BASELINE'!$B$11="","Missing: current set version",IF(IFERROR(INDEX('CHANGE SIGNALS'!$D$5:$D$104,MATCH($A88,'CHANGE SIGNALS'!$A$5:$A$104,0)),"")="","Missing: signal category",IF(OR(IFERROR(INDEX('CHANGE SIGNALS'!$F$5:$F$104,MATCH($A88,'CHANGE SIGNALS'!$A$5:$A$104,0)),"")="",LEN(SUBSTITUTE(SUBSTITUTE(SUBSTITUTE(SUBSTITUTE(SUBSTITUTE(SUBSTITUTE(TRIM(IFERROR(INDEX('CHANGE SIGNALS'!$F$5:$F$104,MATCH($A88,'CHANGE SIGNALS'!$A$5:$A$104,0)),"")),".",""),"-",""),"?",""),"!",""),",",""),";",""))=0),"Missing: meaningful observed fact",IF(OR(NOT(ISNUMBER(IFERROR(INDEX('CHANGE SIGNALS'!$C$5:$C$104,MATCH($A88,'CHANGE SIGNALS'!$A$5:$A$104,0)),""))),IFERROR(INDEX('CHANGE SIGNALS'!$C$5:$C$104,MATCH($A88,'CHANGE SIGNALS'!$A$5:$A$104,0)),"")&lt;1,IFERROR(INDEX('CHANGE SIGNALS'!$C$5:$C$104,MATCH($A88,'CHANGE SIGNALS'!$A$5:$A$104,0)),"")&gt;2958465,IFERROR(INDEX('CHANGE SIGNALS'!$C$5:$C$104,MATCH($A88,'CHANGE SIGNALS'!$A$5:$A$104,0)),"")&lt;&gt;INT(IFERROR(INDEX('CHANGE SIGNALS'!$C$5:$C$104,MATCH($A88,'CHANGE SIGNALS'!$A$5:$A$104,0)),""))),"Invalid: date observed",IF(IFERROR(INDEX('CHANGE SIGNALS'!$L$5:$L$104,MATCH($A88,'CHANGE SIGNALS'!$A$5:$A$104,0)),"")="","Missing: monitoring owner",IF($C88="","Missing: evidence availability",IF($D88="","Missing: evidence state",IF($B88="","Missing: candidate or affected scope",IF($E88="","Missing: materiality rationale",IF($F88="","Missing: protected unchanged elements",IF(OR($N88="",LEN(SUBSTITUTE(SUBSTITUTE(SUBSTITUTE(SUBSTITUTE(SUBSTITUTE(SUBSTITUTE(TRIM($N88),".",""),"-",""),"?",""),"!",""),",",""),";",""))=0),"Missing: next-review condition",IF(AND($C88="Required evidence is missing",$D88&lt;&gt;"Not assessable because evidence is missing"),"Contradiction: missing evidence state",IF(AND($C88="Required evidence is available",$D88="Not assessable because evidence is missing"),"Contradiction: evidence marked available and missing",IF(AND(IFERROR(INDEX('CHANGE SIGNALS'!$J$5:$J$104,MATCH($A88,'CHANGE SIGNALS'!$A$5:$A$104,0)),"")="No supported material consequence",OR(IFERROR(INDEX('CHANGE SIGNALS'!$K$5:$K$104,MATCH($A88,'CHANGE SIGNALS'!$A$5:$A$104,0)),"")="One candidate",IFERROR(INDEX('CHANGE SIGNALS'!$K$5:$K$104,MATCH($A88,'CHANGE SIGNALS'!$A$5:$A$104,0)),"")="Bounded subset, product, segment or market",IFERROR(INDEX('CHANGE SIGNALS'!$K$5:$K$104,MATCH($A88,'CHANGE SIGNALS'!$A$5:$A$104,0)),"")="Set-wide assumptions or coverage")),"Contradiction: no material consequence with change breadth",IF(AND(IFERROR(INDEX('CHANGE SIGNALS'!$J$5:$J$104,MATCH($A88,'CHANGE SIGNALS'!$A$5:$A$104,0)),"")="Supported material consequence",IFERROR(INDEX('CHANGE SIGNALS'!$K$5:$K$104,MATCH($A88,'CHANGE SIGNALS'!$A$5:$A$104,0)),"")="No approved set change"),"Contradiction: supported consequence with no change",IF(AND('SET BASELINE'!$B$6="Not clearly defined",OR(IFERROR(INDEX('CHANGE SIGNALS'!$J$5:$J$104,MATCH($A88,'CHANGE SIGNALS'!$A$5:$A$104,0)),"")="Supported material consequence",IFERROR(INDEX('CHANGE SIGNALS'!$K$5:$K$104,MATCH($A88,'CHANGE SIGNALS'!$A$5:$A$104,0)),"")&lt;&gt;"No approved set change",IFERROR(INDEX('CHANGE SIGNALS'!$I$5:$I$104,MATCH($A88,'CHANGE SIGNALS'!$A$5:$A$104,0)),"")="Original scope materially changed")),"Contradiction: undefined decision with claimed change",IF(AND(IFERROR(INDEX('CHANGE SIGNALS'!$I$5:$I$104,MATCH($A88,'CHANGE SIGNALS'!$A$5:$A$104,0)),"")="Original scope materially changed",IFERROR(INDEX('CHANGE SIGNALS'!$K$5:$K$104,MATCH($A88,'CHANGE SIGNALS'!$A$5:$A$104,0)),"")="No approved set change"),"Contradiction: changed scope with no change breadth",IF(AND(IFERROR(INDEX('CHANGE SIGNALS'!$K$5:$K$104,MATCH($A88,'CHANGE SIGNALS'!$A$5:$A$104,0)),"")="Original decision scope",IFERROR(INDEX('CHANGE SIGNALS'!$I$5:$I$104,MATCH($A88,'CHANGE SIGNALS'!$A$5:$A$104,0)),"")="Original scope remains valid"),"Contradiction: decision scope breadth with valid scope","READY")))))))))))))))))))))</f>
        <v/>
      </c>
      <c r="H88" s="6" t="str">
        <f aca="false">IF($A88="","",IF($G88&lt;&gt;"READY","",IF('SET BASELINE'!$B$6="Not clearly defined","Refused — define the original decision first",IF(OR(IFERROR(INDEX('CHANGE SIGNALS'!$I$5:$I$104,MATCH($A88,'CHANGE SIGNALS'!$A$5:$A$104,0)),"")="Original scope materially changed",IFERROR(INDEX('CHANGE SIGNALS'!$K$5:$K$104,MATCH($A88,'CHANGE SIGNALS'!$A$5:$A$104,0)),"")="Original decision scope"),"Decision-scope review required",IF($C88="Required evidence is missing","Review deferred — evidence insufficient",IF(OR($D88="Admissibility requires review",$D88="Material evidence is contradictory",$D88="Material evidence may be stale",IFERROR(INDEX('CHANGE SIGNALS'!$I$5:$I$104,MATCH($A88,'CHANGE SIGNALS'!$A$5:$A$104,0)),"")="Original scope is unclear",IFERROR(INDEX('CHANGE SIGNALS'!$J$5:$J$104,MATCH($A88,'CHANGE SIGNALS'!$A$5:$A$104,0)),"")="Consequence is unclear",IFERROR(INDEX('CHANGE SIGNALS'!$K$5:$K$104,MATCH($A88,'CHANGE SIGNALS'!$A$5:$A$104,0)),"")="Affected breadth is unclear"),"Evidence check required",IF(AND(IFERROR(INDEX('CHANGE SIGNALS'!$J$5:$J$104,MATCH($A88,'CHANGE SIGNALS'!$A$5:$A$104,0)),"")="No supported material consequence",IFERROR(INDEX('CHANGE SIGNALS'!$K$5:$K$104,MATCH($A88,'CHANGE SIGNALS'!$A$5:$A$104,0)),"")="No approved set change"),"No change required",IF(AND(IFERROR(INDEX('CHANGE SIGNALS'!$J$5:$J$104,MATCH($A88,'CHANGE SIGNALS'!$A$5:$A$104,0)),"")="Supported material consequence",OR(IFERROR(INDEX('CHANGE SIGNALS'!$K$5:$K$104,MATCH($A88,'CHANGE SIGNALS'!$A$5:$A$104,0)),"")="One candidate",IFERROR(INDEX('CHANGE SIGNALS'!$K$5:$K$104,MATCH($A88,'CHANGE SIGNALS'!$A$5:$A$104,0)),"")="Bounded subset, product, segment or market")),"Partial refresh",IF(AND(IFERROR(INDEX('CHANGE SIGNALS'!$J$5:$J$104,MATCH($A88,'CHANGE SIGNALS'!$A$5:$A$104,0)),"")="Supported material consequence",IFERROR(INDEX('CHANGE SIGNALS'!$K$5:$K$104,MATCH($A88,'CHANGE SIGNALS'!$A$5:$A$104,0)),"")="Set-wide assumptions or coverage"),"Full competitor-set rebuild","")))))))))</f>
        <v/>
      </c>
      <c r="I88" s="6"/>
      <c r="J88" s="6"/>
      <c r="K88" s="11"/>
      <c r="L88" s="6"/>
      <c r="M88" s="6"/>
      <c r="N88" s="6"/>
      <c r="O88" s="6"/>
      <c r="P88" s="6" t="str">
        <f aca="false">IF($A88="","",'SET BASELINE'!$B$6&amp;"|"&amp;'SET BASELINE'!$B$11&amp;"|"&amp;$A88&amp;"|"&amp;$B88&amp;"|"&amp;$C88&amp;"|"&amp;$D88&amp;"|"&amp;IFERROR(INDEX('CHANGE SIGNALS'!$I$5:$I$104,MATCH($A88,'CHANGE SIGNALS'!$A$5:$A$104,0)),"")&amp;"|"&amp;IFERROR(INDEX('CHANGE SIGNALS'!$J$5:$J$104,MATCH($A88,'CHANGE SIGNALS'!$A$5:$A$104,0)),"")&amp;"|"&amp;IFERROR(INDEX('CHANGE SIGNALS'!$K$5:$K$104,MATCH($A88,'CHANGE SIGNALS'!$A$5:$A$104,0)),"")&amp;"|"&amp;$E88&amp;"|"&amp;$F88&amp;"|"&amp;$N88)</f>
        <v/>
      </c>
      <c r="Q88" s="6" t="str">
        <f aca="false">IF($A88="","",IF($I88="","NOT CONFIRMED",IF($O88="","CONFIRMATION SNAPSHOT REQUIRED",IF($O88=$P88,"CURRENT","STALE — REVIEW AGAIN"))))</f>
        <v/>
      </c>
    </row>
    <row r="89" customFormat="false" ht="15" hidden="false" customHeight="false" outlineLevel="0" collapsed="false">
      <c r="A89" s="6"/>
      <c r="B89" s="6"/>
      <c r="C89" s="6"/>
      <c r="D89" s="6"/>
      <c r="E89" s="6"/>
      <c r="F89" s="6"/>
      <c r="G89" s="6" t="str">
        <f aca="false">IF($A89="","",IF(COUNTIF('CHANGE SIGNALS'!$A$5:$A$104,$A89)=0,"Missing: matching signal record",IF('SET BASELINE'!$B$6="","Missing: original decision status",IF('SET BASELINE'!$B$11="","Missing: current set version",IF(IFERROR(INDEX('CHANGE SIGNALS'!$D$5:$D$104,MATCH($A89,'CHANGE SIGNALS'!$A$5:$A$104,0)),"")="","Missing: signal category",IF(OR(IFERROR(INDEX('CHANGE SIGNALS'!$F$5:$F$104,MATCH($A89,'CHANGE SIGNALS'!$A$5:$A$104,0)),"")="",LEN(SUBSTITUTE(SUBSTITUTE(SUBSTITUTE(SUBSTITUTE(SUBSTITUTE(SUBSTITUTE(TRIM(IFERROR(INDEX('CHANGE SIGNALS'!$F$5:$F$104,MATCH($A89,'CHANGE SIGNALS'!$A$5:$A$104,0)),"")),".",""),"-",""),"?",""),"!",""),",",""),";",""))=0),"Missing: meaningful observed fact",IF(OR(NOT(ISNUMBER(IFERROR(INDEX('CHANGE SIGNALS'!$C$5:$C$104,MATCH($A89,'CHANGE SIGNALS'!$A$5:$A$104,0)),""))),IFERROR(INDEX('CHANGE SIGNALS'!$C$5:$C$104,MATCH($A89,'CHANGE SIGNALS'!$A$5:$A$104,0)),"")&lt;1,IFERROR(INDEX('CHANGE SIGNALS'!$C$5:$C$104,MATCH($A89,'CHANGE SIGNALS'!$A$5:$A$104,0)),"")&gt;2958465,IFERROR(INDEX('CHANGE SIGNALS'!$C$5:$C$104,MATCH($A89,'CHANGE SIGNALS'!$A$5:$A$104,0)),"")&lt;&gt;INT(IFERROR(INDEX('CHANGE SIGNALS'!$C$5:$C$104,MATCH($A89,'CHANGE SIGNALS'!$A$5:$A$104,0)),""))),"Invalid: date observed",IF(IFERROR(INDEX('CHANGE SIGNALS'!$L$5:$L$104,MATCH($A89,'CHANGE SIGNALS'!$A$5:$A$104,0)),"")="","Missing: monitoring owner",IF($C89="","Missing: evidence availability",IF($D89="","Missing: evidence state",IF($B89="","Missing: candidate or affected scope",IF($E89="","Missing: materiality rationale",IF($F89="","Missing: protected unchanged elements",IF(OR($N89="",LEN(SUBSTITUTE(SUBSTITUTE(SUBSTITUTE(SUBSTITUTE(SUBSTITUTE(SUBSTITUTE(TRIM($N89),".",""),"-",""),"?",""),"!",""),",",""),";",""))=0),"Missing: next-review condition",IF(AND($C89="Required evidence is missing",$D89&lt;&gt;"Not assessable because evidence is missing"),"Contradiction: missing evidence state",IF(AND($C89="Required evidence is available",$D89="Not assessable because evidence is missing"),"Contradiction: evidence marked available and missing",IF(AND(IFERROR(INDEX('CHANGE SIGNALS'!$J$5:$J$104,MATCH($A89,'CHANGE SIGNALS'!$A$5:$A$104,0)),"")="No supported material consequence",OR(IFERROR(INDEX('CHANGE SIGNALS'!$K$5:$K$104,MATCH($A89,'CHANGE SIGNALS'!$A$5:$A$104,0)),"")="One candidate",IFERROR(INDEX('CHANGE SIGNALS'!$K$5:$K$104,MATCH($A89,'CHANGE SIGNALS'!$A$5:$A$104,0)),"")="Bounded subset, product, segment or market",IFERROR(INDEX('CHANGE SIGNALS'!$K$5:$K$104,MATCH($A89,'CHANGE SIGNALS'!$A$5:$A$104,0)),"")="Set-wide assumptions or coverage")),"Contradiction: no material consequence with change breadth",IF(AND(IFERROR(INDEX('CHANGE SIGNALS'!$J$5:$J$104,MATCH($A89,'CHANGE SIGNALS'!$A$5:$A$104,0)),"")="Supported material consequence",IFERROR(INDEX('CHANGE SIGNALS'!$K$5:$K$104,MATCH($A89,'CHANGE SIGNALS'!$A$5:$A$104,0)),"")="No approved set change"),"Contradiction: supported consequence with no change",IF(AND('SET BASELINE'!$B$6="Not clearly defined",OR(IFERROR(INDEX('CHANGE SIGNALS'!$J$5:$J$104,MATCH($A89,'CHANGE SIGNALS'!$A$5:$A$104,0)),"")="Supported material consequence",IFERROR(INDEX('CHANGE SIGNALS'!$K$5:$K$104,MATCH($A89,'CHANGE SIGNALS'!$A$5:$A$104,0)),"")&lt;&gt;"No approved set change",IFERROR(INDEX('CHANGE SIGNALS'!$I$5:$I$104,MATCH($A89,'CHANGE SIGNALS'!$A$5:$A$104,0)),"")="Original scope materially changed")),"Contradiction: undefined decision with claimed change",IF(AND(IFERROR(INDEX('CHANGE SIGNALS'!$I$5:$I$104,MATCH($A89,'CHANGE SIGNALS'!$A$5:$A$104,0)),"")="Original scope materially changed",IFERROR(INDEX('CHANGE SIGNALS'!$K$5:$K$104,MATCH($A89,'CHANGE SIGNALS'!$A$5:$A$104,0)),"")="No approved set change"),"Contradiction: changed scope with no change breadth",IF(AND(IFERROR(INDEX('CHANGE SIGNALS'!$K$5:$K$104,MATCH($A89,'CHANGE SIGNALS'!$A$5:$A$104,0)),"")="Original decision scope",IFERROR(INDEX('CHANGE SIGNALS'!$I$5:$I$104,MATCH($A89,'CHANGE SIGNALS'!$A$5:$A$104,0)),"")="Original scope remains valid"),"Contradiction: decision scope breadth with valid scope","READY")))))))))))))))))))))</f>
        <v/>
      </c>
      <c r="H89" s="6" t="str">
        <f aca="false">IF($A89="","",IF($G89&lt;&gt;"READY","",IF('SET BASELINE'!$B$6="Not clearly defined","Refused — define the original decision first",IF(OR(IFERROR(INDEX('CHANGE SIGNALS'!$I$5:$I$104,MATCH($A89,'CHANGE SIGNALS'!$A$5:$A$104,0)),"")="Original scope materially changed",IFERROR(INDEX('CHANGE SIGNALS'!$K$5:$K$104,MATCH($A89,'CHANGE SIGNALS'!$A$5:$A$104,0)),"")="Original decision scope"),"Decision-scope review required",IF($C89="Required evidence is missing","Review deferred — evidence insufficient",IF(OR($D89="Admissibility requires review",$D89="Material evidence is contradictory",$D89="Material evidence may be stale",IFERROR(INDEX('CHANGE SIGNALS'!$I$5:$I$104,MATCH($A89,'CHANGE SIGNALS'!$A$5:$A$104,0)),"")="Original scope is unclear",IFERROR(INDEX('CHANGE SIGNALS'!$J$5:$J$104,MATCH($A89,'CHANGE SIGNALS'!$A$5:$A$104,0)),"")="Consequence is unclear",IFERROR(INDEX('CHANGE SIGNALS'!$K$5:$K$104,MATCH($A89,'CHANGE SIGNALS'!$A$5:$A$104,0)),"")="Affected breadth is unclear"),"Evidence check required",IF(AND(IFERROR(INDEX('CHANGE SIGNALS'!$J$5:$J$104,MATCH($A89,'CHANGE SIGNALS'!$A$5:$A$104,0)),"")="No supported material consequence",IFERROR(INDEX('CHANGE SIGNALS'!$K$5:$K$104,MATCH($A89,'CHANGE SIGNALS'!$A$5:$A$104,0)),"")="No approved set change"),"No change required",IF(AND(IFERROR(INDEX('CHANGE SIGNALS'!$J$5:$J$104,MATCH($A89,'CHANGE SIGNALS'!$A$5:$A$104,0)),"")="Supported material consequence",OR(IFERROR(INDEX('CHANGE SIGNALS'!$K$5:$K$104,MATCH($A89,'CHANGE SIGNALS'!$A$5:$A$104,0)),"")="One candidate",IFERROR(INDEX('CHANGE SIGNALS'!$K$5:$K$104,MATCH($A89,'CHANGE SIGNALS'!$A$5:$A$104,0)),"")="Bounded subset, product, segment or market")),"Partial refresh",IF(AND(IFERROR(INDEX('CHANGE SIGNALS'!$J$5:$J$104,MATCH($A89,'CHANGE SIGNALS'!$A$5:$A$104,0)),"")="Supported material consequence",IFERROR(INDEX('CHANGE SIGNALS'!$K$5:$K$104,MATCH($A89,'CHANGE SIGNALS'!$A$5:$A$104,0)),"")="Set-wide assumptions or coverage"),"Full competitor-set rebuild","")))))))))</f>
        <v/>
      </c>
      <c r="I89" s="6"/>
      <c r="J89" s="6"/>
      <c r="K89" s="11"/>
      <c r="L89" s="6"/>
      <c r="M89" s="6"/>
      <c r="N89" s="6"/>
      <c r="O89" s="6"/>
      <c r="P89" s="6" t="str">
        <f aca="false">IF($A89="","",'SET BASELINE'!$B$6&amp;"|"&amp;'SET BASELINE'!$B$11&amp;"|"&amp;$A89&amp;"|"&amp;$B89&amp;"|"&amp;$C89&amp;"|"&amp;$D89&amp;"|"&amp;IFERROR(INDEX('CHANGE SIGNALS'!$I$5:$I$104,MATCH($A89,'CHANGE SIGNALS'!$A$5:$A$104,0)),"")&amp;"|"&amp;IFERROR(INDEX('CHANGE SIGNALS'!$J$5:$J$104,MATCH($A89,'CHANGE SIGNALS'!$A$5:$A$104,0)),"")&amp;"|"&amp;IFERROR(INDEX('CHANGE SIGNALS'!$K$5:$K$104,MATCH($A89,'CHANGE SIGNALS'!$A$5:$A$104,0)),"")&amp;"|"&amp;$E89&amp;"|"&amp;$F89&amp;"|"&amp;$N89)</f>
        <v/>
      </c>
      <c r="Q89" s="6" t="str">
        <f aca="false">IF($A89="","",IF($I89="","NOT CONFIRMED",IF($O89="","CONFIRMATION SNAPSHOT REQUIRED",IF($O89=$P89,"CURRENT","STALE — REVIEW AGAIN"))))</f>
        <v/>
      </c>
    </row>
    <row r="90" customFormat="false" ht="15" hidden="false" customHeight="false" outlineLevel="0" collapsed="false">
      <c r="A90" s="6"/>
      <c r="B90" s="6"/>
      <c r="C90" s="6"/>
      <c r="D90" s="6"/>
      <c r="E90" s="6"/>
      <c r="F90" s="6"/>
      <c r="G90" s="6" t="str">
        <f aca="false">IF($A90="","",IF(COUNTIF('CHANGE SIGNALS'!$A$5:$A$104,$A90)=0,"Missing: matching signal record",IF('SET BASELINE'!$B$6="","Missing: original decision status",IF('SET BASELINE'!$B$11="","Missing: current set version",IF(IFERROR(INDEX('CHANGE SIGNALS'!$D$5:$D$104,MATCH($A90,'CHANGE SIGNALS'!$A$5:$A$104,0)),"")="","Missing: signal category",IF(OR(IFERROR(INDEX('CHANGE SIGNALS'!$F$5:$F$104,MATCH($A90,'CHANGE SIGNALS'!$A$5:$A$104,0)),"")="",LEN(SUBSTITUTE(SUBSTITUTE(SUBSTITUTE(SUBSTITUTE(SUBSTITUTE(SUBSTITUTE(TRIM(IFERROR(INDEX('CHANGE SIGNALS'!$F$5:$F$104,MATCH($A90,'CHANGE SIGNALS'!$A$5:$A$104,0)),"")),".",""),"-",""),"?",""),"!",""),",",""),";",""))=0),"Missing: meaningful observed fact",IF(OR(NOT(ISNUMBER(IFERROR(INDEX('CHANGE SIGNALS'!$C$5:$C$104,MATCH($A90,'CHANGE SIGNALS'!$A$5:$A$104,0)),""))),IFERROR(INDEX('CHANGE SIGNALS'!$C$5:$C$104,MATCH($A90,'CHANGE SIGNALS'!$A$5:$A$104,0)),"")&lt;1,IFERROR(INDEX('CHANGE SIGNALS'!$C$5:$C$104,MATCH($A90,'CHANGE SIGNALS'!$A$5:$A$104,0)),"")&gt;2958465,IFERROR(INDEX('CHANGE SIGNALS'!$C$5:$C$104,MATCH($A90,'CHANGE SIGNALS'!$A$5:$A$104,0)),"")&lt;&gt;INT(IFERROR(INDEX('CHANGE SIGNALS'!$C$5:$C$104,MATCH($A90,'CHANGE SIGNALS'!$A$5:$A$104,0)),""))),"Invalid: date observed",IF(IFERROR(INDEX('CHANGE SIGNALS'!$L$5:$L$104,MATCH($A90,'CHANGE SIGNALS'!$A$5:$A$104,0)),"")="","Missing: monitoring owner",IF($C90="","Missing: evidence availability",IF($D90="","Missing: evidence state",IF($B90="","Missing: candidate or affected scope",IF($E90="","Missing: materiality rationale",IF($F90="","Missing: protected unchanged elements",IF(OR($N90="",LEN(SUBSTITUTE(SUBSTITUTE(SUBSTITUTE(SUBSTITUTE(SUBSTITUTE(SUBSTITUTE(TRIM($N90),".",""),"-",""),"?",""),"!",""),",",""),";",""))=0),"Missing: next-review condition",IF(AND($C90="Required evidence is missing",$D90&lt;&gt;"Not assessable because evidence is missing"),"Contradiction: missing evidence state",IF(AND($C90="Required evidence is available",$D90="Not assessable because evidence is missing"),"Contradiction: evidence marked available and missing",IF(AND(IFERROR(INDEX('CHANGE SIGNALS'!$J$5:$J$104,MATCH($A90,'CHANGE SIGNALS'!$A$5:$A$104,0)),"")="No supported material consequence",OR(IFERROR(INDEX('CHANGE SIGNALS'!$K$5:$K$104,MATCH($A90,'CHANGE SIGNALS'!$A$5:$A$104,0)),"")="One candidate",IFERROR(INDEX('CHANGE SIGNALS'!$K$5:$K$104,MATCH($A90,'CHANGE SIGNALS'!$A$5:$A$104,0)),"")="Bounded subset, product, segment or market",IFERROR(INDEX('CHANGE SIGNALS'!$K$5:$K$104,MATCH($A90,'CHANGE SIGNALS'!$A$5:$A$104,0)),"")="Set-wide assumptions or coverage")),"Contradiction: no material consequence with change breadth",IF(AND(IFERROR(INDEX('CHANGE SIGNALS'!$J$5:$J$104,MATCH($A90,'CHANGE SIGNALS'!$A$5:$A$104,0)),"")="Supported material consequence",IFERROR(INDEX('CHANGE SIGNALS'!$K$5:$K$104,MATCH($A90,'CHANGE SIGNALS'!$A$5:$A$104,0)),"")="No approved set change"),"Contradiction: supported consequence with no change",IF(AND('SET BASELINE'!$B$6="Not clearly defined",OR(IFERROR(INDEX('CHANGE SIGNALS'!$J$5:$J$104,MATCH($A90,'CHANGE SIGNALS'!$A$5:$A$104,0)),"")="Supported material consequence",IFERROR(INDEX('CHANGE SIGNALS'!$K$5:$K$104,MATCH($A90,'CHANGE SIGNALS'!$A$5:$A$104,0)),"")&lt;&gt;"No approved set change",IFERROR(INDEX('CHANGE SIGNALS'!$I$5:$I$104,MATCH($A90,'CHANGE SIGNALS'!$A$5:$A$104,0)),"")="Original scope materially changed")),"Contradiction: undefined decision with claimed change",IF(AND(IFERROR(INDEX('CHANGE SIGNALS'!$I$5:$I$104,MATCH($A90,'CHANGE SIGNALS'!$A$5:$A$104,0)),"")="Original scope materially changed",IFERROR(INDEX('CHANGE SIGNALS'!$K$5:$K$104,MATCH($A90,'CHANGE SIGNALS'!$A$5:$A$104,0)),"")="No approved set change"),"Contradiction: changed scope with no change breadth",IF(AND(IFERROR(INDEX('CHANGE SIGNALS'!$K$5:$K$104,MATCH($A90,'CHANGE SIGNALS'!$A$5:$A$104,0)),"")="Original decision scope",IFERROR(INDEX('CHANGE SIGNALS'!$I$5:$I$104,MATCH($A90,'CHANGE SIGNALS'!$A$5:$A$104,0)),"")="Original scope remains valid"),"Contradiction: decision scope breadth with valid scope","READY")))))))))))))))))))))</f>
        <v/>
      </c>
      <c r="H90" s="6" t="str">
        <f aca="false">IF($A90="","",IF($G90&lt;&gt;"READY","",IF('SET BASELINE'!$B$6="Not clearly defined","Refused — define the original decision first",IF(OR(IFERROR(INDEX('CHANGE SIGNALS'!$I$5:$I$104,MATCH($A90,'CHANGE SIGNALS'!$A$5:$A$104,0)),"")="Original scope materially changed",IFERROR(INDEX('CHANGE SIGNALS'!$K$5:$K$104,MATCH($A90,'CHANGE SIGNALS'!$A$5:$A$104,0)),"")="Original decision scope"),"Decision-scope review required",IF($C90="Required evidence is missing","Review deferred — evidence insufficient",IF(OR($D90="Admissibility requires review",$D90="Material evidence is contradictory",$D90="Material evidence may be stale",IFERROR(INDEX('CHANGE SIGNALS'!$I$5:$I$104,MATCH($A90,'CHANGE SIGNALS'!$A$5:$A$104,0)),"")="Original scope is unclear",IFERROR(INDEX('CHANGE SIGNALS'!$J$5:$J$104,MATCH($A90,'CHANGE SIGNALS'!$A$5:$A$104,0)),"")="Consequence is unclear",IFERROR(INDEX('CHANGE SIGNALS'!$K$5:$K$104,MATCH($A90,'CHANGE SIGNALS'!$A$5:$A$104,0)),"")="Affected breadth is unclear"),"Evidence check required",IF(AND(IFERROR(INDEX('CHANGE SIGNALS'!$J$5:$J$104,MATCH($A90,'CHANGE SIGNALS'!$A$5:$A$104,0)),"")="No supported material consequence",IFERROR(INDEX('CHANGE SIGNALS'!$K$5:$K$104,MATCH($A90,'CHANGE SIGNALS'!$A$5:$A$104,0)),"")="No approved set change"),"No change required",IF(AND(IFERROR(INDEX('CHANGE SIGNALS'!$J$5:$J$104,MATCH($A90,'CHANGE SIGNALS'!$A$5:$A$104,0)),"")="Supported material consequence",OR(IFERROR(INDEX('CHANGE SIGNALS'!$K$5:$K$104,MATCH($A90,'CHANGE SIGNALS'!$A$5:$A$104,0)),"")="One candidate",IFERROR(INDEX('CHANGE SIGNALS'!$K$5:$K$104,MATCH($A90,'CHANGE SIGNALS'!$A$5:$A$104,0)),"")="Bounded subset, product, segment or market")),"Partial refresh",IF(AND(IFERROR(INDEX('CHANGE SIGNALS'!$J$5:$J$104,MATCH($A90,'CHANGE SIGNALS'!$A$5:$A$104,0)),"")="Supported material consequence",IFERROR(INDEX('CHANGE SIGNALS'!$K$5:$K$104,MATCH($A90,'CHANGE SIGNALS'!$A$5:$A$104,0)),"")="Set-wide assumptions or coverage"),"Full competitor-set rebuild","")))))))))</f>
        <v/>
      </c>
      <c r="I90" s="6"/>
      <c r="J90" s="6"/>
      <c r="K90" s="11"/>
      <c r="L90" s="6"/>
      <c r="M90" s="6"/>
      <c r="N90" s="6"/>
      <c r="O90" s="6"/>
      <c r="P90" s="6" t="str">
        <f aca="false">IF($A90="","",'SET BASELINE'!$B$6&amp;"|"&amp;'SET BASELINE'!$B$11&amp;"|"&amp;$A90&amp;"|"&amp;$B90&amp;"|"&amp;$C90&amp;"|"&amp;$D90&amp;"|"&amp;IFERROR(INDEX('CHANGE SIGNALS'!$I$5:$I$104,MATCH($A90,'CHANGE SIGNALS'!$A$5:$A$104,0)),"")&amp;"|"&amp;IFERROR(INDEX('CHANGE SIGNALS'!$J$5:$J$104,MATCH($A90,'CHANGE SIGNALS'!$A$5:$A$104,0)),"")&amp;"|"&amp;IFERROR(INDEX('CHANGE SIGNALS'!$K$5:$K$104,MATCH($A90,'CHANGE SIGNALS'!$A$5:$A$104,0)),"")&amp;"|"&amp;$E90&amp;"|"&amp;$F90&amp;"|"&amp;$N90)</f>
        <v/>
      </c>
      <c r="Q90" s="6" t="str">
        <f aca="false">IF($A90="","",IF($I90="","NOT CONFIRMED",IF($O90="","CONFIRMATION SNAPSHOT REQUIRED",IF($O90=$P90,"CURRENT","STALE — REVIEW AGAIN"))))</f>
        <v/>
      </c>
    </row>
    <row r="91" customFormat="false" ht="15" hidden="false" customHeight="false" outlineLevel="0" collapsed="false">
      <c r="A91" s="6"/>
      <c r="B91" s="6"/>
      <c r="C91" s="6"/>
      <c r="D91" s="6"/>
      <c r="E91" s="6"/>
      <c r="F91" s="6"/>
      <c r="G91" s="6" t="str">
        <f aca="false">IF($A91="","",IF(COUNTIF('CHANGE SIGNALS'!$A$5:$A$104,$A91)=0,"Missing: matching signal record",IF('SET BASELINE'!$B$6="","Missing: original decision status",IF('SET BASELINE'!$B$11="","Missing: current set version",IF(IFERROR(INDEX('CHANGE SIGNALS'!$D$5:$D$104,MATCH($A91,'CHANGE SIGNALS'!$A$5:$A$104,0)),"")="","Missing: signal category",IF(OR(IFERROR(INDEX('CHANGE SIGNALS'!$F$5:$F$104,MATCH($A91,'CHANGE SIGNALS'!$A$5:$A$104,0)),"")="",LEN(SUBSTITUTE(SUBSTITUTE(SUBSTITUTE(SUBSTITUTE(SUBSTITUTE(SUBSTITUTE(TRIM(IFERROR(INDEX('CHANGE SIGNALS'!$F$5:$F$104,MATCH($A91,'CHANGE SIGNALS'!$A$5:$A$104,0)),"")),".",""),"-",""),"?",""),"!",""),",",""),";",""))=0),"Missing: meaningful observed fact",IF(OR(NOT(ISNUMBER(IFERROR(INDEX('CHANGE SIGNALS'!$C$5:$C$104,MATCH($A91,'CHANGE SIGNALS'!$A$5:$A$104,0)),""))),IFERROR(INDEX('CHANGE SIGNALS'!$C$5:$C$104,MATCH($A91,'CHANGE SIGNALS'!$A$5:$A$104,0)),"")&lt;1,IFERROR(INDEX('CHANGE SIGNALS'!$C$5:$C$104,MATCH($A91,'CHANGE SIGNALS'!$A$5:$A$104,0)),"")&gt;2958465,IFERROR(INDEX('CHANGE SIGNALS'!$C$5:$C$104,MATCH($A91,'CHANGE SIGNALS'!$A$5:$A$104,0)),"")&lt;&gt;INT(IFERROR(INDEX('CHANGE SIGNALS'!$C$5:$C$104,MATCH($A91,'CHANGE SIGNALS'!$A$5:$A$104,0)),""))),"Invalid: date observed",IF(IFERROR(INDEX('CHANGE SIGNALS'!$L$5:$L$104,MATCH($A91,'CHANGE SIGNALS'!$A$5:$A$104,0)),"")="","Missing: monitoring owner",IF($C91="","Missing: evidence availability",IF($D91="","Missing: evidence state",IF($B91="","Missing: candidate or affected scope",IF($E91="","Missing: materiality rationale",IF($F91="","Missing: protected unchanged elements",IF(OR($N91="",LEN(SUBSTITUTE(SUBSTITUTE(SUBSTITUTE(SUBSTITUTE(SUBSTITUTE(SUBSTITUTE(TRIM($N91),".",""),"-",""),"?",""),"!",""),",",""),";",""))=0),"Missing: next-review condition",IF(AND($C91="Required evidence is missing",$D91&lt;&gt;"Not assessable because evidence is missing"),"Contradiction: missing evidence state",IF(AND($C91="Required evidence is available",$D91="Not assessable because evidence is missing"),"Contradiction: evidence marked available and missing",IF(AND(IFERROR(INDEX('CHANGE SIGNALS'!$J$5:$J$104,MATCH($A91,'CHANGE SIGNALS'!$A$5:$A$104,0)),"")="No supported material consequence",OR(IFERROR(INDEX('CHANGE SIGNALS'!$K$5:$K$104,MATCH($A91,'CHANGE SIGNALS'!$A$5:$A$104,0)),"")="One candidate",IFERROR(INDEX('CHANGE SIGNALS'!$K$5:$K$104,MATCH($A91,'CHANGE SIGNALS'!$A$5:$A$104,0)),"")="Bounded subset, product, segment or market",IFERROR(INDEX('CHANGE SIGNALS'!$K$5:$K$104,MATCH($A91,'CHANGE SIGNALS'!$A$5:$A$104,0)),"")="Set-wide assumptions or coverage")),"Contradiction: no material consequence with change breadth",IF(AND(IFERROR(INDEX('CHANGE SIGNALS'!$J$5:$J$104,MATCH($A91,'CHANGE SIGNALS'!$A$5:$A$104,0)),"")="Supported material consequence",IFERROR(INDEX('CHANGE SIGNALS'!$K$5:$K$104,MATCH($A91,'CHANGE SIGNALS'!$A$5:$A$104,0)),"")="No approved set change"),"Contradiction: supported consequence with no change",IF(AND('SET BASELINE'!$B$6="Not clearly defined",OR(IFERROR(INDEX('CHANGE SIGNALS'!$J$5:$J$104,MATCH($A91,'CHANGE SIGNALS'!$A$5:$A$104,0)),"")="Supported material consequence",IFERROR(INDEX('CHANGE SIGNALS'!$K$5:$K$104,MATCH($A91,'CHANGE SIGNALS'!$A$5:$A$104,0)),"")&lt;&gt;"No approved set change",IFERROR(INDEX('CHANGE SIGNALS'!$I$5:$I$104,MATCH($A91,'CHANGE SIGNALS'!$A$5:$A$104,0)),"")="Original scope materially changed")),"Contradiction: undefined decision with claimed change",IF(AND(IFERROR(INDEX('CHANGE SIGNALS'!$I$5:$I$104,MATCH($A91,'CHANGE SIGNALS'!$A$5:$A$104,0)),"")="Original scope materially changed",IFERROR(INDEX('CHANGE SIGNALS'!$K$5:$K$104,MATCH($A91,'CHANGE SIGNALS'!$A$5:$A$104,0)),"")="No approved set change"),"Contradiction: changed scope with no change breadth",IF(AND(IFERROR(INDEX('CHANGE SIGNALS'!$K$5:$K$104,MATCH($A91,'CHANGE SIGNALS'!$A$5:$A$104,0)),"")="Original decision scope",IFERROR(INDEX('CHANGE SIGNALS'!$I$5:$I$104,MATCH($A91,'CHANGE SIGNALS'!$A$5:$A$104,0)),"")="Original scope remains valid"),"Contradiction: decision scope breadth with valid scope","READY")))))))))))))))))))))</f>
        <v/>
      </c>
      <c r="H91" s="6" t="str">
        <f aca="false">IF($A91="","",IF($G91&lt;&gt;"READY","",IF('SET BASELINE'!$B$6="Not clearly defined","Refused — define the original decision first",IF(OR(IFERROR(INDEX('CHANGE SIGNALS'!$I$5:$I$104,MATCH($A91,'CHANGE SIGNALS'!$A$5:$A$104,0)),"")="Original scope materially changed",IFERROR(INDEX('CHANGE SIGNALS'!$K$5:$K$104,MATCH($A91,'CHANGE SIGNALS'!$A$5:$A$104,0)),"")="Original decision scope"),"Decision-scope review required",IF($C91="Required evidence is missing","Review deferred — evidence insufficient",IF(OR($D91="Admissibility requires review",$D91="Material evidence is contradictory",$D91="Material evidence may be stale",IFERROR(INDEX('CHANGE SIGNALS'!$I$5:$I$104,MATCH($A91,'CHANGE SIGNALS'!$A$5:$A$104,0)),"")="Original scope is unclear",IFERROR(INDEX('CHANGE SIGNALS'!$J$5:$J$104,MATCH($A91,'CHANGE SIGNALS'!$A$5:$A$104,0)),"")="Consequence is unclear",IFERROR(INDEX('CHANGE SIGNALS'!$K$5:$K$104,MATCH($A91,'CHANGE SIGNALS'!$A$5:$A$104,0)),"")="Affected breadth is unclear"),"Evidence check required",IF(AND(IFERROR(INDEX('CHANGE SIGNALS'!$J$5:$J$104,MATCH($A91,'CHANGE SIGNALS'!$A$5:$A$104,0)),"")="No supported material consequence",IFERROR(INDEX('CHANGE SIGNALS'!$K$5:$K$104,MATCH($A91,'CHANGE SIGNALS'!$A$5:$A$104,0)),"")="No approved set change"),"No change required",IF(AND(IFERROR(INDEX('CHANGE SIGNALS'!$J$5:$J$104,MATCH($A91,'CHANGE SIGNALS'!$A$5:$A$104,0)),"")="Supported material consequence",OR(IFERROR(INDEX('CHANGE SIGNALS'!$K$5:$K$104,MATCH($A91,'CHANGE SIGNALS'!$A$5:$A$104,0)),"")="One candidate",IFERROR(INDEX('CHANGE SIGNALS'!$K$5:$K$104,MATCH($A91,'CHANGE SIGNALS'!$A$5:$A$104,0)),"")="Bounded subset, product, segment or market")),"Partial refresh",IF(AND(IFERROR(INDEX('CHANGE SIGNALS'!$J$5:$J$104,MATCH($A91,'CHANGE SIGNALS'!$A$5:$A$104,0)),"")="Supported material consequence",IFERROR(INDEX('CHANGE SIGNALS'!$K$5:$K$104,MATCH($A91,'CHANGE SIGNALS'!$A$5:$A$104,0)),"")="Set-wide assumptions or coverage"),"Full competitor-set rebuild","")))))))))</f>
        <v/>
      </c>
      <c r="I91" s="6"/>
      <c r="J91" s="6"/>
      <c r="K91" s="11"/>
      <c r="L91" s="6"/>
      <c r="M91" s="6"/>
      <c r="N91" s="6"/>
      <c r="O91" s="6"/>
      <c r="P91" s="6" t="str">
        <f aca="false">IF($A91="","",'SET BASELINE'!$B$6&amp;"|"&amp;'SET BASELINE'!$B$11&amp;"|"&amp;$A91&amp;"|"&amp;$B91&amp;"|"&amp;$C91&amp;"|"&amp;$D91&amp;"|"&amp;IFERROR(INDEX('CHANGE SIGNALS'!$I$5:$I$104,MATCH($A91,'CHANGE SIGNALS'!$A$5:$A$104,0)),"")&amp;"|"&amp;IFERROR(INDEX('CHANGE SIGNALS'!$J$5:$J$104,MATCH($A91,'CHANGE SIGNALS'!$A$5:$A$104,0)),"")&amp;"|"&amp;IFERROR(INDEX('CHANGE SIGNALS'!$K$5:$K$104,MATCH($A91,'CHANGE SIGNALS'!$A$5:$A$104,0)),"")&amp;"|"&amp;$E91&amp;"|"&amp;$F91&amp;"|"&amp;$N91)</f>
        <v/>
      </c>
      <c r="Q91" s="6" t="str">
        <f aca="false">IF($A91="","",IF($I91="","NOT CONFIRMED",IF($O91="","CONFIRMATION SNAPSHOT REQUIRED",IF($O91=$P91,"CURRENT","STALE — REVIEW AGAIN"))))</f>
        <v/>
      </c>
    </row>
    <row r="92" customFormat="false" ht="15" hidden="false" customHeight="false" outlineLevel="0" collapsed="false">
      <c r="A92" s="6"/>
      <c r="B92" s="6"/>
      <c r="C92" s="6"/>
      <c r="D92" s="6"/>
      <c r="E92" s="6"/>
      <c r="F92" s="6"/>
      <c r="G92" s="6" t="str">
        <f aca="false">IF($A92="","",IF(COUNTIF('CHANGE SIGNALS'!$A$5:$A$104,$A92)=0,"Missing: matching signal record",IF('SET BASELINE'!$B$6="","Missing: original decision status",IF('SET BASELINE'!$B$11="","Missing: current set version",IF(IFERROR(INDEX('CHANGE SIGNALS'!$D$5:$D$104,MATCH($A92,'CHANGE SIGNALS'!$A$5:$A$104,0)),"")="","Missing: signal category",IF(OR(IFERROR(INDEX('CHANGE SIGNALS'!$F$5:$F$104,MATCH($A92,'CHANGE SIGNALS'!$A$5:$A$104,0)),"")="",LEN(SUBSTITUTE(SUBSTITUTE(SUBSTITUTE(SUBSTITUTE(SUBSTITUTE(SUBSTITUTE(TRIM(IFERROR(INDEX('CHANGE SIGNALS'!$F$5:$F$104,MATCH($A92,'CHANGE SIGNALS'!$A$5:$A$104,0)),"")),".",""),"-",""),"?",""),"!",""),",",""),";",""))=0),"Missing: meaningful observed fact",IF(OR(NOT(ISNUMBER(IFERROR(INDEX('CHANGE SIGNALS'!$C$5:$C$104,MATCH($A92,'CHANGE SIGNALS'!$A$5:$A$104,0)),""))),IFERROR(INDEX('CHANGE SIGNALS'!$C$5:$C$104,MATCH($A92,'CHANGE SIGNALS'!$A$5:$A$104,0)),"")&lt;1,IFERROR(INDEX('CHANGE SIGNALS'!$C$5:$C$104,MATCH($A92,'CHANGE SIGNALS'!$A$5:$A$104,0)),"")&gt;2958465,IFERROR(INDEX('CHANGE SIGNALS'!$C$5:$C$104,MATCH($A92,'CHANGE SIGNALS'!$A$5:$A$104,0)),"")&lt;&gt;INT(IFERROR(INDEX('CHANGE SIGNALS'!$C$5:$C$104,MATCH($A92,'CHANGE SIGNALS'!$A$5:$A$104,0)),""))),"Invalid: date observed",IF(IFERROR(INDEX('CHANGE SIGNALS'!$L$5:$L$104,MATCH($A92,'CHANGE SIGNALS'!$A$5:$A$104,0)),"")="","Missing: monitoring owner",IF($C92="","Missing: evidence availability",IF($D92="","Missing: evidence state",IF($B92="","Missing: candidate or affected scope",IF($E92="","Missing: materiality rationale",IF($F92="","Missing: protected unchanged elements",IF(OR($N92="",LEN(SUBSTITUTE(SUBSTITUTE(SUBSTITUTE(SUBSTITUTE(SUBSTITUTE(SUBSTITUTE(TRIM($N92),".",""),"-",""),"?",""),"!",""),",",""),";",""))=0),"Missing: next-review condition",IF(AND($C92="Required evidence is missing",$D92&lt;&gt;"Not assessable because evidence is missing"),"Contradiction: missing evidence state",IF(AND($C92="Required evidence is available",$D92="Not assessable because evidence is missing"),"Contradiction: evidence marked available and missing",IF(AND(IFERROR(INDEX('CHANGE SIGNALS'!$J$5:$J$104,MATCH($A92,'CHANGE SIGNALS'!$A$5:$A$104,0)),"")="No supported material consequence",OR(IFERROR(INDEX('CHANGE SIGNALS'!$K$5:$K$104,MATCH($A92,'CHANGE SIGNALS'!$A$5:$A$104,0)),"")="One candidate",IFERROR(INDEX('CHANGE SIGNALS'!$K$5:$K$104,MATCH($A92,'CHANGE SIGNALS'!$A$5:$A$104,0)),"")="Bounded subset, product, segment or market",IFERROR(INDEX('CHANGE SIGNALS'!$K$5:$K$104,MATCH($A92,'CHANGE SIGNALS'!$A$5:$A$104,0)),"")="Set-wide assumptions or coverage")),"Contradiction: no material consequence with change breadth",IF(AND(IFERROR(INDEX('CHANGE SIGNALS'!$J$5:$J$104,MATCH($A92,'CHANGE SIGNALS'!$A$5:$A$104,0)),"")="Supported material consequence",IFERROR(INDEX('CHANGE SIGNALS'!$K$5:$K$104,MATCH($A92,'CHANGE SIGNALS'!$A$5:$A$104,0)),"")="No approved set change"),"Contradiction: supported consequence with no change",IF(AND('SET BASELINE'!$B$6="Not clearly defined",OR(IFERROR(INDEX('CHANGE SIGNALS'!$J$5:$J$104,MATCH($A92,'CHANGE SIGNALS'!$A$5:$A$104,0)),"")="Supported material consequence",IFERROR(INDEX('CHANGE SIGNALS'!$K$5:$K$104,MATCH($A92,'CHANGE SIGNALS'!$A$5:$A$104,0)),"")&lt;&gt;"No approved set change",IFERROR(INDEX('CHANGE SIGNALS'!$I$5:$I$104,MATCH($A92,'CHANGE SIGNALS'!$A$5:$A$104,0)),"")="Original scope materially changed")),"Contradiction: undefined decision with claimed change",IF(AND(IFERROR(INDEX('CHANGE SIGNALS'!$I$5:$I$104,MATCH($A92,'CHANGE SIGNALS'!$A$5:$A$104,0)),"")="Original scope materially changed",IFERROR(INDEX('CHANGE SIGNALS'!$K$5:$K$104,MATCH($A92,'CHANGE SIGNALS'!$A$5:$A$104,0)),"")="No approved set change"),"Contradiction: changed scope with no change breadth",IF(AND(IFERROR(INDEX('CHANGE SIGNALS'!$K$5:$K$104,MATCH($A92,'CHANGE SIGNALS'!$A$5:$A$104,0)),"")="Original decision scope",IFERROR(INDEX('CHANGE SIGNALS'!$I$5:$I$104,MATCH($A92,'CHANGE SIGNALS'!$A$5:$A$104,0)),"")="Original scope remains valid"),"Contradiction: decision scope breadth with valid scope","READY")))))))))))))))))))))</f>
        <v/>
      </c>
      <c r="H92" s="6" t="str">
        <f aca="false">IF($A92="","",IF($G92&lt;&gt;"READY","",IF('SET BASELINE'!$B$6="Not clearly defined","Refused — define the original decision first",IF(OR(IFERROR(INDEX('CHANGE SIGNALS'!$I$5:$I$104,MATCH($A92,'CHANGE SIGNALS'!$A$5:$A$104,0)),"")="Original scope materially changed",IFERROR(INDEX('CHANGE SIGNALS'!$K$5:$K$104,MATCH($A92,'CHANGE SIGNALS'!$A$5:$A$104,0)),"")="Original decision scope"),"Decision-scope review required",IF($C92="Required evidence is missing","Review deferred — evidence insufficient",IF(OR($D92="Admissibility requires review",$D92="Material evidence is contradictory",$D92="Material evidence may be stale",IFERROR(INDEX('CHANGE SIGNALS'!$I$5:$I$104,MATCH($A92,'CHANGE SIGNALS'!$A$5:$A$104,0)),"")="Original scope is unclear",IFERROR(INDEX('CHANGE SIGNALS'!$J$5:$J$104,MATCH($A92,'CHANGE SIGNALS'!$A$5:$A$104,0)),"")="Consequence is unclear",IFERROR(INDEX('CHANGE SIGNALS'!$K$5:$K$104,MATCH($A92,'CHANGE SIGNALS'!$A$5:$A$104,0)),"")="Affected breadth is unclear"),"Evidence check required",IF(AND(IFERROR(INDEX('CHANGE SIGNALS'!$J$5:$J$104,MATCH($A92,'CHANGE SIGNALS'!$A$5:$A$104,0)),"")="No supported material consequence",IFERROR(INDEX('CHANGE SIGNALS'!$K$5:$K$104,MATCH($A92,'CHANGE SIGNALS'!$A$5:$A$104,0)),"")="No approved set change"),"No change required",IF(AND(IFERROR(INDEX('CHANGE SIGNALS'!$J$5:$J$104,MATCH($A92,'CHANGE SIGNALS'!$A$5:$A$104,0)),"")="Supported material consequence",OR(IFERROR(INDEX('CHANGE SIGNALS'!$K$5:$K$104,MATCH($A92,'CHANGE SIGNALS'!$A$5:$A$104,0)),"")="One candidate",IFERROR(INDEX('CHANGE SIGNALS'!$K$5:$K$104,MATCH($A92,'CHANGE SIGNALS'!$A$5:$A$104,0)),"")="Bounded subset, product, segment or market")),"Partial refresh",IF(AND(IFERROR(INDEX('CHANGE SIGNALS'!$J$5:$J$104,MATCH($A92,'CHANGE SIGNALS'!$A$5:$A$104,0)),"")="Supported material consequence",IFERROR(INDEX('CHANGE SIGNALS'!$K$5:$K$104,MATCH($A92,'CHANGE SIGNALS'!$A$5:$A$104,0)),"")="Set-wide assumptions or coverage"),"Full competitor-set rebuild","")))))))))</f>
        <v/>
      </c>
      <c r="I92" s="6"/>
      <c r="J92" s="6"/>
      <c r="K92" s="11"/>
      <c r="L92" s="6"/>
      <c r="M92" s="6"/>
      <c r="N92" s="6"/>
      <c r="O92" s="6"/>
      <c r="P92" s="6" t="str">
        <f aca="false">IF($A92="","",'SET BASELINE'!$B$6&amp;"|"&amp;'SET BASELINE'!$B$11&amp;"|"&amp;$A92&amp;"|"&amp;$B92&amp;"|"&amp;$C92&amp;"|"&amp;$D92&amp;"|"&amp;IFERROR(INDEX('CHANGE SIGNALS'!$I$5:$I$104,MATCH($A92,'CHANGE SIGNALS'!$A$5:$A$104,0)),"")&amp;"|"&amp;IFERROR(INDEX('CHANGE SIGNALS'!$J$5:$J$104,MATCH($A92,'CHANGE SIGNALS'!$A$5:$A$104,0)),"")&amp;"|"&amp;IFERROR(INDEX('CHANGE SIGNALS'!$K$5:$K$104,MATCH($A92,'CHANGE SIGNALS'!$A$5:$A$104,0)),"")&amp;"|"&amp;$E92&amp;"|"&amp;$F92&amp;"|"&amp;$N92)</f>
        <v/>
      </c>
      <c r="Q92" s="6" t="str">
        <f aca="false">IF($A92="","",IF($I92="","NOT CONFIRMED",IF($O92="","CONFIRMATION SNAPSHOT REQUIRED",IF($O92=$P92,"CURRENT","STALE — REVIEW AGAIN"))))</f>
        <v/>
      </c>
    </row>
    <row r="93" customFormat="false" ht="15" hidden="false" customHeight="false" outlineLevel="0" collapsed="false">
      <c r="A93" s="6"/>
      <c r="B93" s="6"/>
      <c r="C93" s="6"/>
      <c r="D93" s="6"/>
      <c r="E93" s="6"/>
      <c r="F93" s="6"/>
      <c r="G93" s="6" t="str">
        <f aca="false">IF($A93="","",IF(COUNTIF('CHANGE SIGNALS'!$A$5:$A$104,$A93)=0,"Missing: matching signal record",IF('SET BASELINE'!$B$6="","Missing: original decision status",IF('SET BASELINE'!$B$11="","Missing: current set version",IF(IFERROR(INDEX('CHANGE SIGNALS'!$D$5:$D$104,MATCH($A93,'CHANGE SIGNALS'!$A$5:$A$104,0)),"")="","Missing: signal category",IF(OR(IFERROR(INDEX('CHANGE SIGNALS'!$F$5:$F$104,MATCH($A93,'CHANGE SIGNALS'!$A$5:$A$104,0)),"")="",LEN(SUBSTITUTE(SUBSTITUTE(SUBSTITUTE(SUBSTITUTE(SUBSTITUTE(SUBSTITUTE(TRIM(IFERROR(INDEX('CHANGE SIGNALS'!$F$5:$F$104,MATCH($A93,'CHANGE SIGNALS'!$A$5:$A$104,0)),"")),".",""),"-",""),"?",""),"!",""),",",""),";",""))=0),"Missing: meaningful observed fact",IF(OR(NOT(ISNUMBER(IFERROR(INDEX('CHANGE SIGNALS'!$C$5:$C$104,MATCH($A93,'CHANGE SIGNALS'!$A$5:$A$104,0)),""))),IFERROR(INDEX('CHANGE SIGNALS'!$C$5:$C$104,MATCH($A93,'CHANGE SIGNALS'!$A$5:$A$104,0)),"")&lt;1,IFERROR(INDEX('CHANGE SIGNALS'!$C$5:$C$104,MATCH($A93,'CHANGE SIGNALS'!$A$5:$A$104,0)),"")&gt;2958465,IFERROR(INDEX('CHANGE SIGNALS'!$C$5:$C$104,MATCH($A93,'CHANGE SIGNALS'!$A$5:$A$104,0)),"")&lt;&gt;INT(IFERROR(INDEX('CHANGE SIGNALS'!$C$5:$C$104,MATCH($A93,'CHANGE SIGNALS'!$A$5:$A$104,0)),""))),"Invalid: date observed",IF(IFERROR(INDEX('CHANGE SIGNALS'!$L$5:$L$104,MATCH($A93,'CHANGE SIGNALS'!$A$5:$A$104,0)),"")="","Missing: monitoring owner",IF($C93="","Missing: evidence availability",IF($D93="","Missing: evidence state",IF($B93="","Missing: candidate or affected scope",IF($E93="","Missing: materiality rationale",IF($F93="","Missing: protected unchanged elements",IF(OR($N93="",LEN(SUBSTITUTE(SUBSTITUTE(SUBSTITUTE(SUBSTITUTE(SUBSTITUTE(SUBSTITUTE(TRIM($N93),".",""),"-",""),"?",""),"!",""),",",""),";",""))=0),"Missing: next-review condition",IF(AND($C93="Required evidence is missing",$D93&lt;&gt;"Not assessable because evidence is missing"),"Contradiction: missing evidence state",IF(AND($C93="Required evidence is available",$D93="Not assessable because evidence is missing"),"Contradiction: evidence marked available and missing",IF(AND(IFERROR(INDEX('CHANGE SIGNALS'!$J$5:$J$104,MATCH($A93,'CHANGE SIGNALS'!$A$5:$A$104,0)),"")="No supported material consequence",OR(IFERROR(INDEX('CHANGE SIGNALS'!$K$5:$K$104,MATCH($A93,'CHANGE SIGNALS'!$A$5:$A$104,0)),"")="One candidate",IFERROR(INDEX('CHANGE SIGNALS'!$K$5:$K$104,MATCH($A93,'CHANGE SIGNALS'!$A$5:$A$104,0)),"")="Bounded subset, product, segment or market",IFERROR(INDEX('CHANGE SIGNALS'!$K$5:$K$104,MATCH($A93,'CHANGE SIGNALS'!$A$5:$A$104,0)),"")="Set-wide assumptions or coverage")),"Contradiction: no material consequence with change breadth",IF(AND(IFERROR(INDEX('CHANGE SIGNALS'!$J$5:$J$104,MATCH($A93,'CHANGE SIGNALS'!$A$5:$A$104,0)),"")="Supported material consequence",IFERROR(INDEX('CHANGE SIGNALS'!$K$5:$K$104,MATCH($A93,'CHANGE SIGNALS'!$A$5:$A$104,0)),"")="No approved set change"),"Contradiction: supported consequence with no change",IF(AND('SET BASELINE'!$B$6="Not clearly defined",OR(IFERROR(INDEX('CHANGE SIGNALS'!$J$5:$J$104,MATCH($A93,'CHANGE SIGNALS'!$A$5:$A$104,0)),"")="Supported material consequence",IFERROR(INDEX('CHANGE SIGNALS'!$K$5:$K$104,MATCH($A93,'CHANGE SIGNALS'!$A$5:$A$104,0)),"")&lt;&gt;"No approved set change",IFERROR(INDEX('CHANGE SIGNALS'!$I$5:$I$104,MATCH($A93,'CHANGE SIGNALS'!$A$5:$A$104,0)),"")="Original scope materially changed")),"Contradiction: undefined decision with claimed change",IF(AND(IFERROR(INDEX('CHANGE SIGNALS'!$I$5:$I$104,MATCH($A93,'CHANGE SIGNALS'!$A$5:$A$104,0)),"")="Original scope materially changed",IFERROR(INDEX('CHANGE SIGNALS'!$K$5:$K$104,MATCH($A93,'CHANGE SIGNALS'!$A$5:$A$104,0)),"")="No approved set change"),"Contradiction: changed scope with no change breadth",IF(AND(IFERROR(INDEX('CHANGE SIGNALS'!$K$5:$K$104,MATCH($A93,'CHANGE SIGNALS'!$A$5:$A$104,0)),"")="Original decision scope",IFERROR(INDEX('CHANGE SIGNALS'!$I$5:$I$104,MATCH($A93,'CHANGE SIGNALS'!$A$5:$A$104,0)),"")="Original scope remains valid"),"Contradiction: decision scope breadth with valid scope","READY")))))))))))))))))))))</f>
        <v/>
      </c>
      <c r="H93" s="6" t="str">
        <f aca="false">IF($A93="","",IF($G93&lt;&gt;"READY","",IF('SET BASELINE'!$B$6="Not clearly defined","Refused — define the original decision first",IF(OR(IFERROR(INDEX('CHANGE SIGNALS'!$I$5:$I$104,MATCH($A93,'CHANGE SIGNALS'!$A$5:$A$104,0)),"")="Original scope materially changed",IFERROR(INDEX('CHANGE SIGNALS'!$K$5:$K$104,MATCH($A93,'CHANGE SIGNALS'!$A$5:$A$104,0)),"")="Original decision scope"),"Decision-scope review required",IF($C93="Required evidence is missing","Review deferred — evidence insufficient",IF(OR($D93="Admissibility requires review",$D93="Material evidence is contradictory",$D93="Material evidence may be stale",IFERROR(INDEX('CHANGE SIGNALS'!$I$5:$I$104,MATCH($A93,'CHANGE SIGNALS'!$A$5:$A$104,0)),"")="Original scope is unclear",IFERROR(INDEX('CHANGE SIGNALS'!$J$5:$J$104,MATCH($A93,'CHANGE SIGNALS'!$A$5:$A$104,0)),"")="Consequence is unclear",IFERROR(INDEX('CHANGE SIGNALS'!$K$5:$K$104,MATCH($A93,'CHANGE SIGNALS'!$A$5:$A$104,0)),"")="Affected breadth is unclear"),"Evidence check required",IF(AND(IFERROR(INDEX('CHANGE SIGNALS'!$J$5:$J$104,MATCH($A93,'CHANGE SIGNALS'!$A$5:$A$104,0)),"")="No supported material consequence",IFERROR(INDEX('CHANGE SIGNALS'!$K$5:$K$104,MATCH($A93,'CHANGE SIGNALS'!$A$5:$A$104,0)),"")="No approved set change"),"No change required",IF(AND(IFERROR(INDEX('CHANGE SIGNALS'!$J$5:$J$104,MATCH($A93,'CHANGE SIGNALS'!$A$5:$A$104,0)),"")="Supported material consequence",OR(IFERROR(INDEX('CHANGE SIGNALS'!$K$5:$K$104,MATCH($A93,'CHANGE SIGNALS'!$A$5:$A$104,0)),"")="One candidate",IFERROR(INDEX('CHANGE SIGNALS'!$K$5:$K$104,MATCH($A93,'CHANGE SIGNALS'!$A$5:$A$104,0)),"")="Bounded subset, product, segment or market")),"Partial refresh",IF(AND(IFERROR(INDEX('CHANGE SIGNALS'!$J$5:$J$104,MATCH($A93,'CHANGE SIGNALS'!$A$5:$A$104,0)),"")="Supported material consequence",IFERROR(INDEX('CHANGE SIGNALS'!$K$5:$K$104,MATCH($A93,'CHANGE SIGNALS'!$A$5:$A$104,0)),"")="Set-wide assumptions or coverage"),"Full competitor-set rebuild","")))))))))</f>
        <v/>
      </c>
      <c r="I93" s="6"/>
      <c r="J93" s="6"/>
      <c r="K93" s="11"/>
      <c r="L93" s="6"/>
      <c r="M93" s="6"/>
      <c r="N93" s="6"/>
      <c r="O93" s="6"/>
      <c r="P93" s="6" t="str">
        <f aca="false">IF($A93="","",'SET BASELINE'!$B$6&amp;"|"&amp;'SET BASELINE'!$B$11&amp;"|"&amp;$A93&amp;"|"&amp;$B93&amp;"|"&amp;$C93&amp;"|"&amp;$D93&amp;"|"&amp;IFERROR(INDEX('CHANGE SIGNALS'!$I$5:$I$104,MATCH($A93,'CHANGE SIGNALS'!$A$5:$A$104,0)),"")&amp;"|"&amp;IFERROR(INDEX('CHANGE SIGNALS'!$J$5:$J$104,MATCH($A93,'CHANGE SIGNALS'!$A$5:$A$104,0)),"")&amp;"|"&amp;IFERROR(INDEX('CHANGE SIGNALS'!$K$5:$K$104,MATCH($A93,'CHANGE SIGNALS'!$A$5:$A$104,0)),"")&amp;"|"&amp;$E93&amp;"|"&amp;$F93&amp;"|"&amp;$N93)</f>
        <v/>
      </c>
      <c r="Q93" s="6" t="str">
        <f aca="false">IF($A93="","",IF($I93="","NOT CONFIRMED",IF($O93="","CONFIRMATION SNAPSHOT REQUIRED",IF($O93=$P93,"CURRENT","STALE — REVIEW AGAIN"))))</f>
        <v/>
      </c>
    </row>
    <row r="94" customFormat="false" ht="15" hidden="false" customHeight="false" outlineLevel="0" collapsed="false">
      <c r="A94" s="6"/>
      <c r="B94" s="6"/>
      <c r="C94" s="6"/>
      <c r="D94" s="6"/>
      <c r="E94" s="6"/>
      <c r="F94" s="6"/>
      <c r="G94" s="6" t="str">
        <f aca="false">IF($A94="","",IF(COUNTIF('CHANGE SIGNALS'!$A$5:$A$104,$A94)=0,"Missing: matching signal record",IF('SET BASELINE'!$B$6="","Missing: original decision status",IF('SET BASELINE'!$B$11="","Missing: current set version",IF(IFERROR(INDEX('CHANGE SIGNALS'!$D$5:$D$104,MATCH($A94,'CHANGE SIGNALS'!$A$5:$A$104,0)),"")="","Missing: signal category",IF(OR(IFERROR(INDEX('CHANGE SIGNALS'!$F$5:$F$104,MATCH($A94,'CHANGE SIGNALS'!$A$5:$A$104,0)),"")="",LEN(SUBSTITUTE(SUBSTITUTE(SUBSTITUTE(SUBSTITUTE(SUBSTITUTE(SUBSTITUTE(TRIM(IFERROR(INDEX('CHANGE SIGNALS'!$F$5:$F$104,MATCH($A94,'CHANGE SIGNALS'!$A$5:$A$104,0)),"")),".",""),"-",""),"?",""),"!",""),",",""),";",""))=0),"Missing: meaningful observed fact",IF(OR(NOT(ISNUMBER(IFERROR(INDEX('CHANGE SIGNALS'!$C$5:$C$104,MATCH($A94,'CHANGE SIGNALS'!$A$5:$A$104,0)),""))),IFERROR(INDEX('CHANGE SIGNALS'!$C$5:$C$104,MATCH($A94,'CHANGE SIGNALS'!$A$5:$A$104,0)),"")&lt;1,IFERROR(INDEX('CHANGE SIGNALS'!$C$5:$C$104,MATCH($A94,'CHANGE SIGNALS'!$A$5:$A$104,0)),"")&gt;2958465,IFERROR(INDEX('CHANGE SIGNALS'!$C$5:$C$104,MATCH($A94,'CHANGE SIGNALS'!$A$5:$A$104,0)),"")&lt;&gt;INT(IFERROR(INDEX('CHANGE SIGNALS'!$C$5:$C$104,MATCH($A94,'CHANGE SIGNALS'!$A$5:$A$104,0)),""))),"Invalid: date observed",IF(IFERROR(INDEX('CHANGE SIGNALS'!$L$5:$L$104,MATCH($A94,'CHANGE SIGNALS'!$A$5:$A$104,0)),"")="","Missing: monitoring owner",IF($C94="","Missing: evidence availability",IF($D94="","Missing: evidence state",IF($B94="","Missing: candidate or affected scope",IF($E94="","Missing: materiality rationale",IF($F94="","Missing: protected unchanged elements",IF(OR($N94="",LEN(SUBSTITUTE(SUBSTITUTE(SUBSTITUTE(SUBSTITUTE(SUBSTITUTE(SUBSTITUTE(TRIM($N94),".",""),"-",""),"?",""),"!",""),",",""),";",""))=0),"Missing: next-review condition",IF(AND($C94="Required evidence is missing",$D94&lt;&gt;"Not assessable because evidence is missing"),"Contradiction: missing evidence state",IF(AND($C94="Required evidence is available",$D94="Not assessable because evidence is missing"),"Contradiction: evidence marked available and missing",IF(AND(IFERROR(INDEX('CHANGE SIGNALS'!$J$5:$J$104,MATCH($A94,'CHANGE SIGNALS'!$A$5:$A$104,0)),"")="No supported material consequence",OR(IFERROR(INDEX('CHANGE SIGNALS'!$K$5:$K$104,MATCH($A94,'CHANGE SIGNALS'!$A$5:$A$104,0)),"")="One candidate",IFERROR(INDEX('CHANGE SIGNALS'!$K$5:$K$104,MATCH($A94,'CHANGE SIGNALS'!$A$5:$A$104,0)),"")="Bounded subset, product, segment or market",IFERROR(INDEX('CHANGE SIGNALS'!$K$5:$K$104,MATCH($A94,'CHANGE SIGNALS'!$A$5:$A$104,0)),"")="Set-wide assumptions or coverage")),"Contradiction: no material consequence with change breadth",IF(AND(IFERROR(INDEX('CHANGE SIGNALS'!$J$5:$J$104,MATCH($A94,'CHANGE SIGNALS'!$A$5:$A$104,0)),"")="Supported material consequence",IFERROR(INDEX('CHANGE SIGNALS'!$K$5:$K$104,MATCH($A94,'CHANGE SIGNALS'!$A$5:$A$104,0)),"")="No approved set change"),"Contradiction: supported consequence with no change",IF(AND('SET BASELINE'!$B$6="Not clearly defined",OR(IFERROR(INDEX('CHANGE SIGNALS'!$J$5:$J$104,MATCH($A94,'CHANGE SIGNALS'!$A$5:$A$104,0)),"")="Supported material consequence",IFERROR(INDEX('CHANGE SIGNALS'!$K$5:$K$104,MATCH($A94,'CHANGE SIGNALS'!$A$5:$A$104,0)),"")&lt;&gt;"No approved set change",IFERROR(INDEX('CHANGE SIGNALS'!$I$5:$I$104,MATCH($A94,'CHANGE SIGNALS'!$A$5:$A$104,0)),"")="Original scope materially changed")),"Contradiction: undefined decision with claimed change",IF(AND(IFERROR(INDEX('CHANGE SIGNALS'!$I$5:$I$104,MATCH($A94,'CHANGE SIGNALS'!$A$5:$A$104,0)),"")="Original scope materially changed",IFERROR(INDEX('CHANGE SIGNALS'!$K$5:$K$104,MATCH($A94,'CHANGE SIGNALS'!$A$5:$A$104,0)),"")="No approved set change"),"Contradiction: changed scope with no change breadth",IF(AND(IFERROR(INDEX('CHANGE SIGNALS'!$K$5:$K$104,MATCH($A94,'CHANGE SIGNALS'!$A$5:$A$104,0)),"")="Original decision scope",IFERROR(INDEX('CHANGE SIGNALS'!$I$5:$I$104,MATCH($A94,'CHANGE SIGNALS'!$A$5:$A$104,0)),"")="Original scope remains valid"),"Contradiction: decision scope breadth with valid scope","READY")))))))))))))))))))))</f>
        <v/>
      </c>
      <c r="H94" s="6" t="str">
        <f aca="false">IF($A94="","",IF($G94&lt;&gt;"READY","",IF('SET BASELINE'!$B$6="Not clearly defined","Refused — define the original decision first",IF(OR(IFERROR(INDEX('CHANGE SIGNALS'!$I$5:$I$104,MATCH($A94,'CHANGE SIGNALS'!$A$5:$A$104,0)),"")="Original scope materially changed",IFERROR(INDEX('CHANGE SIGNALS'!$K$5:$K$104,MATCH($A94,'CHANGE SIGNALS'!$A$5:$A$104,0)),"")="Original decision scope"),"Decision-scope review required",IF($C94="Required evidence is missing","Review deferred — evidence insufficient",IF(OR($D94="Admissibility requires review",$D94="Material evidence is contradictory",$D94="Material evidence may be stale",IFERROR(INDEX('CHANGE SIGNALS'!$I$5:$I$104,MATCH($A94,'CHANGE SIGNALS'!$A$5:$A$104,0)),"")="Original scope is unclear",IFERROR(INDEX('CHANGE SIGNALS'!$J$5:$J$104,MATCH($A94,'CHANGE SIGNALS'!$A$5:$A$104,0)),"")="Consequence is unclear",IFERROR(INDEX('CHANGE SIGNALS'!$K$5:$K$104,MATCH($A94,'CHANGE SIGNALS'!$A$5:$A$104,0)),"")="Affected breadth is unclear"),"Evidence check required",IF(AND(IFERROR(INDEX('CHANGE SIGNALS'!$J$5:$J$104,MATCH($A94,'CHANGE SIGNALS'!$A$5:$A$104,0)),"")="No supported material consequence",IFERROR(INDEX('CHANGE SIGNALS'!$K$5:$K$104,MATCH($A94,'CHANGE SIGNALS'!$A$5:$A$104,0)),"")="No approved set change"),"No change required",IF(AND(IFERROR(INDEX('CHANGE SIGNALS'!$J$5:$J$104,MATCH($A94,'CHANGE SIGNALS'!$A$5:$A$104,0)),"")="Supported material consequence",OR(IFERROR(INDEX('CHANGE SIGNALS'!$K$5:$K$104,MATCH($A94,'CHANGE SIGNALS'!$A$5:$A$104,0)),"")="One candidate",IFERROR(INDEX('CHANGE SIGNALS'!$K$5:$K$104,MATCH($A94,'CHANGE SIGNALS'!$A$5:$A$104,0)),"")="Bounded subset, product, segment or market")),"Partial refresh",IF(AND(IFERROR(INDEX('CHANGE SIGNALS'!$J$5:$J$104,MATCH($A94,'CHANGE SIGNALS'!$A$5:$A$104,0)),"")="Supported material consequence",IFERROR(INDEX('CHANGE SIGNALS'!$K$5:$K$104,MATCH($A94,'CHANGE SIGNALS'!$A$5:$A$104,0)),"")="Set-wide assumptions or coverage"),"Full competitor-set rebuild","")))))))))</f>
        <v/>
      </c>
      <c r="I94" s="6"/>
      <c r="J94" s="6"/>
      <c r="K94" s="11"/>
      <c r="L94" s="6"/>
      <c r="M94" s="6"/>
      <c r="N94" s="6"/>
      <c r="O94" s="6"/>
      <c r="P94" s="6" t="str">
        <f aca="false">IF($A94="","",'SET BASELINE'!$B$6&amp;"|"&amp;'SET BASELINE'!$B$11&amp;"|"&amp;$A94&amp;"|"&amp;$B94&amp;"|"&amp;$C94&amp;"|"&amp;$D94&amp;"|"&amp;IFERROR(INDEX('CHANGE SIGNALS'!$I$5:$I$104,MATCH($A94,'CHANGE SIGNALS'!$A$5:$A$104,0)),"")&amp;"|"&amp;IFERROR(INDEX('CHANGE SIGNALS'!$J$5:$J$104,MATCH($A94,'CHANGE SIGNALS'!$A$5:$A$104,0)),"")&amp;"|"&amp;IFERROR(INDEX('CHANGE SIGNALS'!$K$5:$K$104,MATCH($A94,'CHANGE SIGNALS'!$A$5:$A$104,0)),"")&amp;"|"&amp;$E94&amp;"|"&amp;$F94&amp;"|"&amp;$N94)</f>
        <v/>
      </c>
      <c r="Q94" s="6" t="str">
        <f aca="false">IF($A94="","",IF($I94="","NOT CONFIRMED",IF($O94="","CONFIRMATION SNAPSHOT REQUIRED",IF($O94=$P94,"CURRENT","STALE — REVIEW AGAIN"))))</f>
        <v/>
      </c>
    </row>
    <row r="95" customFormat="false" ht="15" hidden="false" customHeight="false" outlineLevel="0" collapsed="false">
      <c r="A95" s="6"/>
      <c r="B95" s="6"/>
      <c r="C95" s="6"/>
      <c r="D95" s="6"/>
      <c r="E95" s="6"/>
      <c r="F95" s="6"/>
      <c r="G95" s="6" t="str">
        <f aca="false">IF($A95="","",IF(COUNTIF('CHANGE SIGNALS'!$A$5:$A$104,$A95)=0,"Missing: matching signal record",IF('SET BASELINE'!$B$6="","Missing: original decision status",IF('SET BASELINE'!$B$11="","Missing: current set version",IF(IFERROR(INDEX('CHANGE SIGNALS'!$D$5:$D$104,MATCH($A95,'CHANGE SIGNALS'!$A$5:$A$104,0)),"")="","Missing: signal category",IF(OR(IFERROR(INDEX('CHANGE SIGNALS'!$F$5:$F$104,MATCH($A95,'CHANGE SIGNALS'!$A$5:$A$104,0)),"")="",LEN(SUBSTITUTE(SUBSTITUTE(SUBSTITUTE(SUBSTITUTE(SUBSTITUTE(SUBSTITUTE(TRIM(IFERROR(INDEX('CHANGE SIGNALS'!$F$5:$F$104,MATCH($A95,'CHANGE SIGNALS'!$A$5:$A$104,0)),"")),".",""),"-",""),"?",""),"!",""),",",""),";",""))=0),"Missing: meaningful observed fact",IF(OR(NOT(ISNUMBER(IFERROR(INDEX('CHANGE SIGNALS'!$C$5:$C$104,MATCH($A95,'CHANGE SIGNALS'!$A$5:$A$104,0)),""))),IFERROR(INDEX('CHANGE SIGNALS'!$C$5:$C$104,MATCH($A95,'CHANGE SIGNALS'!$A$5:$A$104,0)),"")&lt;1,IFERROR(INDEX('CHANGE SIGNALS'!$C$5:$C$104,MATCH($A95,'CHANGE SIGNALS'!$A$5:$A$104,0)),"")&gt;2958465,IFERROR(INDEX('CHANGE SIGNALS'!$C$5:$C$104,MATCH($A95,'CHANGE SIGNALS'!$A$5:$A$104,0)),"")&lt;&gt;INT(IFERROR(INDEX('CHANGE SIGNALS'!$C$5:$C$104,MATCH($A95,'CHANGE SIGNALS'!$A$5:$A$104,0)),""))),"Invalid: date observed",IF(IFERROR(INDEX('CHANGE SIGNALS'!$L$5:$L$104,MATCH($A95,'CHANGE SIGNALS'!$A$5:$A$104,0)),"")="","Missing: monitoring owner",IF($C95="","Missing: evidence availability",IF($D95="","Missing: evidence state",IF($B95="","Missing: candidate or affected scope",IF($E95="","Missing: materiality rationale",IF($F95="","Missing: protected unchanged elements",IF(OR($N95="",LEN(SUBSTITUTE(SUBSTITUTE(SUBSTITUTE(SUBSTITUTE(SUBSTITUTE(SUBSTITUTE(TRIM($N95),".",""),"-",""),"?",""),"!",""),",",""),";",""))=0),"Missing: next-review condition",IF(AND($C95="Required evidence is missing",$D95&lt;&gt;"Not assessable because evidence is missing"),"Contradiction: missing evidence state",IF(AND($C95="Required evidence is available",$D95="Not assessable because evidence is missing"),"Contradiction: evidence marked available and missing",IF(AND(IFERROR(INDEX('CHANGE SIGNALS'!$J$5:$J$104,MATCH($A95,'CHANGE SIGNALS'!$A$5:$A$104,0)),"")="No supported material consequence",OR(IFERROR(INDEX('CHANGE SIGNALS'!$K$5:$K$104,MATCH($A95,'CHANGE SIGNALS'!$A$5:$A$104,0)),"")="One candidate",IFERROR(INDEX('CHANGE SIGNALS'!$K$5:$K$104,MATCH($A95,'CHANGE SIGNALS'!$A$5:$A$104,0)),"")="Bounded subset, product, segment or market",IFERROR(INDEX('CHANGE SIGNALS'!$K$5:$K$104,MATCH($A95,'CHANGE SIGNALS'!$A$5:$A$104,0)),"")="Set-wide assumptions or coverage")),"Contradiction: no material consequence with change breadth",IF(AND(IFERROR(INDEX('CHANGE SIGNALS'!$J$5:$J$104,MATCH($A95,'CHANGE SIGNALS'!$A$5:$A$104,0)),"")="Supported material consequence",IFERROR(INDEX('CHANGE SIGNALS'!$K$5:$K$104,MATCH($A95,'CHANGE SIGNALS'!$A$5:$A$104,0)),"")="No approved set change"),"Contradiction: supported consequence with no change",IF(AND('SET BASELINE'!$B$6="Not clearly defined",OR(IFERROR(INDEX('CHANGE SIGNALS'!$J$5:$J$104,MATCH($A95,'CHANGE SIGNALS'!$A$5:$A$104,0)),"")="Supported material consequence",IFERROR(INDEX('CHANGE SIGNALS'!$K$5:$K$104,MATCH($A95,'CHANGE SIGNALS'!$A$5:$A$104,0)),"")&lt;&gt;"No approved set change",IFERROR(INDEX('CHANGE SIGNALS'!$I$5:$I$104,MATCH($A95,'CHANGE SIGNALS'!$A$5:$A$104,0)),"")="Original scope materially changed")),"Contradiction: undefined decision with claimed change",IF(AND(IFERROR(INDEX('CHANGE SIGNALS'!$I$5:$I$104,MATCH($A95,'CHANGE SIGNALS'!$A$5:$A$104,0)),"")="Original scope materially changed",IFERROR(INDEX('CHANGE SIGNALS'!$K$5:$K$104,MATCH($A95,'CHANGE SIGNALS'!$A$5:$A$104,0)),"")="No approved set change"),"Contradiction: changed scope with no change breadth",IF(AND(IFERROR(INDEX('CHANGE SIGNALS'!$K$5:$K$104,MATCH($A95,'CHANGE SIGNALS'!$A$5:$A$104,0)),"")="Original decision scope",IFERROR(INDEX('CHANGE SIGNALS'!$I$5:$I$104,MATCH($A95,'CHANGE SIGNALS'!$A$5:$A$104,0)),"")="Original scope remains valid"),"Contradiction: decision scope breadth with valid scope","READY")))))))))))))))))))))</f>
        <v/>
      </c>
      <c r="H95" s="6" t="str">
        <f aca="false">IF($A95="","",IF($G95&lt;&gt;"READY","",IF('SET BASELINE'!$B$6="Not clearly defined","Refused — define the original decision first",IF(OR(IFERROR(INDEX('CHANGE SIGNALS'!$I$5:$I$104,MATCH($A95,'CHANGE SIGNALS'!$A$5:$A$104,0)),"")="Original scope materially changed",IFERROR(INDEX('CHANGE SIGNALS'!$K$5:$K$104,MATCH($A95,'CHANGE SIGNALS'!$A$5:$A$104,0)),"")="Original decision scope"),"Decision-scope review required",IF($C95="Required evidence is missing","Review deferred — evidence insufficient",IF(OR($D95="Admissibility requires review",$D95="Material evidence is contradictory",$D95="Material evidence may be stale",IFERROR(INDEX('CHANGE SIGNALS'!$I$5:$I$104,MATCH($A95,'CHANGE SIGNALS'!$A$5:$A$104,0)),"")="Original scope is unclear",IFERROR(INDEX('CHANGE SIGNALS'!$J$5:$J$104,MATCH($A95,'CHANGE SIGNALS'!$A$5:$A$104,0)),"")="Consequence is unclear",IFERROR(INDEX('CHANGE SIGNALS'!$K$5:$K$104,MATCH($A95,'CHANGE SIGNALS'!$A$5:$A$104,0)),"")="Affected breadth is unclear"),"Evidence check required",IF(AND(IFERROR(INDEX('CHANGE SIGNALS'!$J$5:$J$104,MATCH($A95,'CHANGE SIGNALS'!$A$5:$A$104,0)),"")="No supported material consequence",IFERROR(INDEX('CHANGE SIGNALS'!$K$5:$K$104,MATCH($A95,'CHANGE SIGNALS'!$A$5:$A$104,0)),"")="No approved set change"),"No change required",IF(AND(IFERROR(INDEX('CHANGE SIGNALS'!$J$5:$J$104,MATCH($A95,'CHANGE SIGNALS'!$A$5:$A$104,0)),"")="Supported material consequence",OR(IFERROR(INDEX('CHANGE SIGNALS'!$K$5:$K$104,MATCH($A95,'CHANGE SIGNALS'!$A$5:$A$104,0)),"")="One candidate",IFERROR(INDEX('CHANGE SIGNALS'!$K$5:$K$104,MATCH($A95,'CHANGE SIGNALS'!$A$5:$A$104,0)),"")="Bounded subset, product, segment or market")),"Partial refresh",IF(AND(IFERROR(INDEX('CHANGE SIGNALS'!$J$5:$J$104,MATCH($A95,'CHANGE SIGNALS'!$A$5:$A$104,0)),"")="Supported material consequence",IFERROR(INDEX('CHANGE SIGNALS'!$K$5:$K$104,MATCH($A95,'CHANGE SIGNALS'!$A$5:$A$104,0)),"")="Set-wide assumptions or coverage"),"Full competitor-set rebuild","")))))))))</f>
        <v/>
      </c>
      <c r="I95" s="6"/>
      <c r="J95" s="6"/>
      <c r="K95" s="11"/>
      <c r="L95" s="6"/>
      <c r="M95" s="6"/>
      <c r="N95" s="6"/>
      <c r="O95" s="6"/>
      <c r="P95" s="6" t="str">
        <f aca="false">IF($A95="","",'SET BASELINE'!$B$6&amp;"|"&amp;'SET BASELINE'!$B$11&amp;"|"&amp;$A95&amp;"|"&amp;$B95&amp;"|"&amp;$C95&amp;"|"&amp;$D95&amp;"|"&amp;IFERROR(INDEX('CHANGE SIGNALS'!$I$5:$I$104,MATCH($A95,'CHANGE SIGNALS'!$A$5:$A$104,0)),"")&amp;"|"&amp;IFERROR(INDEX('CHANGE SIGNALS'!$J$5:$J$104,MATCH($A95,'CHANGE SIGNALS'!$A$5:$A$104,0)),"")&amp;"|"&amp;IFERROR(INDEX('CHANGE SIGNALS'!$K$5:$K$104,MATCH($A95,'CHANGE SIGNALS'!$A$5:$A$104,0)),"")&amp;"|"&amp;$E95&amp;"|"&amp;$F95&amp;"|"&amp;$N95)</f>
        <v/>
      </c>
      <c r="Q95" s="6" t="str">
        <f aca="false">IF($A95="","",IF($I95="","NOT CONFIRMED",IF($O95="","CONFIRMATION SNAPSHOT REQUIRED",IF($O95=$P95,"CURRENT","STALE — REVIEW AGAIN"))))</f>
        <v/>
      </c>
    </row>
    <row r="96" customFormat="false" ht="15" hidden="false" customHeight="false" outlineLevel="0" collapsed="false">
      <c r="A96" s="6"/>
      <c r="B96" s="6"/>
      <c r="C96" s="6"/>
      <c r="D96" s="6"/>
      <c r="E96" s="6"/>
      <c r="F96" s="6"/>
      <c r="G96" s="6" t="str">
        <f aca="false">IF($A96="","",IF(COUNTIF('CHANGE SIGNALS'!$A$5:$A$104,$A96)=0,"Missing: matching signal record",IF('SET BASELINE'!$B$6="","Missing: original decision status",IF('SET BASELINE'!$B$11="","Missing: current set version",IF(IFERROR(INDEX('CHANGE SIGNALS'!$D$5:$D$104,MATCH($A96,'CHANGE SIGNALS'!$A$5:$A$104,0)),"")="","Missing: signal category",IF(OR(IFERROR(INDEX('CHANGE SIGNALS'!$F$5:$F$104,MATCH($A96,'CHANGE SIGNALS'!$A$5:$A$104,0)),"")="",LEN(SUBSTITUTE(SUBSTITUTE(SUBSTITUTE(SUBSTITUTE(SUBSTITUTE(SUBSTITUTE(TRIM(IFERROR(INDEX('CHANGE SIGNALS'!$F$5:$F$104,MATCH($A96,'CHANGE SIGNALS'!$A$5:$A$104,0)),"")),".",""),"-",""),"?",""),"!",""),",",""),";",""))=0),"Missing: meaningful observed fact",IF(OR(NOT(ISNUMBER(IFERROR(INDEX('CHANGE SIGNALS'!$C$5:$C$104,MATCH($A96,'CHANGE SIGNALS'!$A$5:$A$104,0)),""))),IFERROR(INDEX('CHANGE SIGNALS'!$C$5:$C$104,MATCH($A96,'CHANGE SIGNALS'!$A$5:$A$104,0)),"")&lt;1,IFERROR(INDEX('CHANGE SIGNALS'!$C$5:$C$104,MATCH($A96,'CHANGE SIGNALS'!$A$5:$A$104,0)),"")&gt;2958465,IFERROR(INDEX('CHANGE SIGNALS'!$C$5:$C$104,MATCH($A96,'CHANGE SIGNALS'!$A$5:$A$104,0)),"")&lt;&gt;INT(IFERROR(INDEX('CHANGE SIGNALS'!$C$5:$C$104,MATCH($A96,'CHANGE SIGNALS'!$A$5:$A$104,0)),""))),"Invalid: date observed",IF(IFERROR(INDEX('CHANGE SIGNALS'!$L$5:$L$104,MATCH($A96,'CHANGE SIGNALS'!$A$5:$A$104,0)),"")="","Missing: monitoring owner",IF($C96="","Missing: evidence availability",IF($D96="","Missing: evidence state",IF($B96="","Missing: candidate or affected scope",IF($E96="","Missing: materiality rationale",IF($F96="","Missing: protected unchanged elements",IF(OR($N96="",LEN(SUBSTITUTE(SUBSTITUTE(SUBSTITUTE(SUBSTITUTE(SUBSTITUTE(SUBSTITUTE(TRIM($N96),".",""),"-",""),"?",""),"!",""),",",""),";",""))=0),"Missing: next-review condition",IF(AND($C96="Required evidence is missing",$D96&lt;&gt;"Not assessable because evidence is missing"),"Contradiction: missing evidence state",IF(AND($C96="Required evidence is available",$D96="Not assessable because evidence is missing"),"Contradiction: evidence marked available and missing",IF(AND(IFERROR(INDEX('CHANGE SIGNALS'!$J$5:$J$104,MATCH($A96,'CHANGE SIGNALS'!$A$5:$A$104,0)),"")="No supported material consequence",OR(IFERROR(INDEX('CHANGE SIGNALS'!$K$5:$K$104,MATCH($A96,'CHANGE SIGNALS'!$A$5:$A$104,0)),"")="One candidate",IFERROR(INDEX('CHANGE SIGNALS'!$K$5:$K$104,MATCH($A96,'CHANGE SIGNALS'!$A$5:$A$104,0)),"")="Bounded subset, product, segment or market",IFERROR(INDEX('CHANGE SIGNALS'!$K$5:$K$104,MATCH($A96,'CHANGE SIGNALS'!$A$5:$A$104,0)),"")="Set-wide assumptions or coverage")),"Contradiction: no material consequence with change breadth",IF(AND(IFERROR(INDEX('CHANGE SIGNALS'!$J$5:$J$104,MATCH($A96,'CHANGE SIGNALS'!$A$5:$A$104,0)),"")="Supported material consequence",IFERROR(INDEX('CHANGE SIGNALS'!$K$5:$K$104,MATCH($A96,'CHANGE SIGNALS'!$A$5:$A$104,0)),"")="No approved set change"),"Contradiction: supported consequence with no change",IF(AND('SET BASELINE'!$B$6="Not clearly defined",OR(IFERROR(INDEX('CHANGE SIGNALS'!$J$5:$J$104,MATCH($A96,'CHANGE SIGNALS'!$A$5:$A$104,0)),"")="Supported material consequence",IFERROR(INDEX('CHANGE SIGNALS'!$K$5:$K$104,MATCH($A96,'CHANGE SIGNALS'!$A$5:$A$104,0)),"")&lt;&gt;"No approved set change",IFERROR(INDEX('CHANGE SIGNALS'!$I$5:$I$104,MATCH($A96,'CHANGE SIGNALS'!$A$5:$A$104,0)),"")="Original scope materially changed")),"Contradiction: undefined decision with claimed change",IF(AND(IFERROR(INDEX('CHANGE SIGNALS'!$I$5:$I$104,MATCH($A96,'CHANGE SIGNALS'!$A$5:$A$104,0)),"")="Original scope materially changed",IFERROR(INDEX('CHANGE SIGNALS'!$K$5:$K$104,MATCH($A96,'CHANGE SIGNALS'!$A$5:$A$104,0)),"")="No approved set change"),"Contradiction: changed scope with no change breadth",IF(AND(IFERROR(INDEX('CHANGE SIGNALS'!$K$5:$K$104,MATCH($A96,'CHANGE SIGNALS'!$A$5:$A$104,0)),"")="Original decision scope",IFERROR(INDEX('CHANGE SIGNALS'!$I$5:$I$104,MATCH($A96,'CHANGE SIGNALS'!$A$5:$A$104,0)),"")="Original scope remains valid"),"Contradiction: decision scope breadth with valid scope","READY")))))))))))))))))))))</f>
        <v/>
      </c>
      <c r="H96" s="6" t="str">
        <f aca="false">IF($A96="","",IF($G96&lt;&gt;"READY","",IF('SET BASELINE'!$B$6="Not clearly defined","Refused — define the original decision first",IF(OR(IFERROR(INDEX('CHANGE SIGNALS'!$I$5:$I$104,MATCH($A96,'CHANGE SIGNALS'!$A$5:$A$104,0)),"")="Original scope materially changed",IFERROR(INDEX('CHANGE SIGNALS'!$K$5:$K$104,MATCH($A96,'CHANGE SIGNALS'!$A$5:$A$104,0)),"")="Original decision scope"),"Decision-scope review required",IF($C96="Required evidence is missing","Review deferred — evidence insufficient",IF(OR($D96="Admissibility requires review",$D96="Material evidence is contradictory",$D96="Material evidence may be stale",IFERROR(INDEX('CHANGE SIGNALS'!$I$5:$I$104,MATCH($A96,'CHANGE SIGNALS'!$A$5:$A$104,0)),"")="Original scope is unclear",IFERROR(INDEX('CHANGE SIGNALS'!$J$5:$J$104,MATCH($A96,'CHANGE SIGNALS'!$A$5:$A$104,0)),"")="Consequence is unclear",IFERROR(INDEX('CHANGE SIGNALS'!$K$5:$K$104,MATCH($A96,'CHANGE SIGNALS'!$A$5:$A$104,0)),"")="Affected breadth is unclear"),"Evidence check required",IF(AND(IFERROR(INDEX('CHANGE SIGNALS'!$J$5:$J$104,MATCH($A96,'CHANGE SIGNALS'!$A$5:$A$104,0)),"")="No supported material consequence",IFERROR(INDEX('CHANGE SIGNALS'!$K$5:$K$104,MATCH($A96,'CHANGE SIGNALS'!$A$5:$A$104,0)),"")="No approved set change"),"No change required",IF(AND(IFERROR(INDEX('CHANGE SIGNALS'!$J$5:$J$104,MATCH($A96,'CHANGE SIGNALS'!$A$5:$A$104,0)),"")="Supported material consequence",OR(IFERROR(INDEX('CHANGE SIGNALS'!$K$5:$K$104,MATCH($A96,'CHANGE SIGNALS'!$A$5:$A$104,0)),"")="One candidate",IFERROR(INDEX('CHANGE SIGNALS'!$K$5:$K$104,MATCH($A96,'CHANGE SIGNALS'!$A$5:$A$104,0)),"")="Bounded subset, product, segment or market")),"Partial refresh",IF(AND(IFERROR(INDEX('CHANGE SIGNALS'!$J$5:$J$104,MATCH($A96,'CHANGE SIGNALS'!$A$5:$A$104,0)),"")="Supported material consequence",IFERROR(INDEX('CHANGE SIGNALS'!$K$5:$K$104,MATCH($A96,'CHANGE SIGNALS'!$A$5:$A$104,0)),"")="Set-wide assumptions or coverage"),"Full competitor-set rebuild","")))))))))</f>
        <v/>
      </c>
      <c r="I96" s="6"/>
      <c r="J96" s="6"/>
      <c r="K96" s="11"/>
      <c r="L96" s="6"/>
      <c r="M96" s="6"/>
      <c r="N96" s="6"/>
      <c r="O96" s="6"/>
      <c r="P96" s="6" t="str">
        <f aca="false">IF($A96="","",'SET BASELINE'!$B$6&amp;"|"&amp;'SET BASELINE'!$B$11&amp;"|"&amp;$A96&amp;"|"&amp;$B96&amp;"|"&amp;$C96&amp;"|"&amp;$D96&amp;"|"&amp;IFERROR(INDEX('CHANGE SIGNALS'!$I$5:$I$104,MATCH($A96,'CHANGE SIGNALS'!$A$5:$A$104,0)),"")&amp;"|"&amp;IFERROR(INDEX('CHANGE SIGNALS'!$J$5:$J$104,MATCH($A96,'CHANGE SIGNALS'!$A$5:$A$104,0)),"")&amp;"|"&amp;IFERROR(INDEX('CHANGE SIGNALS'!$K$5:$K$104,MATCH($A96,'CHANGE SIGNALS'!$A$5:$A$104,0)),"")&amp;"|"&amp;$E96&amp;"|"&amp;$F96&amp;"|"&amp;$N96)</f>
        <v/>
      </c>
      <c r="Q96" s="6" t="str">
        <f aca="false">IF($A96="","",IF($I96="","NOT CONFIRMED",IF($O96="","CONFIRMATION SNAPSHOT REQUIRED",IF($O96=$P96,"CURRENT","STALE — REVIEW AGAIN"))))</f>
        <v/>
      </c>
    </row>
    <row r="97" customFormat="false" ht="15" hidden="false" customHeight="false" outlineLevel="0" collapsed="false">
      <c r="A97" s="6"/>
      <c r="B97" s="6"/>
      <c r="C97" s="6"/>
      <c r="D97" s="6"/>
      <c r="E97" s="6"/>
      <c r="F97" s="6"/>
      <c r="G97" s="6" t="str">
        <f aca="false">IF($A97="","",IF(COUNTIF('CHANGE SIGNALS'!$A$5:$A$104,$A97)=0,"Missing: matching signal record",IF('SET BASELINE'!$B$6="","Missing: original decision status",IF('SET BASELINE'!$B$11="","Missing: current set version",IF(IFERROR(INDEX('CHANGE SIGNALS'!$D$5:$D$104,MATCH($A97,'CHANGE SIGNALS'!$A$5:$A$104,0)),"")="","Missing: signal category",IF(OR(IFERROR(INDEX('CHANGE SIGNALS'!$F$5:$F$104,MATCH($A97,'CHANGE SIGNALS'!$A$5:$A$104,0)),"")="",LEN(SUBSTITUTE(SUBSTITUTE(SUBSTITUTE(SUBSTITUTE(SUBSTITUTE(SUBSTITUTE(TRIM(IFERROR(INDEX('CHANGE SIGNALS'!$F$5:$F$104,MATCH($A97,'CHANGE SIGNALS'!$A$5:$A$104,0)),"")),".",""),"-",""),"?",""),"!",""),",",""),";",""))=0),"Missing: meaningful observed fact",IF(OR(NOT(ISNUMBER(IFERROR(INDEX('CHANGE SIGNALS'!$C$5:$C$104,MATCH($A97,'CHANGE SIGNALS'!$A$5:$A$104,0)),""))),IFERROR(INDEX('CHANGE SIGNALS'!$C$5:$C$104,MATCH($A97,'CHANGE SIGNALS'!$A$5:$A$104,0)),"")&lt;1,IFERROR(INDEX('CHANGE SIGNALS'!$C$5:$C$104,MATCH($A97,'CHANGE SIGNALS'!$A$5:$A$104,0)),"")&gt;2958465,IFERROR(INDEX('CHANGE SIGNALS'!$C$5:$C$104,MATCH($A97,'CHANGE SIGNALS'!$A$5:$A$104,0)),"")&lt;&gt;INT(IFERROR(INDEX('CHANGE SIGNALS'!$C$5:$C$104,MATCH($A97,'CHANGE SIGNALS'!$A$5:$A$104,0)),""))),"Invalid: date observed",IF(IFERROR(INDEX('CHANGE SIGNALS'!$L$5:$L$104,MATCH($A97,'CHANGE SIGNALS'!$A$5:$A$104,0)),"")="","Missing: monitoring owner",IF($C97="","Missing: evidence availability",IF($D97="","Missing: evidence state",IF($B97="","Missing: candidate or affected scope",IF($E97="","Missing: materiality rationale",IF($F97="","Missing: protected unchanged elements",IF(OR($N97="",LEN(SUBSTITUTE(SUBSTITUTE(SUBSTITUTE(SUBSTITUTE(SUBSTITUTE(SUBSTITUTE(TRIM($N97),".",""),"-",""),"?",""),"!",""),",",""),";",""))=0),"Missing: next-review condition",IF(AND($C97="Required evidence is missing",$D97&lt;&gt;"Not assessable because evidence is missing"),"Contradiction: missing evidence state",IF(AND($C97="Required evidence is available",$D97="Not assessable because evidence is missing"),"Contradiction: evidence marked available and missing",IF(AND(IFERROR(INDEX('CHANGE SIGNALS'!$J$5:$J$104,MATCH($A97,'CHANGE SIGNALS'!$A$5:$A$104,0)),"")="No supported material consequence",OR(IFERROR(INDEX('CHANGE SIGNALS'!$K$5:$K$104,MATCH($A97,'CHANGE SIGNALS'!$A$5:$A$104,0)),"")="One candidate",IFERROR(INDEX('CHANGE SIGNALS'!$K$5:$K$104,MATCH($A97,'CHANGE SIGNALS'!$A$5:$A$104,0)),"")="Bounded subset, product, segment or market",IFERROR(INDEX('CHANGE SIGNALS'!$K$5:$K$104,MATCH($A97,'CHANGE SIGNALS'!$A$5:$A$104,0)),"")="Set-wide assumptions or coverage")),"Contradiction: no material consequence with change breadth",IF(AND(IFERROR(INDEX('CHANGE SIGNALS'!$J$5:$J$104,MATCH($A97,'CHANGE SIGNALS'!$A$5:$A$104,0)),"")="Supported material consequence",IFERROR(INDEX('CHANGE SIGNALS'!$K$5:$K$104,MATCH($A97,'CHANGE SIGNALS'!$A$5:$A$104,0)),"")="No approved set change"),"Contradiction: supported consequence with no change",IF(AND('SET BASELINE'!$B$6="Not clearly defined",OR(IFERROR(INDEX('CHANGE SIGNALS'!$J$5:$J$104,MATCH($A97,'CHANGE SIGNALS'!$A$5:$A$104,0)),"")="Supported material consequence",IFERROR(INDEX('CHANGE SIGNALS'!$K$5:$K$104,MATCH($A97,'CHANGE SIGNALS'!$A$5:$A$104,0)),"")&lt;&gt;"No approved set change",IFERROR(INDEX('CHANGE SIGNALS'!$I$5:$I$104,MATCH($A97,'CHANGE SIGNALS'!$A$5:$A$104,0)),"")="Original scope materially changed")),"Contradiction: undefined decision with claimed change",IF(AND(IFERROR(INDEX('CHANGE SIGNALS'!$I$5:$I$104,MATCH($A97,'CHANGE SIGNALS'!$A$5:$A$104,0)),"")="Original scope materially changed",IFERROR(INDEX('CHANGE SIGNALS'!$K$5:$K$104,MATCH($A97,'CHANGE SIGNALS'!$A$5:$A$104,0)),"")="No approved set change"),"Contradiction: changed scope with no change breadth",IF(AND(IFERROR(INDEX('CHANGE SIGNALS'!$K$5:$K$104,MATCH($A97,'CHANGE SIGNALS'!$A$5:$A$104,0)),"")="Original decision scope",IFERROR(INDEX('CHANGE SIGNALS'!$I$5:$I$104,MATCH($A97,'CHANGE SIGNALS'!$A$5:$A$104,0)),"")="Original scope remains valid"),"Contradiction: decision scope breadth with valid scope","READY")))))))))))))))))))))</f>
        <v/>
      </c>
      <c r="H97" s="6" t="str">
        <f aca="false">IF($A97="","",IF($G97&lt;&gt;"READY","",IF('SET BASELINE'!$B$6="Not clearly defined","Refused — define the original decision first",IF(OR(IFERROR(INDEX('CHANGE SIGNALS'!$I$5:$I$104,MATCH($A97,'CHANGE SIGNALS'!$A$5:$A$104,0)),"")="Original scope materially changed",IFERROR(INDEX('CHANGE SIGNALS'!$K$5:$K$104,MATCH($A97,'CHANGE SIGNALS'!$A$5:$A$104,0)),"")="Original decision scope"),"Decision-scope review required",IF($C97="Required evidence is missing","Review deferred — evidence insufficient",IF(OR($D97="Admissibility requires review",$D97="Material evidence is contradictory",$D97="Material evidence may be stale",IFERROR(INDEX('CHANGE SIGNALS'!$I$5:$I$104,MATCH($A97,'CHANGE SIGNALS'!$A$5:$A$104,0)),"")="Original scope is unclear",IFERROR(INDEX('CHANGE SIGNALS'!$J$5:$J$104,MATCH($A97,'CHANGE SIGNALS'!$A$5:$A$104,0)),"")="Consequence is unclear",IFERROR(INDEX('CHANGE SIGNALS'!$K$5:$K$104,MATCH($A97,'CHANGE SIGNALS'!$A$5:$A$104,0)),"")="Affected breadth is unclear"),"Evidence check required",IF(AND(IFERROR(INDEX('CHANGE SIGNALS'!$J$5:$J$104,MATCH($A97,'CHANGE SIGNALS'!$A$5:$A$104,0)),"")="No supported material consequence",IFERROR(INDEX('CHANGE SIGNALS'!$K$5:$K$104,MATCH($A97,'CHANGE SIGNALS'!$A$5:$A$104,0)),"")="No approved set change"),"No change required",IF(AND(IFERROR(INDEX('CHANGE SIGNALS'!$J$5:$J$104,MATCH($A97,'CHANGE SIGNALS'!$A$5:$A$104,0)),"")="Supported material consequence",OR(IFERROR(INDEX('CHANGE SIGNALS'!$K$5:$K$104,MATCH($A97,'CHANGE SIGNALS'!$A$5:$A$104,0)),"")="One candidate",IFERROR(INDEX('CHANGE SIGNALS'!$K$5:$K$104,MATCH($A97,'CHANGE SIGNALS'!$A$5:$A$104,0)),"")="Bounded subset, product, segment or market")),"Partial refresh",IF(AND(IFERROR(INDEX('CHANGE SIGNALS'!$J$5:$J$104,MATCH($A97,'CHANGE SIGNALS'!$A$5:$A$104,0)),"")="Supported material consequence",IFERROR(INDEX('CHANGE SIGNALS'!$K$5:$K$104,MATCH($A97,'CHANGE SIGNALS'!$A$5:$A$104,0)),"")="Set-wide assumptions or coverage"),"Full competitor-set rebuild","")))))))))</f>
        <v/>
      </c>
      <c r="I97" s="6"/>
      <c r="J97" s="6"/>
      <c r="K97" s="11"/>
      <c r="L97" s="6"/>
      <c r="M97" s="6"/>
      <c r="N97" s="6"/>
      <c r="O97" s="6"/>
      <c r="P97" s="6" t="str">
        <f aca="false">IF($A97="","",'SET BASELINE'!$B$6&amp;"|"&amp;'SET BASELINE'!$B$11&amp;"|"&amp;$A97&amp;"|"&amp;$B97&amp;"|"&amp;$C97&amp;"|"&amp;$D97&amp;"|"&amp;IFERROR(INDEX('CHANGE SIGNALS'!$I$5:$I$104,MATCH($A97,'CHANGE SIGNALS'!$A$5:$A$104,0)),"")&amp;"|"&amp;IFERROR(INDEX('CHANGE SIGNALS'!$J$5:$J$104,MATCH($A97,'CHANGE SIGNALS'!$A$5:$A$104,0)),"")&amp;"|"&amp;IFERROR(INDEX('CHANGE SIGNALS'!$K$5:$K$104,MATCH($A97,'CHANGE SIGNALS'!$A$5:$A$104,0)),"")&amp;"|"&amp;$E97&amp;"|"&amp;$F97&amp;"|"&amp;$N97)</f>
        <v/>
      </c>
      <c r="Q97" s="6" t="str">
        <f aca="false">IF($A97="","",IF($I97="","NOT CONFIRMED",IF($O97="","CONFIRMATION SNAPSHOT REQUIRED",IF($O97=$P97,"CURRENT","STALE — REVIEW AGAIN"))))</f>
        <v/>
      </c>
    </row>
    <row r="98" customFormat="false" ht="15" hidden="false" customHeight="false" outlineLevel="0" collapsed="false">
      <c r="A98" s="6"/>
      <c r="B98" s="6"/>
      <c r="C98" s="6"/>
      <c r="D98" s="6"/>
      <c r="E98" s="6"/>
      <c r="F98" s="6"/>
      <c r="G98" s="6" t="str">
        <f aca="false">IF($A98="","",IF(COUNTIF('CHANGE SIGNALS'!$A$5:$A$104,$A98)=0,"Missing: matching signal record",IF('SET BASELINE'!$B$6="","Missing: original decision status",IF('SET BASELINE'!$B$11="","Missing: current set version",IF(IFERROR(INDEX('CHANGE SIGNALS'!$D$5:$D$104,MATCH($A98,'CHANGE SIGNALS'!$A$5:$A$104,0)),"")="","Missing: signal category",IF(OR(IFERROR(INDEX('CHANGE SIGNALS'!$F$5:$F$104,MATCH($A98,'CHANGE SIGNALS'!$A$5:$A$104,0)),"")="",LEN(SUBSTITUTE(SUBSTITUTE(SUBSTITUTE(SUBSTITUTE(SUBSTITUTE(SUBSTITUTE(TRIM(IFERROR(INDEX('CHANGE SIGNALS'!$F$5:$F$104,MATCH($A98,'CHANGE SIGNALS'!$A$5:$A$104,0)),"")),".",""),"-",""),"?",""),"!",""),",",""),";",""))=0),"Missing: meaningful observed fact",IF(OR(NOT(ISNUMBER(IFERROR(INDEX('CHANGE SIGNALS'!$C$5:$C$104,MATCH($A98,'CHANGE SIGNALS'!$A$5:$A$104,0)),""))),IFERROR(INDEX('CHANGE SIGNALS'!$C$5:$C$104,MATCH($A98,'CHANGE SIGNALS'!$A$5:$A$104,0)),"")&lt;1,IFERROR(INDEX('CHANGE SIGNALS'!$C$5:$C$104,MATCH($A98,'CHANGE SIGNALS'!$A$5:$A$104,0)),"")&gt;2958465,IFERROR(INDEX('CHANGE SIGNALS'!$C$5:$C$104,MATCH($A98,'CHANGE SIGNALS'!$A$5:$A$104,0)),"")&lt;&gt;INT(IFERROR(INDEX('CHANGE SIGNALS'!$C$5:$C$104,MATCH($A98,'CHANGE SIGNALS'!$A$5:$A$104,0)),""))),"Invalid: date observed",IF(IFERROR(INDEX('CHANGE SIGNALS'!$L$5:$L$104,MATCH($A98,'CHANGE SIGNALS'!$A$5:$A$104,0)),"")="","Missing: monitoring owner",IF($C98="","Missing: evidence availability",IF($D98="","Missing: evidence state",IF($B98="","Missing: candidate or affected scope",IF($E98="","Missing: materiality rationale",IF($F98="","Missing: protected unchanged elements",IF(OR($N98="",LEN(SUBSTITUTE(SUBSTITUTE(SUBSTITUTE(SUBSTITUTE(SUBSTITUTE(SUBSTITUTE(TRIM($N98),".",""),"-",""),"?",""),"!",""),",",""),";",""))=0),"Missing: next-review condition",IF(AND($C98="Required evidence is missing",$D98&lt;&gt;"Not assessable because evidence is missing"),"Contradiction: missing evidence state",IF(AND($C98="Required evidence is available",$D98="Not assessable because evidence is missing"),"Contradiction: evidence marked available and missing",IF(AND(IFERROR(INDEX('CHANGE SIGNALS'!$J$5:$J$104,MATCH($A98,'CHANGE SIGNALS'!$A$5:$A$104,0)),"")="No supported material consequence",OR(IFERROR(INDEX('CHANGE SIGNALS'!$K$5:$K$104,MATCH($A98,'CHANGE SIGNALS'!$A$5:$A$104,0)),"")="One candidate",IFERROR(INDEX('CHANGE SIGNALS'!$K$5:$K$104,MATCH($A98,'CHANGE SIGNALS'!$A$5:$A$104,0)),"")="Bounded subset, product, segment or market",IFERROR(INDEX('CHANGE SIGNALS'!$K$5:$K$104,MATCH($A98,'CHANGE SIGNALS'!$A$5:$A$104,0)),"")="Set-wide assumptions or coverage")),"Contradiction: no material consequence with change breadth",IF(AND(IFERROR(INDEX('CHANGE SIGNALS'!$J$5:$J$104,MATCH($A98,'CHANGE SIGNALS'!$A$5:$A$104,0)),"")="Supported material consequence",IFERROR(INDEX('CHANGE SIGNALS'!$K$5:$K$104,MATCH($A98,'CHANGE SIGNALS'!$A$5:$A$104,0)),"")="No approved set change"),"Contradiction: supported consequence with no change",IF(AND('SET BASELINE'!$B$6="Not clearly defined",OR(IFERROR(INDEX('CHANGE SIGNALS'!$J$5:$J$104,MATCH($A98,'CHANGE SIGNALS'!$A$5:$A$104,0)),"")="Supported material consequence",IFERROR(INDEX('CHANGE SIGNALS'!$K$5:$K$104,MATCH($A98,'CHANGE SIGNALS'!$A$5:$A$104,0)),"")&lt;&gt;"No approved set change",IFERROR(INDEX('CHANGE SIGNALS'!$I$5:$I$104,MATCH($A98,'CHANGE SIGNALS'!$A$5:$A$104,0)),"")="Original scope materially changed")),"Contradiction: undefined decision with claimed change",IF(AND(IFERROR(INDEX('CHANGE SIGNALS'!$I$5:$I$104,MATCH($A98,'CHANGE SIGNALS'!$A$5:$A$104,0)),"")="Original scope materially changed",IFERROR(INDEX('CHANGE SIGNALS'!$K$5:$K$104,MATCH($A98,'CHANGE SIGNALS'!$A$5:$A$104,0)),"")="No approved set change"),"Contradiction: changed scope with no change breadth",IF(AND(IFERROR(INDEX('CHANGE SIGNALS'!$K$5:$K$104,MATCH($A98,'CHANGE SIGNALS'!$A$5:$A$104,0)),"")="Original decision scope",IFERROR(INDEX('CHANGE SIGNALS'!$I$5:$I$104,MATCH($A98,'CHANGE SIGNALS'!$A$5:$A$104,0)),"")="Original scope remains valid"),"Contradiction: decision scope breadth with valid scope","READY")))))))))))))))))))))</f>
        <v/>
      </c>
      <c r="H98" s="6" t="str">
        <f aca="false">IF($A98="","",IF($G98&lt;&gt;"READY","",IF('SET BASELINE'!$B$6="Not clearly defined","Refused — define the original decision first",IF(OR(IFERROR(INDEX('CHANGE SIGNALS'!$I$5:$I$104,MATCH($A98,'CHANGE SIGNALS'!$A$5:$A$104,0)),"")="Original scope materially changed",IFERROR(INDEX('CHANGE SIGNALS'!$K$5:$K$104,MATCH($A98,'CHANGE SIGNALS'!$A$5:$A$104,0)),"")="Original decision scope"),"Decision-scope review required",IF($C98="Required evidence is missing","Review deferred — evidence insufficient",IF(OR($D98="Admissibility requires review",$D98="Material evidence is contradictory",$D98="Material evidence may be stale",IFERROR(INDEX('CHANGE SIGNALS'!$I$5:$I$104,MATCH($A98,'CHANGE SIGNALS'!$A$5:$A$104,0)),"")="Original scope is unclear",IFERROR(INDEX('CHANGE SIGNALS'!$J$5:$J$104,MATCH($A98,'CHANGE SIGNALS'!$A$5:$A$104,0)),"")="Consequence is unclear",IFERROR(INDEX('CHANGE SIGNALS'!$K$5:$K$104,MATCH($A98,'CHANGE SIGNALS'!$A$5:$A$104,0)),"")="Affected breadth is unclear"),"Evidence check required",IF(AND(IFERROR(INDEX('CHANGE SIGNALS'!$J$5:$J$104,MATCH($A98,'CHANGE SIGNALS'!$A$5:$A$104,0)),"")="No supported material consequence",IFERROR(INDEX('CHANGE SIGNALS'!$K$5:$K$104,MATCH($A98,'CHANGE SIGNALS'!$A$5:$A$104,0)),"")="No approved set change"),"No change required",IF(AND(IFERROR(INDEX('CHANGE SIGNALS'!$J$5:$J$104,MATCH($A98,'CHANGE SIGNALS'!$A$5:$A$104,0)),"")="Supported material consequence",OR(IFERROR(INDEX('CHANGE SIGNALS'!$K$5:$K$104,MATCH($A98,'CHANGE SIGNALS'!$A$5:$A$104,0)),"")="One candidate",IFERROR(INDEX('CHANGE SIGNALS'!$K$5:$K$104,MATCH($A98,'CHANGE SIGNALS'!$A$5:$A$104,0)),"")="Bounded subset, product, segment or market")),"Partial refresh",IF(AND(IFERROR(INDEX('CHANGE SIGNALS'!$J$5:$J$104,MATCH($A98,'CHANGE SIGNALS'!$A$5:$A$104,0)),"")="Supported material consequence",IFERROR(INDEX('CHANGE SIGNALS'!$K$5:$K$104,MATCH($A98,'CHANGE SIGNALS'!$A$5:$A$104,0)),"")="Set-wide assumptions or coverage"),"Full competitor-set rebuild","")))))))))</f>
        <v/>
      </c>
      <c r="I98" s="6"/>
      <c r="J98" s="6"/>
      <c r="K98" s="11"/>
      <c r="L98" s="6"/>
      <c r="M98" s="6"/>
      <c r="N98" s="6"/>
      <c r="O98" s="6"/>
      <c r="P98" s="6" t="str">
        <f aca="false">IF($A98="","",'SET BASELINE'!$B$6&amp;"|"&amp;'SET BASELINE'!$B$11&amp;"|"&amp;$A98&amp;"|"&amp;$B98&amp;"|"&amp;$C98&amp;"|"&amp;$D98&amp;"|"&amp;IFERROR(INDEX('CHANGE SIGNALS'!$I$5:$I$104,MATCH($A98,'CHANGE SIGNALS'!$A$5:$A$104,0)),"")&amp;"|"&amp;IFERROR(INDEX('CHANGE SIGNALS'!$J$5:$J$104,MATCH($A98,'CHANGE SIGNALS'!$A$5:$A$104,0)),"")&amp;"|"&amp;IFERROR(INDEX('CHANGE SIGNALS'!$K$5:$K$104,MATCH($A98,'CHANGE SIGNALS'!$A$5:$A$104,0)),"")&amp;"|"&amp;$E98&amp;"|"&amp;$F98&amp;"|"&amp;$N98)</f>
        <v/>
      </c>
      <c r="Q98" s="6" t="str">
        <f aca="false">IF($A98="","",IF($I98="","NOT CONFIRMED",IF($O98="","CONFIRMATION SNAPSHOT REQUIRED",IF($O98=$P98,"CURRENT","STALE — REVIEW AGAIN"))))</f>
        <v/>
      </c>
    </row>
    <row r="99" customFormat="false" ht="15" hidden="false" customHeight="false" outlineLevel="0" collapsed="false">
      <c r="A99" s="6"/>
      <c r="B99" s="6"/>
      <c r="C99" s="6"/>
      <c r="D99" s="6"/>
      <c r="E99" s="6"/>
      <c r="F99" s="6"/>
      <c r="G99" s="6" t="str">
        <f aca="false">IF($A99="","",IF(COUNTIF('CHANGE SIGNALS'!$A$5:$A$104,$A99)=0,"Missing: matching signal record",IF('SET BASELINE'!$B$6="","Missing: original decision status",IF('SET BASELINE'!$B$11="","Missing: current set version",IF(IFERROR(INDEX('CHANGE SIGNALS'!$D$5:$D$104,MATCH($A99,'CHANGE SIGNALS'!$A$5:$A$104,0)),"")="","Missing: signal category",IF(OR(IFERROR(INDEX('CHANGE SIGNALS'!$F$5:$F$104,MATCH($A99,'CHANGE SIGNALS'!$A$5:$A$104,0)),"")="",LEN(SUBSTITUTE(SUBSTITUTE(SUBSTITUTE(SUBSTITUTE(SUBSTITUTE(SUBSTITUTE(TRIM(IFERROR(INDEX('CHANGE SIGNALS'!$F$5:$F$104,MATCH($A99,'CHANGE SIGNALS'!$A$5:$A$104,0)),"")),".",""),"-",""),"?",""),"!",""),",",""),";",""))=0),"Missing: meaningful observed fact",IF(OR(NOT(ISNUMBER(IFERROR(INDEX('CHANGE SIGNALS'!$C$5:$C$104,MATCH($A99,'CHANGE SIGNALS'!$A$5:$A$104,0)),""))),IFERROR(INDEX('CHANGE SIGNALS'!$C$5:$C$104,MATCH($A99,'CHANGE SIGNALS'!$A$5:$A$104,0)),"")&lt;1,IFERROR(INDEX('CHANGE SIGNALS'!$C$5:$C$104,MATCH($A99,'CHANGE SIGNALS'!$A$5:$A$104,0)),"")&gt;2958465,IFERROR(INDEX('CHANGE SIGNALS'!$C$5:$C$104,MATCH($A99,'CHANGE SIGNALS'!$A$5:$A$104,0)),"")&lt;&gt;INT(IFERROR(INDEX('CHANGE SIGNALS'!$C$5:$C$104,MATCH($A99,'CHANGE SIGNALS'!$A$5:$A$104,0)),""))),"Invalid: date observed",IF(IFERROR(INDEX('CHANGE SIGNALS'!$L$5:$L$104,MATCH($A99,'CHANGE SIGNALS'!$A$5:$A$104,0)),"")="","Missing: monitoring owner",IF($C99="","Missing: evidence availability",IF($D99="","Missing: evidence state",IF($B99="","Missing: candidate or affected scope",IF($E99="","Missing: materiality rationale",IF($F99="","Missing: protected unchanged elements",IF(OR($N99="",LEN(SUBSTITUTE(SUBSTITUTE(SUBSTITUTE(SUBSTITUTE(SUBSTITUTE(SUBSTITUTE(TRIM($N99),".",""),"-",""),"?",""),"!",""),",",""),";",""))=0),"Missing: next-review condition",IF(AND($C99="Required evidence is missing",$D99&lt;&gt;"Not assessable because evidence is missing"),"Contradiction: missing evidence state",IF(AND($C99="Required evidence is available",$D99="Not assessable because evidence is missing"),"Contradiction: evidence marked available and missing",IF(AND(IFERROR(INDEX('CHANGE SIGNALS'!$J$5:$J$104,MATCH($A99,'CHANGE SIGNALS'!$A$5:$A$104,0)),"")="No supported material consequence",OR(IFERROR(INDEX('CHANGE SIGNALS'!$K$5:$K$104,MATCH($A99,'CHANGE SIGNALS'!$A$5:$A$104,0)),"")="One candidate",IFERROR(INDEX('CHANGE SIGNALS'!$K$5:$K$104,MATCH($A99,'CHANGE SIGNALS'!$A$5:$A$104,0)),"")="Bounded subset, product, segment or market",IFERROR(INDEX('CHANGE SIGNALS'!$K$5:$K$104,MATCH($A99,'CHANGE SIGNALS'!$A$5:$A$104,0)),"")="Set-wide assumptions or coverage")),"Contradiction: no material consequence with change breadth",IF(AND(IFERROR(INDEX('CHANGE SIGNALS'!$J$5:$J$104,MATCH($A99,'CHANGE SIGNALS'!$A$5:$A$104,0)),"")="Supported material consequence",IFERROR(INDEX('CHANGE SIGNALS'!$K$5:$K$104,MATCH($A99,'CHANGE SIGNALS'!$A$5:$A$104,0)),"")="No approved set change"),"Contradiction: supported consequence with no change",IF(AND('SET BASELINE'!$B$6="Not clearly defined",OR(IFERROR(INDEX('CHANGE SIGNALS'!$J$5:$J$104,MATCH($A99,'CHANGE SIGNALS'!$A$5:$A$104,0)),"")="Supported material consequence",IFERROR(INDEX('CHANGE SIGNALS'!$K$5:$K$104,MATCH($A99,'CHANGE SIGNALS'!$A$5:$A$104,0)),"")&lt;&gt;"No approved set change",IFERROR(INDEX('CHANGE SIGNALS'!$I$5:$I$104,MATCH($A99,'CHANGE SIGNALS'!$A$5:$A$104,0)),"")="Original scope materially changed")),"Contradiction: undefined decision with claimed change",IF(AND(IFERROR(INDEX('CHANGE SIGNALS'!$I$5:$I$104,MATCH($A99,'CHANGE SIGNALS'!$A$5:$A$104,0)),"")="Original scope materially changed",IFERROR(INDEX('CHANGE SIGNALS'!$K$5:$K$104,MATCH($A99,'CHANGE SIGNALS'!$A$5:$A$104,0)),"")="No approved set change"),"Contradiction: changed scope with no change breadth",IF(AND(IFERROR(INDEX('CHANGE SIGNALS'!$K$5:$K$104,MATCH($A99,'CHANGE SIGNALS'!$A$5:$A$104,0)),"")="Original decision scope",IFERROR(INDEX('CHANGE SIGNALS'!$I$5:$I$104,MATCH($A99,'CHANGE SIGNALS'!$A$5:$A$104,0)),"")="Original scope remains valid"),"Contradiction: decision scope breadth with valid scope","READY")))))))))))))))))))))</f>
        <v/>
      </c>
      <c r="H99" s="6" t="str">
        <f aca="false">IF($A99="","",IF($G99&lt;&gt;"READY","",IF('SET BASELINE'!$B$6="Not clearly defined","Refused — define the original decision first",IF(OR(IFERROR(INDEX('CHANGE SIGNALS'!$I$5:$I$104,MATCH($A99,'CHANGE SIGNALS'!$A$5:$A$104,0)),"")="Original scope materially changed",IFERROR(INDEX('CHANGE SIGNALS'!$K$5:$K$104,MATCH($A99,'CHANGE SIGNALS'!$A$5:$A$104,0)),"")="Original decision scope"),"Decision-scope review required",IF($C99="Required evidence is missing","Review deferred — evidence insufficient",IF(OR($D99="Admissibility requires review",$D99="Material evidence is contradictory",$D99="Material evidence may be stale",IFERROR(INDEX('CHANGE SIGNALS'!$I$5:$I$104,MATCH($A99,'CHANGE SIGNALS'!$A$5:$A$104,0)),"")="Original scope is unclear",IFERROR(INDEX('CHANGE SIGNALS'!$J$5:$J$104,MATCH($A99,'CHANGE SIGNALS'!$A$5:$A$104,0)),"")="Consequence is unclear",IFERROR(INDEX('CHANGE SIGNALS'!$K$5:$K$104,MATCH($A99,'CHANGE SIGNALS'!$A$5:$A$104,0)),"")="Affected breadth is unclear"),"Evidence check required",IF(AND(IFERROR(INDEX('CHANGE SIGNALS'!$J$5:$J$104,MATCH($A99,'CHANGE SIGNALS'!$A$5:$A$104,0)),"")="No supported material consequence",IFERROR(INDEX('CHANGE SIGNALS'!$K$5:$K$104,MATCH($A99,'CHANGE SIGNALS'!$A$5:$A$104,0)),"")="No approved set change"),"No change required",IF(AND(IFERROR(INDEX('CHANGE SIGNALS'!$J$5:$J$104,MATCH($A99,'CHANGE SIGNALS'!$A$5:$A$104,0)),"")="Supported material consequence",OR(IFERROR(INDEX('CHANGE SIGNALS'!$K$5:$K$104,MATCH($A99,'CHANGE SIGNALS'!$A$5:$A$104,0)),"")="One candidate",IFERROR(INDEX('CHANGE SIGNALS'!$K$5:$K$104,MATCH($A99,'CHANGE SIGNALS'!$A$5:$A$104,0)),"")="Bounded subset, product, segment or market")),"Partial refresh",IF(AND(IFERROR(INDEX('CHANGE SIGNALS'!$J$5:$J$104,MATCH($A99,'CHANGE SIGNALS'!$A$5:$A$104,0)),"")="Supported material consequence",IFERROR(INDEX('CHANGE SIGNALS'!$K$5:$K$104,MATCH($A99,'CHANGE SIGNALS'!$A$5:$A$104,0)),"")="Set-wide assumptions or coverage"),"Full competitor-set rebuild","")))))))))</f>
        <v/>
      </c>
      <c r="I99" s="6"/>
      <c r="J99" s="6"/>
      <c r="K99" s="11"/>
      <c r="L99" s="6"/>
      <c r="M99" s="6"/>
      <c r="N99" s="6"/>
      <c r="O99" s="6"/>
      <c r="P99" s="6" t="str">
        <f aca="false">IF($A99="","",'SET BASELINE'!$B$6&amp;"|"&amp;'SET BASELINE'!$B$11&amp;"|"&amp;$A99&amp;"|"&amp;$B99&amp;"|"&amp;$C99&amp;"|"&amp;$D99&amp;"|"&amp;IFERROR(INDEX('CHANGE SIGNALS'!$I$5:$I$104,MATCH($A99,'CHANGE SIGNALS'!$A$5:$A$104,0)),"")&amp;"|"&amp;IFERROR(INDEX('CHANGE SIGNALS'!$J$5:$J$104,MATCH($A99,'CHANGE SIGNALS'!$A$5:$A$104,0)),"")&amp;"|"&amp;IFERROR(INDEX('CHANGE SIGNALS'!$K$5:$K$104,MATCH($A99,'CHANGE SIGNALS'!$A$5:$A$104,0)),"")&amp;"|"&amp;$E99&amp;"|"&amp;$F99&amp;"|"&amp;$N99)</f>
        <v/>
      </c>
      <c r="Q99" s="6" t="str">
        <f aca="false">IF($A99="","",IF($I99="","NOT CONFIRMED",IF($O99="","CONFIRMATION SNAPSHOT REQUIRED",IF($O99=$P99,"CURRENT","STALE — REVIEW AGAIN"))))</f>
        <v/>
      </c>
    </row>
    <row r="100" customFormat="false" ht="15" hidden="false" customHeight="false" outlineLevel="0" collapsed="false">
      <c r="A100" s="6"/>
      <c r="B100" s="6"/>
      <c r="C100" s="6"/>
      <c r="D100" s="6"/>
      <c r="E100" s="6"/>
      <c r="F100" s="6"/>
      <c r="G100" s="6" t="str">
        <f aca="false">IF($A100="","",IF(COUNTIF('CHANGE SIGNALS'!$A$5:$A$104,$A100)=0,"Missing: matching signal record",IF('SET BASELINE'!$B$6="","Missing: original decision status",IF('SET BASELINE'!$B$11="","Missing: current set version",IF(IFERROR(INDEX('CHANGE SIGNALS'!$D$5:$D$104,MATCH($A100,'CHANGE SIGNALS'!$A$5:$A$104,0)),"")="","Missing: signal category",IF(OR(IFERROR(INDEX('CHANGE SIGNALS'!$F$5:$F$104,MATCH($A100,'CHANGE SIGNALS'!$A$5:$A$104,0)),"")="",LEN(SUBSTITUTE(SUBSTITUTE(SUBSTITUTE(SUBSTITUTE(SUBSTITUTE(SUBSTITUTE(TRIM(IFERROR(INDEX('CHANGE SIGNALS'!$F$5:$F$104,MATCH($A100,'CHANGE SIGNALS'!$A$5:$A$104,0)),"")),".",""),"-",""),"?",""),"!",""),",",""),";",""))=0),"Missing: meaningful observed fact",IF(OR(NOT(ISNUMBER(IFERROR(INDEX('CHANGE SIGNALS'!$C$5:$C$104,MATCH($A100,'CHANGE SIGNALS'!$A$5:$A$104,0)),""))),IFERROR(INDEX('CHANGE SIGNALS'!$C$5:$C$104,MATCH($A100,'CHANGE SIGNALS'!$A$5:$A$104,0)),"")&lt;1,IFERROR(INDEX('CHANGE SIGNALS'!$C$5:$C$104,MATCH($A100,'CHANGE SIGNALS'!$A$5:$A$104,0)),"")&gt;2958465,IFERROR(INDEX('CHANGE SIGNALS'!$C$5:$C$104,MATCH($A100,'CHANGE SIGNALS'!$A$5:$A$104,0)),"")&lt;&gt;INT(IFERROR(INDEX('CHANGE SIGNALS'!$C$5:$C$104,MATCH($A100,'CHANGE SIGNALS'!$A$5:$A$104,0)),""))),"Invalid: date observed",IF(IFERROR(INDEX('CHANGE SIGNALS'!$L$5:$L$104,MATCH($A100,'CHANGE SIGNALS'!$A$5:$A$104,0)),"")="","Missing: monitoring owner",IF($C100="","Missing: evidence availability",IF($D100="","Missing: evidence state",IF($B100="","Missing: candidate or affected scope",IF($E100="","Missing: materiality rationale",IF($F100="","Missing: protected unchanged elements",IF(OR($N100="",LEN(SUBSTITUTE(SUBSTITUTE(SUBSTITUTE(SUBSTITUTE(SUBSTITUTE(SUBSTITUTE(TRIM($N100),".",""),"-",""),"?",""),"!",""),",",""),";",""))=0),"Missing: next-review condition",IF(AND($C100="Required evidence is missing",$D100&lt;&gt;"Not assessable because evidence is missing"),"Contradiction: missing evidence state",IF(AND($C100="Required evidence is available",$D100="Not assessable because evidence is missing"),"Contradiction: evidence marked available and missing",IF(AND(IFERROR(INDEX('CHANGE SIGNALS'!$J$5:$J$104,MATCH($A100,'CHANGE SIGNALS'!$A$5:$A$104,0)),"")="No supported material consequence",OR(IFERROR(INDEX('CHANGE SIGNALS'!$K$5:$K$104,MATCH($A100,'CHANGE SIGNALS'!$A$5:$A$104,0)),"")="One candidate",IFERROR(INDEX('CHANGE SIGNALS'!$K$5:$K$104,MATCH($A100,'CHANGE SIGNALS'!$A$5:$A$104,0)),"")="Bounded subset, product, segment or market",IFERROR(INDEX('CHANGE SIGNALS'!$K$5:$K$104,MATCH($A100,'CHANGE SIGNALS'!$A$5:$A$104,0)),"")="Set-wide assumptions or coverage")),"Contradiction: no material consequence with change breadth",IF(AND(IFERROR(INDEX('CHANGE SIGNALS'!$J$5:$J$104,MATCH($A100,'CHANGE SIGNALS'!$A$5:$A$104,0)),"")="Supported material consequence",IFERROR(INDEX('CHANGE SIGNALS'!$K$5:$K$104,MATCH($A100,'CHANGE SIGNALS'!$A$5:$A$104,0)),"")="No approved set change"),"Contradiction: supported consequence with no change",IF(AND('SET BASELINE'!$B$6="Not clearly defined",OR(IFERROR(INDEX('CHANGE SIGNALS'!$J$5:$J$104,MATCH($A100,'CHANGE SIGNALS'!$A$5:$A$104,0)),"")="Supported material consequence",IFERROR(INDEX('CHANGE SIGNALS'!$K$5:$K$104,MATCH($A100,'CHANGE SIGNALS'!$A$5:$A$104,0)),"")&lt;&gt;"No approved set change",IFERROR(INDEX('CHANGE SIGNALS'!$I$5:$I$104,MATCH($A100,'CHANGE SIGNALS'!$A$5:$A$104,0)),"")="Original scope materially changed")),"Contradiction: undefined decision with claimed change",IF(AND(IFERROR(INDEX('CHANGE SIGNALS'!$I$5:$I$104,MATCH($A100,'CHANGE SIGNALS'!$A$5:$A$104,0)),"")="Original scope materially changed",IFERROR(INDEX('CHANGE SIGNALS'!$K$5:$K$104,MATCH($A100,'CHANGE SIGNALS'!$A$5:$A$104,0)),"")="No approved set change"),"Contradiction: changed scope with no change breadth",IF(AND(IFERROR(INDEX('CHANGE SIGNALS'!$K$5:$K$104,MATCH($A100,'CHANGE SIGNALS'!$A$5:$A$104,0)),"")="Original decision scope",IFERROR(INDEX('CHANGE SIGNALS'!$I$5:$I$104,MATCH($A100,'CHANGE SIGNALS'!$A$5:$A$104,0)),"")="Original scope remains valid"),"Contradiction: decision scope breadth with valid scope","READY")))))))))))))))))))))</f>
        <v/>
      </c>
      <c r="H100" s="6" t="str">
        <f aca="false">IF($A100="","",IF($G100&lt;&gt;"READY","",IF('SET BASELINE'!$B$6="Not clearly defined","Refused — define the original decision first",IF(OR(IFERROR(INDEX('CHANGE SIGNALS'!$I$5:$I$104,MATCH($A100,'CHANGE SIGNALS'!$A$5:$A$104,0)),"")="Original scope materially changed",IFERROR(INDEX('CHANGE SIGNALS'!$K$5:$K$104,MATCH($A100,'CHANGE SIGNALS'!$A$5:$A$104,0)),"")="Original decision scope"),"Decision-scope review required",IF($C100="Required evidence is missing","Review deferred — evidence insufficient",IF(OR($D100="Admissibility requires review",$D100="Material evidence is contradictory",$D100="Material evidence may be stale",IFERROR(INDEX('CHANGE SIGNALS'!$I$5:$I$104,MATCH($A100,'CHANGE SIGNALS'!$A$5:$A$104,0)),"")="Original scope is unclear",IFERROR(INDEX('CHANGE SIGNALS'!$J$5:$J$104,MATCH($A100,'CHANGE SIGNALS'!$A$5:$A$104,0)),"")="Consequence is unclear",IFERROR(INDEX('CHANGE SIGNALS'!$K$5:$K$104,MATCH($A100,'CHANGE SIGNALS'!$A$5:$A$104,0)),"")="Affected breadth is unclear"),"Evidence check required",IF(AND(IFERROR(INDEX('CHANGE SIGNALS'!$J$5:$J$104,MATCH($A100,'CHANGE SIGNALS'!$A$5:$A$104,0)),"")="No supported material consequence",IFERROR(INDEX('CHANGE SIGNALS'!$K$5:$K$104,MATCH($A100,'CHANGE SIGNALS'!$A$5:$A$104,0)),"")="No approved set change"),"No change required",IF(AND(IFERROR(INDEX('CHANGE SIGNALS'!$J$5:$J$104,MATCH($A100,'CHANGE SIGNALS'!$A$5:$A$104,0)),"")="Supported material consequence",OR(IFERROR(INDEX('CHANGE SIGNALS'!$K$5:$K$104,MATCH($A100,'CHANGE SIGNALS'!$A$5:$A$104,0)),"")="One candidate",IFERROR(INDEX('CHANGE SIGNALS'!$K$5:$K$104,MATCH($A100,'CHANGE SIGNALS'!$A$5:$A$104,0)),"")="Bounded subset, product, segment or market")),"Partial refresh",IF(AND(IFERROR(INDEX('CHANGE SIGNALS'!$J$5:$J$104,MATCH($A100,'CHANGE SIGNALS'!$A$5:$A$104,0)),"")="Supported material consequence",IFERROR(INDEX('CHANGE SIGNALS'!$K$5:$K$104,MATCH($A100,'CHANGE SIGNALS'!$A$5:$A$104,0)),"")="Set-wide assumptions or coverage"),"Full competitor-set rebuild","")))))))))</f>
        <v/>
      </c>
      <c r="I100" s="6"/>
      <c r="J100" s="6"/>
      <c r="K100" s="11"/>
      <c r="L100" s="6"/>
      <c r="M100" s="6"/>
      <c r="N100" s="6"/>
      <c r="O100" s="6"/>
      <c r="P100" s="6" t="str">
        <f aca="false">IF($A100="","",'SET BASELINE'!$B$6&amp;"|"&amp;'SET BASELINE'!$B$11&amp;"|"&amp;$A100&amp;"|"&amp;$B100&amp;"|"&amp;$C100&amp;"|"&amp;$D100&amp;"|"&amp;IFERROR(INDEX('CHANGE SIGNALS'!$I$5:$I$104,MATCH($A100,'CHANGE SIGNALS'!$A$5:$A$104,0)),"")&amp;"|"&amp;IFERROR(INDEX('CHANGE SIGNALS'!$J$5:$J$104,MATCH($A100,'CHANGE SIGNALS'!$A$5:$A$104,0)),"")&amp;"|"&amp;IFERROR(INDEX('CHANGE SIGNALS'!$K$5:$K$104,MATCH($A100,'CHANGE SIGNALS'!$A$5:$A$104,0)),"")&amp;"|"&amp;$E100&amp;"|"&amp;$F100&amp;"|"&amp;$N100)</f>
        <v/>
      </c>
      <c r="Q100" s="6" t="str">
        <f aca="false">IF($A100="","",IF($I100="","NOT CONFIRMED",IF($O100="","CONFIRMATION SNAPSHOT REQUIRED",IF($O100=$P100,"CURRENT","STALE — REVIEW AGAIN"))))</f>
        <v/>
      </c>
    </row>
    <row r="101" customFormat="false" ht="15" hidden="false" customHeight="false" outlineLevel="0" collapsed="false">
      <c r="A101" s="6"/>
      <c r="B101" s="6"/>
      <c r="C101" s="6"/>
      <c r="D101" s="6"/>
      <c r="E101" s="6"/>
      <c r="F101" s="6"/>
      <c r="G101" s="6" t="str">
        <f aca="false">IF($A101="","",IF(COUNTIF('CHANGE SIGNALS'!$A$5:$A$104,$A101)=0,"Missing: matching signal record",IF('SET BASELINE'!$B$6="","Missing: original decision status",IF('SET BASELINE'!$B$11="","Missing: current set version",IF(IFERROR(INDEX('CHANGE SIGNALS'!$D$5:$D$104,MATCH($A101,'CHANGE SIGNALS'!$A$5:$A$104,0)),"")="","Missing: signal category",IF(OR(IFERROR(INDEX('CHANGE SIGNALS'!$F$5:$F$104,MATCH($A101,'CHANGE SIGNALS'!$A$5:$A$104,0)),"")="",LEN(SUBSTITUTE(SUBSTITUTE(SUBSTITUTE(SUBSTITUTE(SUBSTITUTE(SUBSTITUTE(TRIM(IFERROR(INDEX('CHANGE SIGNALS'!$F$5:$F$104,MATCH($A101,'CHANGE SIGNALS'!$A$5:$A$104,0)),"")),".",""),"-",""),"?",""),"!",""),",",""),";",""))=0),"Missing: meaningful observed fact",IF(OR(NOT(ISNUMBER(IFERROR(INDEX('CHANGE SIGNALS'!$C$5:$C$104,MATCH($A101,'CHANGE SIGNALS'!$A$5:$A$104,0)),""))),IFERROR(INDEX('CHANGE SIGNALS'!$C$5:$C$104,MATCH($A101,'CHANGE SIGNALS'!$A$5:$A$104,0)),"")&lt;1,IFERROR(INDEX('CHANGE SIGNALS'!$C$5:$C$104,MATCH($A101,'CHANGE SIGNALS'!$A$5:$A$104,0)),"")&gt;2958465,IFERROR(INDEX('CHANGE SIGNALS'!$C$5:$C$104,MATCH($A101,'CHANGE SIGNALS'!$A$5:$A$104,0)),"")&lt;&gt;INT(IFERROR(INDEX('CHANGE SIGNALS'!$C$5:$C$104,MATCH($A101,'CHANGE SIGNALS'!$A$5:$A$104,0)),""))),"Invalid: date observed",IF(IFERROR(INDEX('CHANGE SIGNALS'!$L$5:$L$104,MATCH($A101,'CHANGE SIGNALS'!$A$5:$A$104,0)),"")="","Missing: monitoring owner",IF($C101="","Missing: evidence availability",IF($D101="","Missing: evidence state",IF($B101="","Missing: candidate or affected scope",IF($E101="","Missing: materiality rationale",IF($F101="","Missing: protected unchanged elements",IF(OR($N101="",LEN(SUBSTITUTE(SUBSTITUTE(SUBSTITUTE(SUBSTITUTE(SUBSTITUTE(SUBSTITUTE(TRIM($N101),".",""),"-",""),"?",""),"!",""),",",""),";",""))=0),"Missing: next-review condition",IF(AND($C101="Required evidence is missing",$D101&lt;&gt;"Not assessable because evidence is missing"),"Contradiction: missing evidence state",IF(AND($C101="Required evidence is available",$D101="Not assessable because evidence is missing"),"Contradiction: evidence marked available and missing",IF(AND(IFERROR(INDEX('CHANGE SIGNALS'!$J$5:$J$104,MATCH($A101,'CHANGE SIGNALS'!$A$5:$A$104,0)),"")="No supported material consequence",OR(IFERROR(INDEX('CHANGE SIGNALS'!$K$5:$K$104,MATCH($A101,'CHANGE SIGNALS'!$A$5:$A$104,0)),"")="One candidate",IFERROR(INDEX('CHANGE SIGNALS'!$K$5:$K$104,MATCH($A101,'CHANGE SIGNALS'!$A$5:$A$104,0)),"")="Bounded subset, product, segment or market",IFERROR(INDEX('CHANGE SIGNALS'!$K$5:$K$104,MATCH($A101,'CHANGE SIGNALS'!$A$5:$A$104,0)),"")="Set-wide assumptions or coverage")),"Contradiction: no material consequence with change breadth",IF(AND(IFERROR(INDEX('CHANGE SIGNALS'!$J$5:$J$104,MATCH($A101,'CHANGE SIGNALS'!$A$5:$A$104,0)),"")="Supported material consequence",IFERROR(INDEX('CHANGE SIGNALS'!$K$5:$K$104,MATCH($A101,'CHANGE SIGNALS'!$A$5:$A$104,0)),"")="No approved set change"),"Contradiction: supported consequence with no change",IF(AND('SET BASELINE'!$B$6="Not clearly defined",OR(IFERROR(INDEX('CHANGE SIGNALS'!$J$5:$J$104,MATCH($A101,'CHANGE SIGNALS'!$A$5:$A$104,0)),"")="Supported material consequence",IFERROR(INDEX('CHANGE SIGNALS'!$K$5:$K$104,MATCH($A101,'CHANGE SIGNALS'!$A$5:$A$104,0)),"")&lt;&gt;"No approved set change",IFERROR(INDEX('CHANGE SIGNALS'!$I$5:$I$104,MATCH($A101,'CHANGE SIGNALS'!$A$5:$A$104,0)),"")="Original scope materially changed")),"Contradiction: undefined decision with claimed change",IF(AND(IFERROR(INDEX('CHANGE SIGNALS'!$I$5:$I$104,MATCH($A101,'CHANGE SIGNALS'!$A$5:$A$104,0)),"")="Original scope materially changed",IFERROR(INDEX('CHANGE SIGNALS'!$K$5:$K$104,MATCH($A101,'CHANGE SIGNALS'!$A$5:$A$104,0)),"")="No approved set change"),"Contradiction: changed scope with no change breadth",IF(AND(IFERROR(INDEX('CHANGE SIGNALS'!$K$5:$K$104,MATCH($A101,'CHANGE SIGNALS'!$A$5:$A$104,0)),"")="Original decision scope",IFERROR(INDEX('CHANGE SIGNALS'!$I$5:$I$104,MATCH($A101,'CHANGE SIGNALS'!$A$5:$A$104,0)),"")="Original scope remains valid"),"Contradiction: decision scope breadth with valid scope","READY")))))))))))))))))))))</f>
        <v/>
      </c>
      <c r="H101" s="6" t="str">
        <f aca="false">IF($A101="","",IF($G101&lt;&gt;"READY","",IF('SET BASELINE'!$B$6="Not clearly defined","Refused — define the original decision first",IF(OR(IFERROR(INDEX('CHANGE SIGNALS'!$I$5:$I$104,MATCH($A101,'CHANGE SIGNALS'!$A$5:$A$104,0)),"")="Original scope materially changed",IFERROR(INDEX('CHANGE SIGNALS'!$K$5:$K$104,MATCH($A101,'CHANGE SIGNALS'!$A$5:$A$104,0)),"")="Original decision scope"),"Decision-scope review required",IF($C101="Required evidence is missing","Review deferred — evidence insufficient",IF(OR($D101="Admissibility requires review",$D101="Material evidence is contradictory",$D101="Material evidence may be stale",IFERROR(INDEX('CHANGE SIGNALS'!$I$5:$I$104,MATCH($A101,'CHANGE SIGNALS'!$A$5:$A$104,0)),"")="Original scope is unclear",IFERROR(INDEX('CHANGE SIGNALS'!$J$5:$J$104,MATCH($A101,'CHANGE SIGNALS'!$A$5:$A$104,0)),"")="Consequence is unclear",IFERROR(INDEX('CHANGE SIGNALS'!$K$5:$K$104,MATCH($A101,'CHANGE SIGNALS'!$A$5:$A$104,0)),"")="Affected breadth is unclear"),"Evidence check required",IF(AND(IFERROR(INDEX('CHANGE SIGNALS'!$J$5:$J$104,MATCH($A101,'CHANGE SIGNALS'!$A$5:$A$104,0)),"")="No supported material consequence",IFERROR(INDEX('CHANGE SIGNALS'!$K$5:$K$104,MATCH($A101,'CHANGE SIGNALS'!$A$5:$A$104,0)),"")="No approved set change"),"No change required",IF(AND(IFERROR(INDEX('CHANGE SIGNALS'!$J$5:$J$104,MATCH($A101,'CHANGE SIGNALS'!$A$5:$A$104,0)),"")="Supported material consequence",OR(IFERROR(INDEX('CHANGE SIGNALS'!$K$5:$K$104,MATCH($A101,'CHANGE SIGNALS'!$A$5:$A$104,0)),"")="One candidate",IFERROR(INDEX('CHANGE SIGNALS'!$K$5:$K$104,MATCH($A101,'CHANGE SIGNALS'!$A$5:$A$104,0)),"")="Bounded subset, product, segment or market")),"Partial refresh",IF(AND(IFERROR(INDEX('CHANGE SIGNALS'!$J$5:$J$104,MATCH($A101,'CHANGE SIGNALS'!$A$5:$A$104,0)),"")="Supported material consequence",IFERROR(INDEX('CHANGE SIGNALS'!$K$5:$K$104,MATCH($A101,'CHANGE SIGNALS'!$A$5:$A$104,0)),"")="Set-wide assumptions or coverage"),"Full competitor-set rebuild","")))))))))</f>
        <v/>
      </c>
      <c r="I101" s="6"/>
      <c r="J101" s="6"/>
      <c r="K101" s="11"/>
      <c r="L101" s="6"/>
      <c r="M101" s="6"/>
      <c r="N101" s="6"/>
      <c r="O101" s="6"/>
      <c r="P101" s="6" t="str">
        <f aca="false">IF($A101="","",'SET BASELINE'!$B$6&amp;"|"&amp;'SET BASELINE'!$B$11&amp;"|"&amp;$A101&amp;"|"&amp;$B101&amp;"|"&amp;$C101&amp;"|"&amp;$D101&amp;"|"&amp;IFERROR(INDEX('CHANGE SIGNALS'!$I$5:$I$104,MATCH($A101,'CHANGE SIGNALS'!$A$5:$A$104,0)),"")&amp;"|"&amp;IFERROR(INDEX('CHANGE SIGNALS'!$J$5:$J$104,MATCH($A101,'CHANGE SIGNALS'!$A$5:$A$104,0)),"")&amp;"|"&amp;IFERROR(INDEX('CHANGE SIGNALS'!$K$5:$K$104,MATCH($A101,'CHANGE SIGNALS'!$A$5:$A$104,0)),"")&amp;"|"&amp;$E101&amp;"|"&amp;$F101&amp;"|"&amp;$N101)</f>
        <v/>
      </c>
      <c r="Q101" s="6" t="str">
        <f aca="false">IF($A101="","",IF($I101="","NOT CONFIRMED",IF($O101="","CONFIRMATION SNAPSHOT REQUIRED",IF($O101=$P101,"CURRENT","STALE — REVIEW AGAIN"))))</f>
        <v/>
      </c>
    </row>
    <row r="102" customFormat="false" ht="15" hidden="false" customHeight="false" outlineLevel="0" collapsed="false">
      <c r="A102" s="6"/>
      <c r="B102" s="6"/>
      <c r="C102" s="6"/>
      <c r="D102" s="6"/>
      <c r="E102" s="6"/>
      <c r="F102" s="6"/>
      <c r="G102" s="6" t="str">
        <f aca="false">IF($A102="","",IF(COUNTIF('CHANGE SIGNALS'!$A$5:$A$104,$A102)=0,"Missing: matching signal record",IF('SET BASELINE'!$B$6="","Missing: original decision status",IF('SET BASELINE'!$B$11="","Missing: current set version",IF(IFERROR(INDEX('CHANGE SIGNALS'!$D$5:$D$104,MATCH($A102,'CHANGE SIGNALS'!$A$5:$A$104,0)),"")="","Missing: signal category",IF(OR(IFERROR(INDEX('CHANGE SIGNALS'!$F$5:$F$104,MATCH($A102,'CHANGE SIGNALS'!$A$5:$A$104,0)),"")="",LEN(SUBSTITUTE(SUBSTITUTE(SUBSTITUTE(SUBSTITUTE(SUBSTITUTE(SUBSTITUTE(TRIM(IFERROR(INDEX('CHANGE SIGNALS'!$F$5:$F$104,MATCH($A102,'CHANGE SIGNALS'!$A$5:$A$104,0)),"")),".",""),"-",""),"?",""),"!",""),",",""),";",""))=0),"Missing: meaningful observed fact",IF(OR(NOT(ISNUMBER(IFERROR(INDEX('CHANGE SIGNALS'!$C$5:$C$104,MATCH($A102,'CHANGE SIGNALS'!$A$5:$A$104,0)),""))),IFERROR(INDEX('CHANGE SIGNALS'!$C$5:$C$104,MATCH($A102,'CHANGE SIGNALS'!$A$5:$A$104,0)),"")&lt;1,IFERROR(INDEX('CHANGE SIGNALS'!$C$5:$C$104,MATCH($A102,'CHANGE SIGNALS'!$A$5:$A$104,0)),"")&gt;2958465,IFERROR(INDEX('CHANGE SIGNALS'!$C$5:$C$104,MATCH($A102,'CHANGE SIGNALS'!$A$5:$A$104,0)),"")&lt;&gt;INT(IFERROR(INDEX('CHANGE SIGNALS'!$C$5:$C$104,MATCH($A102,'CHANGE SIGNALS'!$A$5:$A$104,0)),""))),"Invalid: date observed",IF(IFERROR(INDEX('CHANGE SIGNALS'!$L$5:$L$104,MATCH($A102,'CHANGE SIGNALS'!$A$5:$A$104,0)),"")="","Missing: monitoring owner",IF($C102="","Missing: evidence availability",IF($D102="","Missing: evidence state",IF($B102="","Missing: candidate or affected scope",IF($E102="","Missing: materiality rationale",IF($F102="","Missing: protected unchanged elements",IF(OR($N102="",LEN(SUBSTITUTE(SUBSTITUTE(SUBSTITUTE(SUBSTITUTE(SUBSTITUTE(SUBSTITUTE(TRIM($N102),".",""),"-",""),"?",""),"!",""),",",""),";",""))=0),"Missing: next-review condition",IF(AND($C102="Required evidence is missing",$D102&lt;&gt;"Not assessable because evidence is missing"),"Contradiction: missing evidence state",IF(AND($C102="Required evidence is available",$D102="Not assessable because evidence is missing"),"Contradiction: evidence marked available and missing",IF(AND(IFERROR(INDEX('CHANGE SIGNALS'!$J$5:$J$104,MATCH($A102,'CHANGE SIGNALS'!$A$5:$A$104,0)),"")="No supported material consequence",OR(IFERROR(INDEX('CHANGE SIGNALS'!$K$5:$K$104,MATCH($A102,'CHANGE SIGNALS'!$A$5:$A$104,0)),"")="One candidate",IFERROR(INDEX('CHANGE SIGNALS'!$K$5:$K$104,MATCH($A102,'CHANGE SIGNALS'!$A$5:$A$104,0)),"")="Bounded subset, product, segment or market",IFERROR(INDEX('CHANGE SIGNALS'!$K$5:$K$104,MATCH($A102,'CHANGE SIGNALS'!$A$5:$A$104,0)),"")="Set-wide assumptions or coverage")),"Contradiction: no material consequence with change breadth",IF(AND(IFERROR(INDEX('CHANGE SIGNALS'!$J$5:$J$104,MATCH($A102,'CHANGE SIGNALS'!$A$5:$A$104,0)),"")="Supported material consequence",IFERROR(INDEX('CHANGE SIGNALS'!$K$5:$K$104,MATCH($A102,'CHANGE SIGNALS'!$A$5:$A$104,0)),"")="No approved set change"),"Contradiction: supported consequence with no change",IF(AND('SET BASELINE'!$B$6="Not clearly defined",OR(IFERROR(INDEX('CHANGE SIGNALS'!$J$5:$J$104,MATCH($A102,'CHANGE SIGNALS'!$A$5:$A$104,0)),"")="Supported material consequence",IFERROR(INDEX('CHANGE SIGNALS'!$K$5:$K$104,MATCH($A102,'CHANGE SIGNALS'!$A$5:$A$104,0)),"")&lt;&gt;"No approved set change",IFERROR(INDEX('CHANGE SIGNALS'!$I$5:$I$104,MATCH($A102,'CHANGE SIGNALS'!$A$5:$A$104,0)),"")="Original scope materially changed")),"Contradiction: undefined decision with claimed change",IF(AND(IFERROR(INDEX('CHANGE SIGNALS'!$I$5:$I$104,MATCH($A102,'CHANGE SIGNALS'!$A$5:$A$104,0)),"")="Original scope materially changed",IFERROR(INDEX('CHANGE SIGNALS'!$K$5:$K$104,MATCH($A102,'CHANGE SIGNALS'!$A$5:$A$104,0)),"")="No approved set change"),"Contradiction: changed scope with no change breadth",IF(AND(IFERROR(INDEX('CHANGE SIGNALS'!$K$5:$K$104,MATCH($A102,'CHANGE SIGNALS'!$A$5:$A$104,0)),"")="Original decision scope",IFERROR(INDEX('CHANGE SIGNALS'!$I$5:$I$104,MATCH($A102,'CHANGE SIGNALS'!$A$5:$A$104,0)),"")="Original scope remains valid"),"Contradiction: decision scope breadth with valid scope","READY")))))))))))))))))))))</f>
        <v/>
      </c>
      <c r="H102" s="6" t="str">
        <f aca="false">IF($A102="","",IF($G102&lt;&gt;"READY","",IF('SET BASELINE'!$B$6="Not clearly defined","Refused — define the original decision first",IF(OR(IFERROR(INDEX('CHANGE SIGNALS'!$I$5:$I$104,MATCH($A102,'CHANGE SIGNALS'!$A$5:$A$104,0)),"")="Original scope materially changed",IFERROR(INDEX('CHANGE SIGNALS'!$K$5:$K$104,MATCH($A102,'CHANGE SIGNALS'!$A$5:$A$104,0)),"")="Original decision scope"),"Decision-scope review required",IF($C102="Required evidence is missing","Review deferred — evidence insufficient",IF(OR($D102="Admissibility requires review",$D102="Material evidence is contradictory",$D102="Material evidence may be stale",IFERROR(INDEX('CHANGE SIGNALS'!$I$5:$I$104,MATCH($A102,'CHANGE SIGNALS'!$A$5:$A$104,0)),"")="Original scope is unclear",IFERROR(INDEX('CHANGE SIGNALS'!$J$5:$J$104,MATCH($A102,'CHANGE SIGNALS'!$A$5:$A$104,0)),"")="Consequence is unclear",IFERROR(INDEX('CHANGE SIGNALS'!$K$5:$K$104,MATCH($A102,'CHANGE SIGNALS'!$A$5:$A$104,0)),"")="Affected breadth is unclear"),"Evidence check required",IF(AND(IFERROR(INDEX('CHANGE SIGNALS'!$J$5:$J$104,MATCH($A102,'CHANGE SIGNALS'!$A$5:$A$104,0)),"")="No supported material consequence",IFERROR(INDEX('CHANGE SIGNALS'!$K$5:$K$104,MATCH($A102,'CHANGE SIGNALS'!$A$5:$A$104,0)),"")="No approved set change"),"No change required",IF(AND(IFERROR(INDEX('CHANGE SIGNALS'!$J$5:$J$104,MATCH($A102,'CHANGE SIGNALS'!$A$5:$A$104,0)),"")="Supported material consequence",OR(IFERROR(INDEX('CHANGE SIGNALS'!$K$5:$K$104,MATCH($A102,'CHANGE SIGNALS'!$A$5:$A$104,0)),"")="One candidate",IFERROR(INDEX('CHANGE SIGNALS'!$K$5:$K$104,MATCH($A102,'CHANGE SIGNALS'!$A$5:$A$104,0)),"")="Bounded subset, product, segment or market")),"Partial refresh",IF(AND(IFERROR(INDEX('CHANGE SIGNALS'!$J$5:$J$104,MATCH($A102,'CHANGE SIGNALS'!$A$5:$A$104,0)),"")="Supported material consequence",IFERROR(INDEX('CHANGE SIGNALS'!$K$5:$K$104,MATCH($A102,'CHANGE SIGNALS'!$A$5:$A$104,0)),"")="Set-wide assumptions or coverage"),"Full competitor-set rebuild","")))))))))</f>
        <v/>
      </c>
      <c r="I102" s="6"/>
      <c r="J102" s="6"/>
      <c r="K102" s="11"/>
      <c r="L102" s="6"/>
      <c r="M102" s="6"/>
      <c r="N102" s="6"/>
      <c r="O102" s="6"/>
      <c r="P102" s="6" t="str">
        <f aca="false">IF($A102="","",'SET BASELINE'!$B$6&amp;"|"&amp;'SET BASELINE'!$B$11&amp;"|"&amp;$A102&amp;"|"&amp;$B102&amp;"|"&amp;$C102&amp;"|"&amp;$D102&amp;"|"&amp;IFERROR(INDEX('CHANGE SIGNALS'!$I$5:$I$104,MATCH($A102,'CHANGE SIGNALS'!$A$5:$A$104,0)),"")&amp;"|"&amp;IFERROR(INDEX('CHANGE SIGNALS'!$J$5:$J$104,MATCH($A102,'CHANGE SIGNALS'!$A$5:$A$104,0)),"")&amp;"|"&amp;IFERROR(INDEX('CHANGE SIGNALS'!$K$5:$K$104,MATCH($A102,'CHANGE SIGNALS'!$A$5:$A$104,0)),"")&amp;"|"&amp;$E102&amp;"|"&amp;$F102&amp;"|"&amp;$N102)</f>
        <v/>
      </c>
      <c r="Q102" s="6" t="str">
        <f aca="false">IF($A102="","",IF($I102="","NOT CONFIRMED",IF($O102="","CONFIRMATION SNAPSHOT REQUIRED",IF($O102=$P102,"CURRENT","STALE — REVIEW AGAIN"))))</f>
        <v/>
      </c>
    </row>
    <row r="103" customFormat="false" ht="15" hidden="false" customHeight="false" outlineLevel="0" collapsed="false">
      <c r="A103" s="6"/>
      <c r="B103" s="6"/>
      <c r="C103" s="6"/>
      <c r="D103" s="6"/>
      <c r="E103" s="6"/>
      <c r="F103" s="6"/>
      <c r="G103" s="6" t="str">
        <f aca="false">IF($A103="","",IF(COUNTIF('CHANGE SIGNALS'!$A$5:$A$104,$A103)=0,"Missing: matching signal record",IF('SET BASELINE'!$B$6="","Missing: original decision status",IF('SET BASELINE'!$B$11="","Missing: current set version",IF(IFERROR(INDEX('CHANGE SIGNALS'!$D$5:$D$104,MATCH($A103,'CHANGE SIGNALS'!$A$5:$A$104,0)),"")="","Missing: signal category",IF(OR(IFERROR(INDEX('CHANGE SIGNALS'!$F$5:$F$104,MATCH($A103,'CHANGE SIGNALS'!$A$5:$A$104,0)),"")="",LEN(SUBSTITUTE(SUBSTITUTE(SUBSTITUTE(SUBSTITUTE(SUBSTITUTE(SUBSTITUTE(TRIM(IFERROR(INDEX('CHANGE SIGNALS'!$F$5:$F$104,MATCH($A103,'CHANGE SIGNALS'!$A$5:$A$104,0)),"")),".",""),"-",""),"?",""),"!",""),",",""),";",""))=0),"Missing: meaningful observed fact",IF(OR(NOT(ISNUMBER(IFERROR(INDEX('CHANGE SIGNALS'!$C$5:$C$104,MATCH($A103,'CHANGE SIGNALS'!$A$5:$A$104,0)),""))),IFERROR(INDEX('CHANGE SIGNALS'!$C$5:$C$104,MATCH($A103,'CHANGE SIGNALS'!$A$5:$A$104,0)),"")&lt;1,IFERROR(INDEX('CHANGE SIGNALS'!$C$5:$C$104,MATCH($A103,'CHANGE SIGNALS'!$A$5:$A$104,0)),"")&gt;2958465,IFERROR(INDEX('CHANGE SIGNALS'!$C$5:$C$104,MATCH($A103,'CHANGE SIGNALS'!$A$5:$A$104,0)),"")&lt;&gt;INT(IFERROR(INDEX('CHANGE SIGNALS'!$C$5:$C$104,MATCH($A103,'CHANGE SIGNALS'!$A$5:$A$104,0)),""))),"Invalid: date observed",IF(IFERROR(INDEX('CHANGE SIGNALS'!$L$5:$L$104,MATCH($A103,'CHANGE SIGNALS'!$A$5:$A$104,0)),"")="","Missing: monitoring owner",IF($C103="","Missing: evidence availability",IF($D103="","Missing: evidence state",IF($B103="","Missing: candidate or affected scope",IF($E103="","Missing: materiality rationale",IF($F103="","Missing: protected unchanged elements",IF(OR($N103="",LEN(SUBSTITUTE(SUBSTITUTE(SUBSTITUTE(SUBSTITUTE(SUBSTITUTE(SUBSTITUTE(TRIM($N103),".",""),"-",""),"?",""),"!",""),",",""),";",""))=0),"Missing: next-review condition",IF(AND($C103="Required evidence is missing",$D103&lt;&gt;"Not assessable because evidence is missing"),"Contradiction: missing evidence state",IF(AND($C103="Required evidence is available",$D103="Not assessable because evidence is missing"),"Contradiction: evidence marked available and missing",IF(AND(IFERROR(INDEX('CHANGE SIGNALS'!$J$5:$J$104,MATCH($A103,'CHANGE SIGNALS'!$A$5:$A$104,0)),"")="No supported material consequence",OR(IFERROR(INDEX('CHANGE SIGNALS'!$K$5:$K$104,MATCH($A103,'CHANGE SIGNALS'!$A$5:$A$104,0)),"")="One candidate",IFERROR(INDEX('CHANGE SIGNALS'!$K$5:$K$104,MATCH($A103,'CHANGE SIGNALS'!$A$5:$A$104,0)),"")="Bounded subset, product, segment or market",IFERROR(INDEX('CHANGE SIGNALS'!$K$5:$K$104,MATCH($A103,'CHANGE SIGNALS'!$A$5:$A$104,0)),"")="Set-wide assumptions or coverage")),"Contradiction: no material consequence with change breadth",IF(AND(IFERROR(INDEX('CHANGE SIGNALS'!$J$5:$J$104,MATCH($A103,'CHANGE SIGNALS'!$A$5:$A$104,0)),"")="Supported material consequence",IFERROR(INDEX('CHANGE SIGNALS'!$K$5:$K$104,MATCH($A103,'CHANGE SIGNALS'!$A$5:$A$104,0)),"")="No approved set change"),"Contradiction: supported consequence with no change",IF(AND('SET BASELINE'!$B$6="Not clearly defined",OR(IFERROR(INDEX('CHANGE SIGNALS'!$J$5:$J$104,MATCH($A103,'CHANGE SIGNALS'!$A$5:$A$104,0)),"")="Supported material consequence",IFERROR(INDEX('CHANGE SIGNALS'!$K$5:$K$104,MATCH($A103,'CHANGE SIGNALS'!$A$5:$A$104,0)),"")&lt;&gt;"No approved set change",IFERROR(INDEX('CHANGE SIGNALS'!$I$5:$I$104,MATCH($A103,'CHANGE SIGNALS'!$A$5:$A$104,0)),"")="Original scope materially changed")),"Contradiction: undefined decision with claimed change",IF(AND(IFERROR(INDEX('CHANGE SIGNALS'!$I$5:$I$104,MATCH($A103,'CHANGE SIGNALS'!$A$5:$A$104,0)),"")="Original scope materially changed",IFERROR(INDEX('CHANGE SIGNALS'!$K$5:$K$104,MATCH($A103,'CHANGE SIGNALS'!$A$5:$A$104,0)),"")="No approved set change"),"Contradiction: changed scope with no change breadth",IF(AND(IFERROR(INDEX('CHANGE SIGNALS'!$K$5:$K$104,MATCH($A103,'CHANGE SIGNALS'!$A$5:$A$104,0)),"")="Original decision scope",IFERROR(INDEX('CHANGE SIGNALS'!$I$5:$I$104,MATCH($A103,'CHANGE SIGNALS'!$A$5:$A$104,0)),"")="Original scope remains valid"),"Contradiction: decision scope breadth with valid scope","READY")))))))))))))))))))))</f>
        <v/>
      </c>
      <c r="H103" s="6" t="str">
        <f aca="false">IF($A103="","",IF($G103&lt;&gt;"READY","",IF('SET BASELINE'!$B$6="Not clearly defined","Refused — define the original decision first",IF(OR(IFERROR(INDEX('CHANGE SIGNALS'!$I$5:$I$104,MATCH($A103,'CHANGE SIGNALS'!$A$5:$A$104,0)),"")="Original scope materially changed",IFERROR(INDEX('CHANGE SIGNALS'!$K$5:$K$104,MATCH($A103,'CHANGE SIGNALS'!$A$5:$A$104,0)),"")="Original decision scope"),"Decision-scope review required",IF($C103="Required evidence is missing","Review deferred — evidence insufficient",IF(OR($D103="Admissibility requires review",$D103="Material evidence is contradictory",$D103="Material evidence may be stale",IFERROR(INDEX('CHANGE SIGNALS'!$I$5:$I$104,MATCH($A103,'CHANGE SIGNALS'!$A$5:$A$104,0)),"")="Original scope is unclear",IFERROR(INDEX('CHANGE SIGNALS'!$J$5:$J$104,MATCH($A103,'CHANGE SIGNALS'!$A$5:$A$104,0)),"")="Consequence is unclear",IFERROR(INDEX('CHANGE SIGNALS'!$K$5:$K$104,MATCH($A103,'CHANGE SIGNALS'!$A$5:$A$104,0)),"")="Affected breadth is unclear"),"Evidence check required",IF(AND(IFERROR(INDEX('CHANGE SIGNALS'!$J$5:$J$104,MATCH($A103,'CHANGE SIGNALS'!$A$5:$A$104,0)),"")="No supported material consequence",IFERROR(INDEX('CHANGE SIGNALS'!$K$5:$K$104,MATCH($A103,'CHANGE SIGNALS'!$A$5:$A$104,0)),"")="No approved set change"),"No change required",IF(AND(IFERROR(INDEX('CHANGE SIGNALS'!$J$5:$J$104,MATCH($A103,'CHANGE SIGNALS'!$A$5:$A$104,0)),"")="Supported material consequence",OR(IFERROR(INDEX('CHANGE SIGNALS'!$K$5:$K$104,MATCH($A103,'CHANGE SIGNALS'!$A$5:$A$104,0)),"")="One candidate",IFERROR(INDEX('CHANGE SIGNALS'!$K$5:$K$104,MATCH($A103,'CHANGE SIGNALS'!$A$5:$A$104,0)),"")="Bounded subset, product, segment or market")),"Partial refresh",IF(AND(IFERROR(INDEX('CHANGE SIGNALS'!$J$5:$J$104,MATCH($A103,'CHANGE SIGNALS'!$A$5:$A$104,0)),"")="Supported material consequence",IFERROR(INDEX('CHANGE SIGNALS'!$K$5:$K$104,MATCH($A103,'CHANGE SIGNALS'!$A$5:$A$104,0)),"")="Set-wide assumptions or coverage"),"Full competitor-set rebuild","")))))))))</f>
        <v/>
      </c>
      <c r="I103" s="6"/>
      <c r="J103" s="6"/>
      <c r="K103" s="11"/>
      <c r="L103" s="6"/>
      <c r="M103" s="6"/>
      <c r="N103" s="6"/>
      <c r="O103" s="6"/>
      <c r="P103" s="6" t="str">
        <f aca="false">IF($A103="","",'SET BASELINE'!$B$6&amp;"|"&amp;'SET BASELINE'!$B$11&amp;"|"&amp;$A103&amp;"|"&amp;$B103&amp;"|"&amp;$C103&amp;"|"&amp;$D103&amp;"|"&amp;IFERROR(INDEX('CHANGE SIGNALS'!$I$5:$I$104,MATCH($A103,'CHANGE SIGNALS'!$A$5:$A$104,0)),"")&amp;"|"&amp;IFERROR(INDEX('CHANGE SIGNALS'!$J$5:$J$104,MATCH($A103,'CHANGE SIGNALS'!$A$5:$A$104,0)),"")&amp;"|"&amp;IFERROR(INDEX('CHANGE SIGNALS'!$K$5:$K$104,MATCH($A103,'CHANGE SIGNALS'!$A$5:$A$104,0)),"")&amp;"|"&amp;$E103&amp;"|"&amp;$F103&amp;"|"&amp;$N103)</f>
        <v/>
      </c>
      <c r="Q103" s="6" t="str">
        <f aca="false">IF($A103="","",IF($I103="","NOT CONFIRMED",IF($O103="","CONFIRMATION SNAPSHOT REQUIRED",IF($O103=$P103,"CURRENT","STALE — REVIEW AGAIN"))))</f>
        <v/>
      </c>
    </row>
    <row r="104" customFormat="false" ht="15" hidden="false" customHeight="false" outlineLevel="0" collapsed="false">
      <c r="A104" s="6"/>
      <c r="B104" s="6"/>
      <c r="C104" s="6"/>
      <c r="D104" s="6"/>
      <c r="E104" s="6"/>
      <c r="F104" s="6"/>
      <c r="G104" s="6" t="str">
        <f aca="false">IF($A104="","",IF(COUNTIF('CHANGE SIGNALS'!$A$5:$A$104,$A104)=0,"Missing: matching signal record",IF('SET BASELINE'!$B$6="","Missing: original decision status",IF('SET BASELINE'!$B$11="","Missing: current set version",IF(IFERROR(INDEX('CHANGE SIGNALS'!$D$5:$D$104,MATCH($A104,'CHANGE SIGNALS'!$A$5:$A$104,0)),"")="","Missing: signal category",IF(OR(IFERROR(INDEX('CHANGE SIGNALS'!$F$5:$F$104,MATCH($A104,'CHANGE SIGNALS'!$A$5:$A$104,0)),"")="",LEN(SUBSTITUTE(SUBSTITUTE(SUBSTITUTE(SUBSTITUTE(SUBSTITUTE(SUBSTITUTE(TRIM(IFERROR(INDEX('CHANGE SIGNALS'!$F$5:$F$104,MATCH($A104,'CHANGE SIGNALS'!$A$5:$A$104,0)),"")),".",""),"-",""),"?",""),"!",""),",",""),";",""))=0),"Missing: meaningful observed fact",IF(OR(NOT(ISNUMBER(IFERROR(INDEX('CHANGE SIGNALS'!$C$5:$C$104,MATCH($A104,'CHANGE SIGNALS'!$A$5:$A$104,0)),""))),IFERROR(INDEX('CHANGE SIGNALS'!$C$5:$C$104,MATCH($A104,'CHANGE SIGNALS'!$A$5:$A$104,0)),"")&lt;1,IFERROR(INDEX('CHANGE SIGNALS'!$C$5:$C$104,MATCH($A104,'CHANGE SIGNALS'!$A$5:$A$104,0)),"")&gt;2958465,IFERROR(INDEX('CHANGE SIGNALS'!$C$5:$C$104,MATCH($A104,'CHANGE SIGNALS'!$A$5:$A$104,0)),"")&lt;&gt;INT(IFERROR(INDEX('CHANGE SIGNALS'!$C$5:$C$104,MATCH($A104,'CHANGE SIGNALS'!$A$5:$A$104,0)),""))),"Invalid: date observed",IF(IFERROR(INDEX('CHANGE SIGNALS'!$L$5:$L$104,MATCH($A104,'CHANGE SIGNALS'!$A$5:$A$104,0)),"")="","Missing: monitoring owner",IF($C104="","Missing: evidence availability",IF($D104="","Missing: evidence state",IF($B104="","Missing: candidate or affected scope",IF($E104="","Missing: materiality rationale",IF($F104="","Missing: protected unchanged elements",IF(OR($N104="",LEN(SUBSTITUTE(SUBSTITUTE(SUBSTITUTE(SUBSTITUTE(SUBSTITUTE(SUBSTITUTE(TRIM($N104),".",""),"-",""),"?",""),"!",""),",",""),";",""))=0),"Missing: next-review condition",IF(AND($C104="Required evidence is missing",$D104&lt;&gt;"Not assessable because evidence is missing"),"Contradiction: missing evidence state",IF(AND($C104="Required evidence is available",$D104="Not assessable because evidence is missing"),"Contradiction: evidence marked available and missing",IF(AND(IFERROR(INDEX('CHANGE SIGNALS'!$J$5:$J$104,MATCH($A104,'CHANGE SIGNALS'!$A$5:$A$104,0)),"")="No supported material consequence",OR(IFERROR(INDEX('CHANGE SIGNALS'!$K$5:$K$104,MATCH($A104,'CHANGE SIGNALS'!$A$5:$A$104,0)),"")="One candidate",IFERROR(INDEX('CHANGE SIGNALS'!$K$5:$K$104,MATCH($A104,'CHANGE SIGNALS'!$A$5:$A$104,0)),"")="Bounded subset, product, segment or market",IFERROR(INDEX('CHANGE SIGNALS'!$K$5:$K$104,MATCH($A104,'CHANGE SIGNALS'!$A$5:$A$104,0)),"")="Set-wide assumptions or coverage")),"Contradiction: no material consequence with change breadth",IF(AND(IFERROR(INDEX('CHANGE SIGNALS'!$J$5:$J$104,MATCH($A104,'CHANGE SIGNALS'!$A$5:$A$104,0)),"")="Supported material consequence",IFERROR(INDEX('CHANGE SIGNALS'!$K$5:$K$104,MATCH($A104,'CHANGE SIGNALS'!$A$5:$A$104,0)),"")="No approved set change"),"Contradiction: supported consequence with no change",IF(AND('SET BASELINE'!$B$6="Not clearly defined",OR(IFERROR(INDEX('CHANGE SIGNALS'!$J$5:$J$104,MATCH($A104,'CHANGE SIGNALS'!$A$5:$A$104,0)),"")="Supported material consequence",IFERROR(INDEX('CHANGE SIGNALS'!$K$5:$K$104,MATCH($A104,'CHANGE SIGNALS'!$A$5:$A$104,0)),"")&lt;&gt;"No approved set change",IFERROR(INDEX('CHANGE SIGNALS'!$I$5:$I$104,MATCH($A104,'CHANGE SIGNALS'!$A$5:$A$104,0)),"")="Original scope materially changed")),"Contradiction: undefined decision with claimed change",IF(AND(IFERROR(INDEX('CHANGE SIGNALS'!$I$5:$I$104,MATCH($A104,'CHANGE SIGNALS'!$A$5:$A$104,0)),"")="Original scope materially changed",IFERROR(INDEX('CHANGE SIGNALS'!$K$5:$K$104,MATCH($A104,'CHANGE SIGNALS'!$A$5:$A$104,0)),"")="No approved set change"),"Contradiction: changed scope with no change breadth",IF(AND(IFERROR(INDEX('CHANGE SIGNALS'!$K$5:$K$104,MATCH($A104,'CHANGE SIGNALS'!$A$5:$A$104,0)),"")="Original decision scope",IFERROR(INDEX('CHANGE SIGNALS'!$I$5:$I$104,MATCH($A104,'CHANGE SIGNALS'!$A$5:$A$104,0)),"")="Original scope remains valid"),"Contradiction: decision scope breadth with valid scope","READY")))))))))))))))))))))</f>
        <v/>
      </c>
      <c r="H104" s="6" t="str">
        <f aca="false">IF($A104="","",IF($G104&lt;&gt;"READY","",IF('SET BASELINE'!$B$6="Not clearly defined","Refused — define the original decision first",IF(OR(IFERROR(INDEX('CHANGE SIGNALS'!$I$5:$I$104,MATCH($A104,'CHANGE SIGNALS'!$A$5:$A$104,0)),"")="Original scope materially changed",IFERROR(INDEX('CHANGE SIGNALS'!$K$5:$K$104,MATCH($A104,'CHANGE SIGNALS'!$A$5:$A$104,0)),"")="Original decision scope"),"Decision-scope review required",IF($C104="Required evidence is missing","Review deferred — evidence insufficient",IF(OR($D104="Admissibility requires review",$D104="Material evidence is contradictory",$D104="Material evidence may be stale",IFERROR(INDEX('CHANGE SIGNALS'!$I$5:$I$104,MATCH($A104,'CHANGE SIGNALS'!$A$5:$A$104,0)),"")="Original scope is unclear",IFERROR(INDEX('CHANGE SIGNALS'!$J$5:$J$104,MATCH($A104,'CHANGE SIGNALS'!$A$5:$A$104,0)),"")="Consequence is unclear",IFERROR(INDEX('CHANGE SIGNALS'!$K$5:$K$104,MATCH($A104,'CHANGE SIGNALS'!$A$5:$A$104,0)),"")="Affected breadth is unclear"),"Evidence check required",IF(AND(IFERROR(INDEX('CHANGE SIGNALS'!$J$5:$J$104,MATCH($A104,'CHANGE SIGNALS'!$A$5:$A$104,0)),"")="No supported material consequence",IFERROR(INDEX('CHANGE SIGNALS'!$K$5:$K$104,MATCH($A104,'CHANGE SIGNALS'!$A$5:$A$104,0)),"")="No approved set change"),"No change required",IF(AND(IFERROR(INDEX('CHANGE SIGNALS'!$J$5:$J$104,MATCH($A104,'CHANGE SIGNALS'!$A$5:$A$104,0)),"")="Supported material consequence",OR(IFERROR(INDEX('CHANGE SIGNALS'!$K$5:$K$104,MATCH($A104,'CHANGE SIGNALS'!$A$5:$A$104,0)),"")="One candidate",IFERROR(INDEX('CHANGE SIGNALS'!$K$5:$K$104,MATCH($A104,'CHANGE SIGNALS'!$A$5:$A$104,0)),"")="Bounded subset, product, segment or market")),"Partial refresh",IF(AND(IFERROR(INDEX('CHANGE SIGNALS'!$J$5:$J$104,MATCH($A104,'CHANGE SIGNALS'!$A$5:$A$104,0)),"")="Supported material consequence",IFERROR(INDEX('CHANGE SIGNALS'!$K$5:$K$104,MATCH($A104,'CHANGE SIGNALS'!$A$5:$A$104,0)),"")="Set-wide assumptions or coverage"),"Full competitor-set rebuild","")))))))))</f>
        <v/>
      </c>
      <c r="I104" s="6"/>
      <c r="J104" s="6"/>
      <c r="K104" s="11"/>
      <c r="L104" s="6"/>
      <c r="M104" s="6"/>
      <c r="N104" s="6"/>
      <c r="O104" s="6"/>
      <c r="P104" s="6" t="str">
        <f aca="false">IF($A104="","",'SET BASELINE'!$B$6&amp;"|"&amp;'SET BASELINE'!$B$11&amp;"|"&amp;$A104&amp;"|"&amp;$B104&amp;"|"&amp;$C104&amp;"|"&amp;$D104&amp;"|"&amp;IFERROR(INDEX('CHANGE SIGNALS'!$I$5:$I$104,MATCH($A104,'CHANGE SIGNALS'!$A$5:$A$104,0)),"")&amp;"|"&amp;IFERROR(INDEX('CHANGE SIGNALS'!$J$5:$J$104,MATCH($A104,'CHANGE SIGNALS'!$A$5:$A$104,0)),"")&amp;"|"&amp;IFERROR(INDEX('CHANGE SIGNALS'!$K$5:$K$104,MATCH($A104,'CHANGE SIGNALS'!$A$5:$A$104,0)),"")&amp;"|"&amp;$E104&amp;"|"&amp;$F104&amp;"|"&amp;$N104)</f>
        <v/>
      </c>
      <c r="Q104" s="6" t="str">
        <f aca="false">IF($A104="","",IF($I104="","NOT CONFIRMED",IF($O104="","CONFIRMATION SNAPSHOT REQUIRED",IF($O104=$P104,"CURRENT","STALE — REVIEW AGAIN"))))</f>
        <v/>
      </c>
    </row>
  </sheetData>
  <mergeCells count="2">
    <mergeCell ref="A1:Q1"/>
    <mergeCell ref="A2:Q2"/>
  </mergeCells>
  <conditionalFormatting sqref="G5:G104">
    <cfRule type="expression" priority="2" aboveAverage="0" equalAverage="0" bottom="0" percent="0" rank="0" text="" dxfId="8">
      <formula>G5&lt;&gt;"READY"</formula>
    </cfRule>
    <cfRule type="expression" priority="3" aboveAverage="0" equalAverage="0" bottom="0" percent="0" rank="0" text="" dxfId="9">
      <formula>G5="READY"</formula>
    </cfRule>
  </conditionalFormatting>
  <conditionalFormatting sqref="Q5:Q104">
    <cfRule type="expression" priority="4" aboveAverage="0" equalAverage="0" bottom="0" percent="0" rank="0" text="" dxfId="10">
      <formula>Q5="STALE — REVIEW AGAIN"</formula>
    </cfRule>
    <cfRule type="expression" priority="5" aboveAverage="0" equalAverage="0" bottom="0" percent="0" rank="0" text="" dxfId="11">
      <formula>Q5="CURRENT"</formula>
    </cfRule>
  </conditionalFormatting>
  <dataValidations count="3">
    <dataValidation allowBlank="false" errorStyle="stop" operator="between" showDropDown="false" showErrorMessage="false" showInputMessage="false" sqref="C5:C104" type="list">
      <formula1>"Required evidence is available,Required evidence is missing"</formula1>
      <formula2>0</formula2>
    </dataValidation>
    <dataValidation allowBlank="false" errorStyle="stop" operator="between" showDropDown="false" showErrorMessage="false" showInputMessage="false" sqref="D5:D104" type="list">
      <formula1>"Supported for lifecycle review,Admissibility requires review,Material evidence is contradictory,Material evidence may be stale,Not assessable because evidence is missing"</formula1>
      <formula2>0</formula2>
    </dataValidation>
    <dataValidation allowBlank="false" errorStyle="stop" operator="between" showDropDown="false" showErrorMessage="false" showInputMessage="false" sqref="I5:I104" type="list">
      <formula1>"No change required,Evidence check required,Partial refresh,Full competitor-set rebuild,Decision-scope review required,Review deferred — evidence insufficient,Refused — define the original decision first"</formula1>
      <formula2>0</formula2>
    </dataValidation>
  </dataValidations>
  <printOptions headings="false" gridLines="false" gridLinesSet="true" horizontalCentered="false" verticalCentered="false"/>
  <pageMargins left="0.7" right="0.7" top="0.75" bottom="0.75" header="0.511811023622047" footer="0.511811023622047"/>
  <pageSetup paperSize="9" pageOrder="downThenOver" blackAndWhite="false" draft="false" cellComments="none" horizontalDpi="300" verticalDpi="300" copies="1" fitToWidth="3" fitToHeight="0" orientation="landscape"/>
  <headerFooter differentFirst="false" differentOddEven="false">
    <oddHeader/>
    <oddFooter/>
  </headerFooter>
  <tableParts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10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2" min="1" style="1" width="18"/>
    <col collapsed="false" customWidth="true" hidden="false" outlineLevel="0" max="3" min="3" style="1" width="14"/>
    <col collapsed="false" customWidth="true" hidden="false" outlineLevel="0" max="4" min="4" style="1" width="34"/>
    <col collapsed="false" customWidth="true" hidden="false" outlineLevel="0" max="5" min="5" style="1" width="45"/>
    <col collapsed="false" customWidth="true" hidden="false" outlineLevel="0" max="6" min="6" style="1" width="35"/>
    <col collapsed="false" customWidth="true" hidden="false" outlineLevel="0" max="7" min="7" style="1" width="42"/>
    <col collapsed="false" customWidth="true" hidden="false" outlineLevel="0" max="8" min="8" style="1" width="30"/>
    <col collapsed="false" customWidth="true" hidden="false" outlineLevel="0" max="9" min="9" style="1" width="24"/>
    <col collapsed="false" customWidth="true" hidden="false" outlineLevel="0" max="10" min="10" style="1" width="17"/>
    <col collapsed="false" customWidth="true" hidden="false" outlineLevel="0" max="11" min="11" style="1" width="38"/>
    <col collapsed="false" customWidth="true" hidden="false" outlineLevel="0" max="12" min="12" style="1" width="42"/>
  </cols>
  <sheetData>
    <row r="1" customFormat="false" ht="34" hidden="false" customHeight="true" outlineLevel="0" collapsed="false">
      <c r="A1" s="2" t="s">
        <v>133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customFormat="false" ht="42" hidden="false" customHeight="true" outlineLevel="0" collapsed="false">
      <c r="A2" s="3" t="s">
        <v>134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4" customFormat="false" ht="36" hidden="false" customHeight="true" outlineLevel="0" collapsed="false">
      <c r="A4" s="5" t="s">
        <v>135</v>
      </c>
      <c r="B4" s="5" t="s">
        <v>136</v>
      </c>
      <c r="C4" s="5" t="s">
        <v>88</v>
      </c>
      <c r="D4" s="5" t="s">
        <v>137</v>
      </c>
      <c r="E4" s="5" t="s">
        <v>138</v>
      </c>
      <c r="F4" s="5" t="s">
        <v>139</v>
      </c>
      <c r="G4" s="5" t="s">
        <v>140</v>
      </c>
      <c r="H4" s="5" t="s">
        <v>141</v>
      </c>
      <c r="I4" s="5" t="s">
        <v>126</v>
      </c>
      <c r="J4" s="5" t="s">
        <v>142</v>
      </c>
      <c r="K4" s="5" t="s">
        <v>143</v>
      </c>
      <c r="L4" s="5" t="s">
        <v>100</v>
      </c>
    </row>
    <row r="5" customFormat="false" ht="15" hidden="false" customHeight="false" outlineLevel="0" collapsed="false">
      <c r="A5" s="6"/>
      <c r="B5" s="6"/>
      <c r="C5" s="11"/>
      <c r="D5" s="6"/>
      <c r="E5" s="6"/>
      <c r="F5" s="6"/>
      <c r="G5" s="6"/>
      <c r="H5" s="6"/>
      <c r="I5" s="6"/>
      <c r="J5" s="6"/>
      <c r="K5" s="6"/>
      <c r="L5" s="6"/>
    </row>
    <row r="6" customFormat="false" ht="15" hidden="false" customHeight="false" outlineLevel="0" collapsed="false">
      <c r="A6" s="6"/>
      <c r="B6" s="6"/>
      <c r="C6" s="11"/>
      <c r="D6" s="6"/>
      <c r="E6" s="6"/>
      <c r="F6" s="6"/>
      <c r="G6" s="6"/>
      <c r="H6" s="6"/>
      <c r="I6" s="6"/>
      <c r="J6" s="6"/>
      <c r="K6" s="6"/>
      <c r="L6" s="6"/>
    </row>
    <row r="7" customFormat="false" ht="15" hidden="false" customHeight="false" outlineLevel="0" collapsed="false">
      <c r="A7" s="6"/>
      <c r="B7" s="6"/>
      <c r="C7" s="11"/>
      <c r="D7" s="6"/>
      <c r="E7" s="6"/>
      <c r="F7" s="6"/>
      <c r="G7" s="6"/>
      <c r="H7" s="6"/>
      <c r="I7" s="6"/>
      <c r="J7" s="6"/>
      <c r="K7" s="6"/>
      <c r="L7" s="6"/>
    </row>
    <row r="8" customFormat="false" ht="15" hidden="false" customHeight="false" outlineLevel="0" collapsed="false">
      <c r="A8" s="6"/>
      <c r="B8" s="6"/>
      <c r="C8" s="11"/>
      <c r="D8" s="6"/>
      <c r="E8" s="6"/>
      <c r="F8" s="6"/>
      <c r="G8" s="6"/>
      <c r="H8" s="6"/>
      <c r="I8" s="6"/>
      <c r="J8" s="6"/>
      <c r="K8" s="6"/>
      <c r="L8" s="6"/>
    </row>
    <row r="9" customFormat="false" ht="15" hidden="false" customHeight="false" outlineLevel="0" collapsed="false">
      <c r="A9" s="6"/>
      <c r="B9" s="6"/>
      <c r="C9" s="11"/>
      <c r="D9" s="6"/>
      <c r="E9" s="6"/>
      <c r="F9" s="6"/>
      <c r="G9" s="6"/>
      <c r="H9" s="6"/>
      <c r="I9" s="6"/>
      <c r="J9" s="6"/>
      <c r="K9" s="6"/>
      <c r="L9" s="6"/>
    </row>
    <row r="10" customFormat="false" ht="15" hidden="false" customHeight="false" outlineLevel="0" collapsed="false">
      <c r="A10" s="6"/>
      <c r="B10" s="6"/>
      <c r="C10" s="11"/>
      <c r="D10" s="6"/>
      <c r="E10" s="6"/>
      <c r="F10" s="6"/>
      <c r="G10" s="6"/>
      <c r="H10" s="6"/>
      <c r="I10" s="6"/>
      <c r="J10" s="6"/>
      <c r="K10" s="6"/>
      <c r="L10" s="6"/>
    </row>
    <row r="11" customFormat="false" ht="15" hidden="false" customHeight="false" outlineLevel="0" collapsed="false">
      <c r="A11" s="6"/>
      <c r="B11" s="6"/>
      <c r="C11" s="11"/>
      <c r="D11" s="6"/>
      <c r="E11" s="6"/>
      <c r="F11" s="6"/>
      <c r="G11" s="6"/>
      <c r="H11" s="6"/>
      <c r="I11" s="6"/>
      <c r="J11" s="6"/>
      <c r="K11" s="6"/>
      <c r="L11" s="6"/>
    </row>
    <row r="12" customFormat="false" ht="15" hidden="false" customHeight="false" outlineLevel="0" collapsed="false">
      <c r="A12" s="6"/>
      <c r="B12" s="6"/>
      <c r="C12" s="11"/>
      <c r="D12" s="6"/>
      <c r="E12" s="6"/>
      <c r="F12" s="6"/>
      <c r="G12" s="6"/>
      <c r="H12" s="6"/>
      <c r="I12" s="6"/>
      <c r="J12" s="6"/>
      <c r="K12" s="6"/>
      <c r="L12" s="6"/>
    </row>
    <row r="13" customFormat="false" ht="15" hidden="false" customHeight="false" outlineLevel="0" collapsed="false">
      <c r="A13" s="6"/>
      <c r="B13" s="6"/>
      <c r="C13" s="11"/>
      <c r="D13" s="6"/>
      <c r="E13" s="6"/>
      <c r="F13" s="6"/>
      <c r="G13" s="6"/>
      <c r="H13" s="6"/>
      <c r="I13" s="6"/>
      <c r="J13" s="6"/>
      <c r="K13" s="6"/>
      <c r="L13" s="6"/>
    </row>
    <row r="14" customFormat="false" ht="15" hidden="false" customHeight="false" outlineLevel="0" collapsed="false">
      <c r="A14" s="6"/>
      <c r="B14" s="6"/>
      <c r="C14" s="11"/>
      <c r="D14" s="6"/>
      <c r="E14" s="6"/>
      <c r="F14" s="6"/>
      <c r="G14" s="6"/>
      <c r="H14" s="6"/>
      <c r="I14" s="6"/>
      <c r="J14" s="6"/>
      <c r="K14" s="6"/>
      <c r="L14" s="6"/>
    </row>
    <row r="15" customFormat="false" ht="15" hidden="false" customHeight="false" outlineLevel="0" collapsed="false">
      <c r="A15" s="6"/>
      <c r="B15" s="6"/>
      <c r="C15" s="11"/>
      <c r="D15" s="6"/>
      <c r="E15" s="6"/>
      <c r="F15" s="6"/>
      <c r="G15" s="6"/>
      <c r="H15" s="6"/>
      <c r="I15" s="6"/>
      <c r="J15" s="6"/>
      <c r="K15" s="6"/>
      <c r="L15" s="6"/>
    </row>
    <row r="16" customFormat="false" ht="15" hidden="false" customHeight="false" outlineLevel="0" collapsed="false">
      <c r="A16" s="6"/>
      <c r="B16" s="6"/>
      <c r="C16" s="11"/>
      <c r="D16" s="6"/>
      <c r="E16" s="6"/>
      <c r="F16" s="6"/>
      <c r="G16" s="6"/>
      <c r="H16" s="6"/>
      <c r="I16" s="6"/>
      <c r="J16" s="6"/>
      <c r="K16" s="6"/>
      <c r="L16" s="6"/>
    </row>
    <row r="17" customFormat="false" ht="15" hidden="false" customHeight="false" outlineLevel="0" collapsed="false">
      <c r="A17" s="6"/>
      <c r="B17" s="6"/>
      <c r="C17" s="11"/>
      <c r="D17" s="6"/>
      <c r="E17" s="6"/>
      <c r="F17" s="6"/>
      <c r="G17" s="6"/>
      <c r="H17" s="6"/>
      <c r="I17" s="6"/>
      <c r="J17" s="6"/>
      <c r="K17" s="6"/>
      <c r="L17" s="6"/>
    </row>
    <row r="18" customFormat="false" ht="15" hidden="false" customHeight="false" outlineLevel="0" collapsed="false">
      <c r="A18" s="6"/>
      <c r="B18" s="6"/>
      <c r="C18" s="11"/>
      <c r="D18" s="6"/>
      <c r="E18" s="6"/>
      <c r="F18" s="6"/>
      <c r="G18" s="6"/>
      <c r="H18" s="6"/>
      <c r="I18" s="6"/>
      <c r="J18" s="6"/>
      <c r="K18" s="6"/>
      <c r="L18" s="6"/>
    </row>
    <row r="19" customFormat="false" ht="15" hidden="false" customHeight="false" outlineLevel="0" collapsed="false">
      <c r="A19" s="6"/>
      <c r="B19" s="6"/>
      <c r="C19" s="11"/>
      <c r="D19" s="6"/>
      <c r="E19" s="6"/>
      <c r="F19" s="6"/>
      <c r="G19" s="6"/>
      <c r="H19" s="6"/>
      <c r="I19" s="6"/>
      <c r="J19" s="6"/>
      <c r="K19" s="6"/>
      <c r="L19" s="6"/>
    </row>
    <row r="20" customFormat="false" ht="15" hidden="false" customHeight="false" outlineLevel="0" collapsed="false">
      <c r="A20" s="6"/>
      <c r="B20" s="6"/>
      <c r="C20" s="11"/>
      <c r="D20" s="6"/>
      <c r="E20" s="6"/>
      <c r="F20" s="6"/>
      <c r="G20" s="6"/>
      <c r="H20" s="6"/>
      <c r="I20" s="6"/>
      <c r="J20" s="6"/>
      <c r="K20" s="6"/>
      <c r="L20" s="6"/>
    </row>
    <row r="21" customFormat="false" ht="15" hidden="false" customHeight="false" outlineLevel="0" collapsed="false">
      <c r="A21" s="6"/>
      <c r="B21" s="6"/>
      <c r="C21" s="11"/>
      <c r="D21" s="6"/>
      <c r="E21" s="6"/>
      <c r="F21" s="6"/>
      <c r="G21" s="6"/>
      <c r="H21" s="6"/>
      <c r="I21" s="6"/>
      <c r="J21" s="6"/>
      <c r="K21" s="6"/>
      <c r="L21" s="6"/>
    </row>
    <row r="22" customFormat="false" ht="15" hidden="false" customHeight="false" outlineLevel="0" collapsed="false">
      <c r="A22" s="6"/>
      <c r="B22" s="6"/>
      <c r="C22" s="11"/>
      <c r="D22" s="6"/>
      <c r="E22" s="6"/>
      <c r="F22" s="6"/>
      <c r="G22" s="6"/>
      <c r="H22" s="6"/>
      <c r="I22" s="6"/>
      <c r="J22" s="6"/>
      <c r="K22" s="6"/>
      <c r="L22" s="6"/>
    </row>
    <row r="23" customFormat="false" ht="15" hidden="false" customHeight="false" outlineLevel="0" collapsed="false">
      <c r="A23" s="6"/>
      <c r="B23" s="6"/>
      <c r="C23" s="11"/>
      <c r="D23" s="6"/>
      <c r="E23" s="6"/>
      <c r="F23" s="6"/>
      <c r="G23" s="6"/>
      <c r="H23" s="6"/>
      <c r="I23" s="6"/>
      <c r="J23" s="6"/>
      <c r="K23" s="6"/>
      <c r="L23" s="6"/>
    </row>
    <row r="24" customFormat="false" ht="15" hidden="false" customHeight="false" outlineLevel="0" collapsed="false">
      <c r="A24" s="6"/>
      <c r="B24" s="6"/>
      <c r="C24" s="11"/>
      <c r="D24" s="6"/>
      <c r="E24" s="6"/>
      <c r="F24" s="6"/>
      <c r="G24" s="6"/>
      <c r="H24" s="6"/>
      <c r="I24" s="6"/>
      <c r="J24" s="6"/>
      <c r="K24" s="6"/>
      <c r="L24" s="6"/>
    </row>
    <row r="25" customFormat="false" ht="15" hidden="false" customHeight="false" outlineLevel="0" collapsed="false">
      <c r="A25" s="6"/>
      <c r="B25" s="6"/>
      <c r="C25" s="11"/>
      <c r="D25" s="6"/>
      <c r="E25" s="6"/>
      <c r="F25" s="6"/>
      <c r="G25" s="6"/>
      <c r="H25" s="6"/>
      <c r="I25" s="6"/>
      <c r="J25" s="6"/>
      <c r="K25" s="6"/>
      <c r="L25" s="6"/>
    </row>
    <row r="26" customFormat="false" ht="15" hidden="false" customHeight="false" outlineLevel="0" collapsed="false">
      <c r="A26" s="6"/>
      <c r="B26" s="6"/>
      <c r="C26" s="11"/>
      <c r="D26" s="6"/>
      <c r="E26" s="6"/>
      <c r="F26" s="6"/>
      <c r="G26" s="6"/>
      <c r="H26" s="6"/>
      <c r="I26" s="6"/>
      <c r="J26" s="6"/>
      <c r="K26" s="6"/>
      <c r="L26" s="6"/>
    </row>
    <row r="27" customFormat="false" ht="15" hidden="false" customHeight="false" outlineLevel="0" collapsed="false">
      <c r="A27" s="6"/>
      <c r="B27" s="6"/>
      <c r="C27" s="11"/>
      <c r="D27" s="6"/>
      <c r="E27" s="6"/>
      <c r="F27" s="6"/>
      <c r="G27" s="6"/>
      <c r="H27" s="6"/>
      <c r="I27" s="6"/>
      <c r="J27" s="6"/>
      <c r="K27" s="6"/>
      <c r="L27" s="6"/>
    </row>
    <row r="28" customFormat="false" ht="15" hidden="false" customHeight="false" outlineLevel="0" collapsed="false">
      <c r="A28" s="6"/>
      <c r="B28" s="6"/>
      <c r="C28" s="11"/>
      <c r="D28" s="6"/>
      <c r="E28" s="6"/>
      <c r="F28" s="6"/>
      <c r="G28" s="6"/>
      <c r="H28" s="6"/>
      <c r="I28" s="6"/>
      <c r="J28" s="6"/>
      <c r="K28" s="6"/>
      <c r="L28" s="6"/>
    </row>
    <row r="29" customFormat="false" ht="15" hidden="false" customHeight="false" outlineLevel="0" collapsed="false">
      <c r="A29" s="6"/>
      <c r="B29" s="6"/>
      <c r="C29" s="11"/>
      <c r="D29" s="6"/>
      <c r="E29" s="6"/>
      <c r="F29" s="6"/>
      <c r="G29" s="6"/>
      <c r="H29" s="6"/>
      <c r="I29" s="6"/>
      <c r="J29" s="6"/>
      <c r="K29" s="6"/>
      <c r="L29" s="6"/>
    </row>
    <row r="30" customFormat="false" ht="15" hidden="false" customHeight="false" outlineLevel="0" collapsed="false">
      <c r="A30" s="6"/>
      <c r="B30" s="6"/>
      <c r="C30" s="11"/>
      <c r="D30" s="6"/>
      <c r="E30" s="6"/>
      <c r="F30" s="6"/>
      <c r="G30" s="6"/>
      <c r="H30" s="6"/>
      <c r="I30" s="6"/>
      <c r="J30" s="6"/>
      <c r="K30" s="6"/>
      <c r="L30" s="6"/>
    </row>
    <row r="31" customFormat="false" ht="15" hidden="false" customHeight="false" outlineLevel="0" collapsed="false">
      <c r="A31" s="6"/>
      <c r="B31" s="6"/>
      <c r="C31" s="11"/>
      <c r="D31" s="6"/>
      <c r="E31" s="6"/>
      <c r="F31" s="6"/>
      <c r="G31" s="6"/>
      <c r="H31" s="6"/>
      <c r="I31" s="6"/>
      <c r="J31" s="6"/>
      <c r="K31" s="6"/>
      <c r="L31" s="6"/>
    </row>
    <row r="32" customFormat="false" ht="15" hidden="false" customHeight="false" outlineLevel="0" collapsed="false">
      <c r="A32" s="6"/>
      <c r="B32" s="6"/>
      <c r="C32" s="11"/>
      <c r="D32" s="6"/>
      <c r="E32" s="6"/>
      <c r="F32" s="6"/>
      <c r="G32" s="6"/>
      <c r="H32" s="6"/>
      <c r="I32" s="6"/>
      <c r="J32" s="6"/>
      <c r="K32" s="6"/>
      <c r="L32" s="6"/>
    </row>
    <row r="33" customFormat="false" ht="15" hidden="false" customHeight="false" outlineLevel="0" collapsed="false">
      <c r="A33" s="6"/>
      <c r="B33" s="6"/>
      <c r="C33" s="11"/>
      <c r="D33" s="6"/>
      <c r="E33" s="6"/>
      <c r="F33" s="6"/>
      <c r="G33" s="6"/>
      <c r="H33" s="6"/>
      <c r="I33" s="6"/>
      <c r="J33" s="6"/>
      <c r="K33" s="6"/>
      <c r="L33" s="6"/>
    </row>
    <row r="34" customFormat="false" ht="15" hidden="false" customHeight="false" outlineLevel="0" collapsed="false">
      <c r="A34" s="6"/>
      <c r="B34" s="6"/>
      <c r="C34" s="11"/>
      <c r="D34" s="6"/>
      <c r="E34" s="6"/>
      <c r="F34" s="6"/>
      <c r="G34" s="6"/>
      <c r="H34" s="6"/>
      <c r="I34" s="6"/>
      <c r="J34" s="6"/>
      <c r="K34" s="6"/>
      <c r="L34" s="6"/>
    </row>
    <row r="35" customFormat="false" ht="15" hidden="false" customHeight="false" outlineLevel="0" collapsed="false">
      <c r="A35" s="6"/>
      <c r="B35" s="6"/>
      <c r="C35" s="11"/>
      <c r="D35" s="6"/>
      <c r="E35" s="6"/>
      <c r="F35" s="6"/>
      <c r="G35" s="6"/>
      <c r="H35" s="6"/>
      <c r="I35" s="6"/>
      <c r="J35" s="6"/>
      <c r="K35" s="6"/>
      <c r="L35" s="6"/>
    </row>
    <row r="36" customFormat="false" ht="15" hidden="false" customHeight="false" outlineLevel="0" collapsed="false">
      <c r="A36" s="6"/>
      <c r="B36" s="6"/>
      <c r="C36" s="11"/>
      <c r="D36" s="6"/>
      <c r="E36" s="6"/>
      <c r="F36" s="6"/>
      <c r="G36" s="6"/>
      <c r="H36" s="6"/>
      <c r="I36" s="6"/>
      <c r="J36" s="6"/>
      <c r="K36" s="6"/>
      <c r="L36" s="6"/>
    </row>
    <row r="37" customFormat="false" ht="15" hidden="false" customHeight="false" outlineLevel="0" collapsed="false">
      <c r="A37" s="6"/>
      <c r="B37" s="6"/>
      <c r="C37" s="11"/>
      <c r="D37" s="6"/>
      <c r="E37" s="6"/>
      <c r="F37" s="6"/>
      <c r="G37" s="6"/>
      <c r="H37" s="6"/>
      <c r="I37" s="6"/>
      <c r="J37" s="6"/>
      <c r="K37" s="6"/>
      <c r="L37" s="6"/>
    </row>
    <row r="38" customFormat="false" ht="15" hidden="false" customHeight="false" outlineLevel="0" collapsed="false">
      <c r="A38" s="6"/>
      <c r="B38" s="6"/>
      <c r="C38" s="11"/>
      <c r="D38" s="6"/>
      <c r="E38" s="6"/>
      <c r="F38" s="6"/>
      <c r="G38" s="6"/>
      <c r="H38" s="6"/>
      <c r="I38" s="6"/>
      <c r="J38" s="6"/>
      <c r="K38" s="6"/>
      <c r="L38" s="6"/>
    </row>
    <row r="39" customFormat="false" ht="15" hidden="false" customHeight="false" outlineLevel="0" collapsed="false">
      <c r="A39" s="6"/>
      <c r="B39" s="6"/>
      <c r="C39" s="11"/>
      <c r="D39" s="6"/>
      <c r="E39" s="6"/>
      <c r="F39" s="6"/>
      <c r="G39" s="6"/>
      <c r="H39" s="6"/>
      <c r="I39" s="6"/>
      <c r="J39" s="6"/>
      <c r="K39" s="6"/>
      <c r="L39" s="6"/>
    </row>
    <row r="40" customFormat="false" ht="15" hidden="false" customHeight="false" outlineLevel="0" collapsed="false">
      <c r="A40" s="6"/>
      <c r="B40" s="6"/>
      <c r="C40" s="11"/>
      <c r="D40" s="6"/>
      <c r="E40" s="6"/>
      <c r="F40" s="6"/>
      <c r="G40" s="6"/>
      <c r="H40" s="6"/>
      <c r="I40" s="6"/>
      <c r="J40" s="6"/>
      <c r="K40" s="6"/>
      <c r="L40" s="6"/>
    </row>
    <row r="41" customFormat="false" ht="15" hidden="false" customHeight="false" outlineLevel="0" collapsed="false">
      <c r="A41" s="6"/>
      <c r="B41" s="6"/>
      <c r="C41" s="11"/>
      <c r="D41" s="6"/>
      <c r="E41" s="6"/>
      <c r="F41" s="6"/>
      <c r="G41" s="6"/>
      <c r="H41" s="6"/>
      <c r="I41" s="6"/>
      <c r="J41" s="6"/>
      <c r="K41" s="6"/>
      <c r="L41" s="6"/>
    </row>
    <row r="42" customFormat="false" ht="15" hidden="false" customHeight="false" outlineLevel="0" collapsed="false">
      <c r="A42" s="6"/>
      <c r="B42" s="6"/>
      <c r="C42" s="11"/>
      <c r="D42" s="6"/>
      <c r="E42" s="6"/>
      <c r="F42" s="6"/>
      <c r="G42" s="6"/>
      <c r="H42" s="6"/>
      <c r="I42" s="6"/>
      <c r="J42" s="6"/>
      <c r="K42" s="6"/>
      <c r="L42" s="6"/>
    </row>
    <row r="43" customFormat="false" ht="15" hidden="false" customHeight="false" outlineLevel="0" collapsed="false">
      <c r="A43" s="6"/>
      <c r="B43" s="6"/>
      <c r="C43" s="11"/>
      <c r="D43" s="6"/>
      <c r="E43" s="6"/>
      <c r="F43" s="6"/>
      <c r="G43" s="6"/>
      <c r="H43" s="6"/>
      <c r="I43" s="6"/>
      <c r="J43" s="6"/>
      <c r="K43" s="6"/>
      <c r="L43" s="6"/>
    </row>
    <row r="44" customFormat="false" ht="15" hidden="false" customHeight="false" outlineLevel="0" collapsed="false">
      <c r="A44" s="6"/>
      <c r="B44" s="6"/>
      <c r="C44" s="11"/>
      <c r="D44" s="6"/>
      <c r="E44" s="6"/>
      <c r="F44" s="6"/>
      <c r="G44" s="6"/>
      <c r="H44" s="6"/>
      <c r="I44" s="6"/>
      <c r="J44" s="6"/>
      <c r="K44" s="6"/>
      <c r="L44" s="6"/>
    </row>
    <row r="45" customFormat="false" ht="15" hidden="false" customHeight="false" outlineLevel="0" collapsed="false">
      <c r="A45" s="6"/>
      <c r="B45" s="6"/>
      <c r="C45" s="11"/>
      <c r="D45" s="6"/>
      <c r="E45" s="6"/>
      <c r="F45" s="6"/>
      <c r="G45" s="6"/>
      <c r="H45" s="6"/>
      <c r="I45" s="6"/>
      <c r="J45" s="6"/>
      <c r="K45" s="6"/>
      <c r="L45" s="6"/>
    </row>
    <row r="46" customFormat="false" ht="15" hidden="false" customHeight="false" outlineLevel="0" collapsed="false">
      <c r="A46" s="6"/>
      <c r="B46" s="6"/>
      <c r="C46" s="11"/>
      <c r="D46" s="6"/>
      <c r="E46" s="6"/>
      <c r="F46" s="6"/>
      <c r="G46" s="6"/>
      <c r="H46" s="6"/>
      <c r="I46" s="6"/>
      <c r="J46" s="6"/>
      <c r="K46" s="6"/>
      <c r="L46" s="6"/>
    </row>
    <row r="47" customFormat="false" ht="15" hidden="false" customHeight="false" outlineLevel="0" collapsed="false">
      <c r="A47" s="6"/>
      <c r="B47" s="6"/>
      <c r="C47" s="11"/>
      <c r="D47" s="6"/>
      <c r="E47" s="6"/>
      <c r="F47" s="6"/>
      <c r="G47" s="6"/>
      <c r="H47" s="6"/>
      <c r="I47" s="6"/>
      <c r="J47" s="6"/>
      <c r="K47" s="6"/>
      <c r="L47" s="6"/>
    </row>
    <row r="48" customFormat="false" ht="15" hidden="false" customHeight="false" outlineLevel="0" collapsed="false">
      <c r="A48" s="6"/>
      <c r="B48" s="6"/>
      <c r="C48" s="11"/>
      <c r="D48" s="6"/>
      <c r="E48" s="6"/>
      <c r="F48" s="6"/>
      <c r="G48" s="6"/>
      <c r="H48" s="6"/>
      <c r="I48" s="6"/>
      <c r="J48" s="6"/>
      <c r="K48" s="6"/>
      <c r="L48" s="6"/>
    </row>
    <row r="49" customFormat="false" ht="15" hidden="false" customHeight="false" outlineLevel="0" collapsed="false">
      <c r="A49" s="6"/>
      <c r="B49" s="6"/>
      <c r="C49" s="11"/>
      <c r="D49" s="6"/>
      <c r="E49" s="6"/>
      <c r="F49" s="6"/>
      <c r="G49" s="6"/>
      <c r="H49" s="6"/>
      <c r="I49" s="6"/>
      <c r="J49" s="6"/>
      <c r="K49" s="6"/>
      <c r="L49" s="6"/>
    </row>
    <row r="50" customFormat="false" ht="15" hidden="false" customHeight="false" outlineLevel="0" collapsed="false">
      <c r="A50" s="6"/>
      <c r="B50" s="6"/>
      <c r="C50" s="11"/>
      <c r="D50" s="6"/>
      <c r="E50" s="6"/>
      <c r="F50" s="6"/>
      <c r="G50" s="6"/>
      <c r="H50" s="6"/>
      <c r="I50" s="6"/>
      <c r="J50" s="6"/>
      <c r="K50" s="6"/>
      <c r="L50" s="6"/>
    </row>
    <row r="51" customFormat="false" ht="15" hidden="false" customHeight="false" outlineLevel="0" collapsed="false">
      <c r="A51" s="6"/>
      <c r="B51" s="6"/>
      <c r="C51" s="11"/>
      <c r="D51" s="6"/>
      <c r="E51" s="6"/>
      <c r="F51" s="6"/>
      <c r="G51" s="6"/>
      <c r="H51" s="6"/>
      <c r="I51" s="6"/>
      <c r="J51" s="6"/>
      <c r="K51" s="6"/>
      <c r="L51" s="6"/>
    </row>
    <row r="52" customFormat="false" ht="15" hidden="false" customHeight="false" outlineLevel="0" collapsed="false">
      <c r="A52" s="6"/>
      <c r="B52" s="6"/>
      <c r="C52" s="11"/>
      <c r="D52" s="6"/>
      <c r="E52" s="6"/>
      <c r="F52" s="6"/>
      <c r="G52" s="6"/>
      <c r="H52" s="6"/>
      <c r="I52" s="6"/>
      <c r="J52" s="6"/>
      <c r="K52" s="6"/>
      <c r="L52" s="6"/>
    </row>
    <row r="53" customFormat="false" ht="15" hidden="false" customHeight="false" outlineLevel="0" collapsed="false">
      <c r="A53" s="6"/>
      <c r="B53" s="6"/>
      <c r="C53" s="11"/>
      <c r="D53" s="6"/>
      <c r="E53" s="6"/>
      <c r="F53" s="6"/>
      <c r="G53" s="6"/>
      <c r="H53" s="6"/>
      <c r="I53" s="6"/>
      <c r="J53" s="6"/>
      <c r="K53" s="6"/>
      <c r="L53" s="6"/>
    </row>
    <row r="54" customFormat="false" ht="15" hidden="false" customHeight="false" outlineLevel="0" collapsed="false">
      <c r="A54" s="6"/>
      <c r="B54" s="6"/>
      <c r="C54" s="11"/>
      <c r="D54" s="6"/>
      <c r="E54" s="6"/>
      <c r="F54" s="6"/>
      <c r="G54" s="6"/>
      <c r="H54" s="6"/>
      <c r="I54" s="6"/>
      <c r="J54" s="6"/>
      <c r="K54" s="6"/>
      <c r="L54" s="6"/>
    </row>
    <row r="55" customFormat="false" ht="15" hidden="false" customHeight="false" outlineLevel="0" collapsed="false">
      <c r="A55" s="6"/>
      <c r="B55" s="6"/>
      <c r="C55" s="11"/>
      <c r="D55" s="6"/>
      <c r="E55" s="6"/>
      <c r="F55" s="6"/>
      <c r="G55" s="6"/>
      <c r="H55" s="6"/>
      <c r="I55" s="6"/>
      <c r="J55" s="6"/>
      <c r="K55" s="6"/>
      <c r="L55" s="6"/>
    </row>
    <row r="56" customFormat="false" ht="15" hidden="false" customHeight="false" outlineLevel="0" collapsed="false">
      <c r="A56" s="6"/>
      <c r="B56" s="6"/>
      <c r="C56" s="11"/>
      <c r="D56" s="6"/>
      <c r="E56" s="6"/>
      <c r="F56" s="6"/>
      <c r="G56" s="6"/>
      <c r="H56" s="6"/>
      <c r="I56" s="6"/>
      <c r="J56" s="6"/>
      <c r="K56" s="6"/>
      <c r="L56" s="6"/>
    </row>
    <row r="57" customFormat="false" ht="15" hidden="false" customHeight="false" outlineLevel="0" collapsed="false">
      <c r="A57" s="6"/>
      <c r="B57" s="6"/>
      <c r="C57" s="11"/>
      <c r="D57" s="6"/>
      <c r="E57" s="6"/>
      <c r="F57" s="6"/>
      <c r="G57" s="6"/>
      <c r="H57" s="6"/>
      <c r="I57" s="6"/>
      <c r="J57" s="6"/>
      <c r="K57" s="6"/>
      <c r="L57" s="6"/>
    </row>
    <row r="58" customFormat="false" ht="15" hidden="false" customHeight="false" outlineLevel="0" collapsed="false">
      <c r="A58" s="6"/>
      <c r="B58" s="6"/>
      <c r="C58" s="11"/>
      <c r="D58" s="6"/>
      <c r="E58" s="6"/>
      <c r="F58" s="6"/>
      <c r="G58" s="6"/>
      <c r="H58" s="6"/>
      <c r="I58" s="6"/>
      <c r="J58" s="6"/>
      <c r="K58" s="6"/>
      <c r="L58" s="6"/>
    </row>
    <row r="59" customFormat="false" ht="15" hidden="false" customHeight="false" outlineLevel="0" collapsed="false">
      <c r="A59" s="6"/>
      <c r="B59" s="6"/>
      <c r="C59" s="11"/>
      <c r="D59" s="6"/>
      <c r="E59" s="6"/>
      <c r="F59" s="6"/>
      <c r="G59" s="6"/>
      <c r="H59" s="6"/>
      <c r="I59" s="6"/>
      <c r="J59" s="6"/>
      <c r="K59" s="6"/>
      <c r="L59" s="6"/>
    </row>
    <row r="60" customFormat="false" ht="15" hidden="false" customHeight="false" outlineLevel="0" collapsed="false">
      <c r="A60" s="6"/>
      <c r="B60" s="6"/>
      <c r="C60" s="11"/>
      <c r="D60" s="6"/>
      <c r="E60" s="6"/>
      <c r="F60" s="6"/>
      <c r="G60" s="6"/>
      <c r="H60" s="6"/>
      <c r="I60" s="6"/>
      <c r="J60" s="6"/>
      <c r="K60" s="6"/>
      <c r="L60" s="6"/>
    </row>
    <row r="61" customFormat="false" ht="15" hidden="false" customHeight="false" outlineLevel="0" collapsed="false">
      <c r="A61" s="6"/>
      <c r="B61" s="6"/>
      <c r="C61" s="11"/>
      <c r="D61" s="6"/>
      <c r="E61" s="6"/>
      <c r="F61" s="6"/>
      <c r="G61" s="6"/>
      <c r="H61" s="6"/>
      <c r="I61" s="6"/>
      <c r="J61" s="6"/>
      <c r="K61" s="6"/>
      <c r="L61" s="6"/>
    </row>
    <row r="62" customFormat="false" ht="15" hidden="false" customHeight="false" outlineLevel="0" collapsed="false">
      <c r="A62" s="6"/>
      <c r="B62" s="6"/>
      <c r="C62" s="11"/>
      <c r="D62" s="6"/>
      <c r="E62" s="6"/>
      <c r="F62" s="6"/>
      <c r="G62" s="6"/>
      <c r="H62" s="6"/>
      <c r="I62" s="6"/>
      <c r="J62" s="6"/>
      <c r="K62" s="6"/>
      <c r="L62" s="6"/>
    </row>
    <row r="63" customFormat="false" ht="15" hidden="false" customHeight="false" outlineLevel="0" collapsed="false">
      <c r="A63" s="6"/>
      <c r="B63" s="6"/>
      <c r="C63" s="11"/>
      <c r="D63" s="6"/>
      <c r="E63" s="6"/>
      <c r="F63" s="6"/>
      <c r="G63" s="6"/>
      <c r="H63" s="6"/>
      <c r="I63" s="6"/>
      <c r="J63" s="6"/>
      <c r="K63" s="6"/>
      <c r="L63" s="6"/>
    </row>
    <row r="64" customFormat="false" ht="15" hidden="false" customHeight="false" outlineLevel="0" collapsed="false">
      <c r="A64" s="6"/>
      <c r="B64" s="6"/>
      <c r="C64" s="11"/>
      <c r="D64" s="6"/>
      <c r="E64" s="6"/>
      <c r="F64" s="6"/>
      <c r="G64" s="6"/>
      <c r="H64" s="6"/>
      <c r="I64" s="6"/>
      <c r="J64" s="6"/>
      <c r="K64" s="6"/>
      <c r="L64" s="6"/>
    </row>
    <row r="65" customFormat="false" ht="15" hidden="false" customHeight="false" outlineLevel="0" collapsed="false">
      <c r="A65" s="6"/>
      <c r="B65" s="6"/>
      <c r="C65" s="11"/>
      <c r="D65" s="6"/>
      <c r="E65" s="6"/>
      <c r="F65" s="6"/>
      <c r="G65" s="6"/>
      <c r="H65" s="6"/>
      <c r="I65" s="6"/>
      <c r="J65" s="6"/>
      <c r="K65" s="6"/>
      <c r="L65" s="6"/>
    </row>
    <row r="66" customFormat="false" ht="15" hidden="false" customHeight="false" outlineLevel="0" collapsed="false">
      <c r="A66" s="6"/>
      <c r="B66" s="6"/>
      <c r="C66" s="11"/>
      <c r="D66" s="6"/>
      <c r="E66" s="6"/>
      <c r="F66" s="6"/>
      <c r="G66" s="6"/>
      <c r="H66" s="6"/>
      <c r="I66" s="6"/>
      <c r="J66" s="6"/>
      <c r="K66" s="6"/>
      <c r="L66" s="6"/>
    </row>
    <row r="67" customFormat="false" ht="15" hidden="false" customHeight="false" outlineLevel="0" collapsed="false">
      <c r="A67" s="6"/>
      <c r="B67" s="6"/>
      <c r="C67" s="11"/>
      <c r="D67" s="6"/>
      <c r="E67" s="6"/>
      <c r="F67" s="6"/>
      <c r="G67" s="6"/>
      <c r="H67" s="6"/>
      <c r="I67" s="6"/>
      <c r="J67" s="6"/>
      <c r="K67" s="6"/>
      <c r="L67" s="6"/>
    </row>
    <row r="68" customFormat="false" ht="15" hidden="false" customHeight="false" outlineLevel="0" collapsed="false">
      <c r="A68" s="6"/>
      <c r="B68" s="6"/>
      <c r="C68" s="11"/>
      <c r="D68" s="6"/>
      <c r="E68" s="6"/>
      <c r="F68" s="6"/>
      <c r="G68" s="6"/>
      <c r="H68" s="6"/>
      <c r="I68" s="6"/>
      <c r="J68" s="6"/>
      <c r="K68" s="6"/>
      <c r="L68" s="6"/>
    </row>
    <row r="69" customFormat="false" ht="15" hidden="false" customHeight="false" outlineLevel="0" collapsed="false">
      <c r="A69" s="6"/>
      <c r="B69" s="6"/>
      <c r="C69" s="11"/>
      <c r="D69" s="6"/>
      <c r="E69" s="6"/>
      <c r="F69" s="6"/>
      <c r="G69" s="6"/>
      <c r="H69" s="6"/>
      <c r="I69" s="6"/>
      <c r="J69" s="6"/>
      <c r="K69" s="6"/>
      <c r="L69" s="6"/>
    </row>
    <row r="70" customFormat="false" ht="15" hidden="false" customHeight="false" outlineLevel="0" collapsed="false">
      <c r="A70" s="6"/>
      <c r="B70" s="6"/>
      <c r="C70" s="11"/>
      <c r="D70" s="6"/>
      <c r="E70" s="6"/>
      <c r="F70" s="6"/>
      <c r="G70" s="6"/>
      <c r="H70" s="6"/>
      <c r="I70" s="6"/>
      <c r="J70" s="6"/>
      <c r="K70" s="6"/>
      <c r="L70" s="6"/>
    </row>
    <row r="71" customFormat="false" ht="15" hidden="false" customHeight="false" outlineLevel="0" collapsed="false">
      <c r="A71" s="6"/>
      <c r="B71" s="6"/>
      <c r="C71" s="11"/>
      <c r="D71" s="6"/>
      <c r="E71" s="6"/>
      <c r="F71" s="6"/>
      <c r="G71" s="6"/>
      <c r="H71" s="6"/>
      <c r="I71" s="6"/>
      <c r="J71" s="6"/>
      <c r="K71" s="6"/>
      <c r="L71" s="6"/>
    </row>
    <row r="72" customFormat="false" ht="15" hidden="false" customHeight="false" outlineLevel="0" collapsed="false">
      <c r="A72" s="6"/>
      <c r="B72" s="6"/>
      <c r="C72" s="11"/>
      <c r="D72" s="6"/>
      <c r="E72" s="6"/>
      <c r="F72" s="6"/>
      <c r="G72" s="6"/>
      <c r="H72" s="6"/>
      <c r="I72" s="6"/>
      <c r="J72" s="6"/>
      <c r="K72" s="6"/>
      <c r="L72" s="6"/>
    </row>
    <row r="73" customFormat="false" ht="15" hidden="false" customHeight="false" outlineLevel="0" collapsed="false">
      <c r="A73" s="6"/>
      <c r="B73" s="6"/>
      <c r="C73" s="11"/>
      <c r="D73" s="6"/>
      <c r="E73" s="6"/>
      <c r="F73" s="6"/>
      <c r="G73" s="6"/>
      <c r="H73" s="6"/>
      <c r="I73" s="6"/>
      <c r="J73" s="6"/>
      <c r="K73" s="6"/>
      <c r="L73" s="6"/>
    </row>
    <row r="74" customFormat="false" ht="15" hidden="false" customHeight="false" outlineLevel="0" collapsed="false">
      <c r="A74" s="6"/>
      <c r="B74" s="6"/>
      <c r="C74" s="11"/>
      <c r="D74" s="6"/>
      <c r="E74" s="6"/>
      <c r="F74" s="6"/>
      <c r="G74" s="6"/>
      <c r="H74" s="6"/>
      <c r="I74" s="6"/>
      <c r="J74" s="6"/>
      <c r="K74" s="6"/>
      <c r="L74" s="6"/>
    </row>
    <row r="75" customFormat="false" ht="15" hidden="false" customHeight="false" outlineLevel="0" collapsed="false">
      <c r="A75" s="6"/>
      <c r="B75" s="6"/>
      <c r="C75" s="11"/>
      <c r="D75" s="6"/>
      <c r="E75" s="6"/>
      <c r="F75" s="6"/>
      <c r="G75" s="6"/>
      <c r="H75" s="6"/>
      <c r="I75" s="6"/>
      <c r="J75" s="6"/>
      <c r="K75" s="6"/>
      <c r="L75" s="6"/>
    </row>
    <row r="76" customFormat="false" ht="15" hidden="false" customHeight="false" outlineLevel="0" collapsed="false">
      <c r="A76" s="6"/>
      <c r="B76" s="6"/>
      <c r="C76" s="11"/>
      <c r="D76" s="6"/>
      <c r="E76" s="6"/>
      <c r="F76" s="6"/>
      <c r="G76" s="6"/>
      <c r="H76" s="6"/>
      <c r="I76" s="6"/>
      <c r="J76" s="6"/>
      <c r="K76" s="6"/>
      <c r="L76" s="6"/>
    </row>
    <row r="77" customFormat="false" ht="15" hidden="false" customHeight="false" outlineLevel="0" collapsed="false">
      <c r="A77" s="6"/>
      <c r="B77" s="6"/>
      <c r="C77" s="11"/>
      <c r="D77" s="6"/>
      <c r="E77" s="6"/>
      <c r="F77" s="6"/>
      <c r="G77" s="6"/>
      <c r="H77" s="6"/>
      <c r="I77" s="6"/>
      <c r="J77" s="6"/>
      <c r="K77" s="6"/>
      <c r="L77" s="6"/>
    </row>
    <row r="78" customFormat="false" ht="15" hidden="false" customHeight="false" outlineLevel="0" collapsed="false">
      <c r="A78" s="6"/>
      <c r="B78" s="6"/>
      <c r="C78" s="11"/>
      <c r="D78" s="6"/>
      <c r="E78" s="6"/>
      <c r="F78" s="6"/>
      <c r="G78" s="6"/>
      <c r="H78" s="6"/>
      <c r="I78" s="6"/>
      <c r="J78" s="6"/>
      <c r="K78" s="6"/>
      <c r="L78" s="6"/>
    </row>
    <row r="79" customFormat="false" ht="15" hidden="false" customHeight="false" outlineLevel="0" collapsed="false">
      <c r="A79" s="6"/>
      <c r="B79" s="6"/>
      <c r="C79" s="11"/>
      <c r="D79" s="6"/>
      <c r="E79" s="6"/>
      <c r="F79" s="6"/>
      <c r="G79" s="6"/>
      <c r="H79" s="6"/>
      <c r="I79" s="6"/>
      <c r="J79" s="6"/>
      <c r="K79" s="6"/>
      <c r="L79" s="6"/>
    </row>
    <row r="80" customFormat="false" ht="15" hidden="false" customHeight="false" outlineLevel="0" collapsed="false">
      <c r="A80" s="6"/>
      <c r="B80" s="6"/>
      <c r="C80" s="11"/>
      <c r="D80" s="6"/>
      <c r="E80" s="6"/>
      <c r="F80" s="6"/>
      <c r="G80" s="6"/>
      <c r="H80" s="6"/>
      <c r="I80" s="6"/>
      <c r="J80" s="6"/>
      <c r="K80" s="6"/>
      <c r="L80" s="6"/>
    </row>
    <row r="81" customFormat="false" ht="15" hidden="false" customHeight="false" outlineLevel="0" collapsed="false">
      <c r="A81" s="6"/>
      <c r="B81" s="6"/>
      <c r="C81" s="11"/>
      <c r="D81" s="6"/>
      <c r="E81" s="6"/>
      <c r="F81" s="6"/>
      <c r="G81" s="6"/>
      <c r="H81" s="6"/>
      <c r="I81" s="6"/>
      <c r="J81" s="6"/>
      <c r="K81" s="6"/>
      <c r="L81" s="6"/>
    </row>
    <row r="82" customFormat="false" ht="15" hidden="false" customHeight="false" outlineLevel="0" collapsed="false">
      <c r="A82" s="6"/>
      <c r="B82" s="6"/>
      <c r="C82" s="11"/>
      <c r="D82" s="6"/>
      <c r="E82" s="6"/>
      <c r="F82" s="6"/>
      <c r="G82" s="6"/>
      <c r="H82" s="6"/>
      <c r="I82" s="6"/>
      <c r="J82" s="6"/>
      <c r="K82" s="6"/>
      <c r="L82" s="6"/>
    </row>
    <row r="83" customFormat="false" ht="15" hidden="false" customHeight="false" outlineLevel="0" collapsed="false">
      <c r="A83" s="6"/>
      <c r="B83" s="6"/>
      <c r="C83" s="11"/>
      <c r="D83" s="6"/>
      <c r="E83" s="6"/>
      <c r="F83" s="6"/>
      <c r="G83" s="6"/>
      <c r="H83" s="6"/>
      <c r="I83" s="6"/>
      <c r="J83" s="6"/>
      <c r="K83" s="6"/>
      <c r="L83" s="6"/>
    </row>
    <row r="84" customFormat="false" ht="15" hidden="false" customHeight="false" outlineLevel="0" collapsed="false">
      <c r="A84" s="6"/>
      <c r="B84" s="6"/>
      <c r="C84" s="11"/>
      <c r="D84" s="6"/>
      <c r="E84" s="6"/>
      <c r="F84" s="6"/>
      <c r="G84" s="6"/>
      <c r="H84" s="6"/>
      <c r="I84" s="6"/>
      <c r="J84" s="6"/>
      <c r="K84" s="6"/>
      <c r="L84" s="6"/>
    </row>
    <row r="85" customFormat="false" ht="15" hidden="false" customHeight="false" outlineLevel="0" collapsed="false">
      <c r="A85" s="6"/>
      <c r="B85" s="6"/>
      <c r="C85" s="11"/>
      <c r="D85" s="6"/>
      <c r="E85" s="6"/>
      <c r="F85" s="6"/>
      <c r="G85" s="6"/>
      <c r="H85" s="6"/>
      <c r="I85" s="6"/>
      <c r="J85" s="6"/>
      <c r="K85" s="6"/>
      <c r="L85" s="6"/>
    </row>
    <row r="86" customFormat="false" ht="15" hidden="false" customHeight="false" outlineLevel="0" collapsed="false">
      <c r="A86" s="6"/>
      <c r="B86" s="6"/>
      <c r="C86" s="11"/>
      <c r="D86" s="6"/>
      <c r="E86" s="6"/>
      <c r="F86" s="6"/>
      <c r="G86" s="6"/>
      <c r="H86" s="6"/>
      <c r="I86" s="6"/>
      <c r="J86" s="6"/>
      <c r="K86" s="6"/>
      <c r="L86" s="6"/>
    </row>
    <row r="87" customFormat="false" ht="15" hidden="false" customHeight="false" outlineLevel="0" collapsed="false">
      <c r="A87" s="6"/>
      <c r="B87" s="6"/>
      <c r="C87" s="11"/>
      <c r="D87" s="6"/>
      <c r="E87" s="6"/>
      <c r="F87" s="6"/>
      <c r="G87" s="6"/>
      <c r="H87" s="6"/>
      <c r="I87" s="6"/>
      <c r="J87" s="6"/>
      <c r="K87" s="6"/>
      <c r="L87" s="6"/>
    </row>
    <row r="88" customFormat="false" ht="15" hidden="false" customHeight="false" outlineLevel="0" collapsed="false">
      <c r="A88" s="6"/>
      <c r="B88" s="6"/>
      <c r="C88" s="11"/>
      <c r="D88" s="6"/>
      <c r="E88" s="6"/>
      <c r="F88" s="6"/>
      <c r="G88" s="6"/>
      <c r="H88" s="6"/>
      <c r="I88" s="6"/>
      <c r="J88" s="6"/>
      <c r="K88" s="6"/>
      <c r="L88" s="6"/>
    </row>
    <row r="89" customFormat="false" ht="15" hidden="false" customHeight="false" outlineLevel="0" collapsed="false">
      <c r="A89" s="6"/>
      <c r="B89" s="6"/>
      <c r="C89" s="11"/>
      <c r="D89" s="6"/>
      <c r="E89" s="6"/>
      <c r="F89" s="6"/>
      <c r="G89" s="6"/>
      <c r="H89" s="6"/>
      <c r="I89" s="6"/>
      <c r="J89" s="6"/>
      <c r="K89" s="6"/>
      <c r="L89" s="6"/>
    </row>
    <row r="90" customFormat="false" ht="15" hidden="false" customHeight="false" outlineLevel="0" collapsed="false">
      <c r="A90" s="6"/>
      <c r="B90" s="6"/>
      <c r="C90" s="11"/>
      <c r="D90" s="6"/>
      <c r="E90" s="6"/>
      <c r="F90" s="6"/>
      <c r="G90" s="6"/>
      <c r="H90" s="6"/>
      <c r="I90" s="6"/>
      <c r="J90" s="6"/>
      <c r="K90" s="6"/>
      <c r="L90" s="6"/>
    </row>
    <row r="91" customFormat="false" ht="15" hidden="false" customHeight="false" outlineLevel="0" collapsed="false">
      <c r="A91" s="6"/>
      <c r="B91" s="6"/>
      <c r="C91" s="11"/>
      <c r="D91" s="6"/>
      <c r="E91" s="6"/>
      <c r="F91" s="6"/>
      <c r="G91" s="6"/>
      <c r="H91" s="6"/>
      <c r="I91" s="6"/>
      <c r="J91" s="6"/>
      <c r="K91" s="6"/>
      <c r="L91" s="6"/>
    </row>
    <row r="92" customFormat="false" ht="15" hidden="false" customHeight="false" outlineLevel="0" collapsed="false">
      <c r="A92" s="6"/>
      <c r="B92" s="6"/>
      <c r="C92" s="11"/>
      <c r="D92" s="6"/>
      <c r="E92" s="6"/>
      <c r="F92" s="6"/>
      <c r="G92" s="6"/>
      <c r="H92" s="6"/>
      <c r="I92" s="6"/>
      <c r="J92" s="6"/>
      <c r="K92" s="6"/>
      <c r="L92" s="6"/>
    </row>
    <row r="93" customFormat="false" ht="15" hidden="false" customHeight="false" outlineLevel="0" collapsed="false">
      <c r="A93" s="6"/>
      <c r="B93" s="6"/>
      <c r="C93" s="11"/>
      <c r="D93" s="6"/>
      <c r="E93" s="6"/>
      <c r="F93" s="6"/>
      <c r="G93" s="6"/>
      <c r="H93" s="6"/>
      <c r="I93" s="6"/>
      <c r="J93" s="6"/>
      <c r="K93" s="6"/>
      <c r="L93" s="6"/>
    </row>
    <row r="94" customFormat="false" ht="15" hidden="false" customHeight="false" outlineLevel="0" collapsed="false">
      <c r="A94" s="6"/>
      <c r="B94" s="6"/>
      <c r="C94" s="11"/>
      <c r="D94" s="6"/>
      <c r="E94" s="6"/>
      <c r="F94" s="6"/>
      <c r="G94" s="6"/>
      <c r="H94" s="6"/>
      <c r="I94" s="6"/>
      <c r="J94" s="6"/>
      <c r="K94" s="6"/>
      <c r="L94" s="6"/>
    </row>
    <row r="95" customFormat="false" ht="15" hidden="false" customHeight="false" outlineLevel="0" collapsed="false">
      <c r="A95" s="6"/>
      <c r="B95" s="6"/>
      <c r="C95" s="11"/>
      <c r="D95" s="6"/>
      <c r="E95" s="6"/>
      <c r="F95" s="6"/>
      <c r="G95" s="6"/>
      <c r="H95" s="6"/>
      <c r="I95" s="6"/>
      <c r="J95" s="6"/>
      <c r="K95" s="6"/>
      <c r="L95" s="6"/>
    </row>
    <row r="96" customFormat="false" ht="15" hidden="false" customHeight="false" outlineLevel="0" collapsed="false">
      <c r="A96" s="6"/>
      <c r="B96" s="6"/>
      <c r="C96" s="11"/>
      <c r="D96" s="6"/>
      <c r="E96" s="6"/>
      <c r="F96" s="6"/>
      <c r="G96" s="6"/>
      <c r="H96" s="6"/>
      <c r="I96" s="6"/>
      <c r="J96" s="6"/>
      <c r="K96" s="6"/>
      <c r="L96" s="6"/>
    </row>
    <row r="97" customFormat="false" ht="15" hidden="false" customHeight="false" outlineLevel="0" collapsed="false">
      <c r="A97" s="6"/>
      <c r="B97" s="6"/>
      <c r="C97" s="11"/>
      <c r="D97" s="6"/>
      <c r="E97" s="6"/>
      <c r="F97" s="6"/>
      <c r="G97" s="6"/>
      <c r="H97" s="6"/>
      <c r="I97" s="6"/>
      <c r="J97" s="6"/>
      <c r="K97" s="6"/>
      <c r="L97" s="6"/>
    </row>
    <row r="98" customFormat="false" ht="15" hidden="false" customHeight="false" outlineLevel="0" collapsed="false">
      <c r="A98" s="6"/>
      <c r="B98" s="6"/>
      <c r="C98" s="11"/>
      <c r="D98" s="6"/>
      <c r="E98" s="6"/>
      <c r="F98" s="6"/>
      <c r="G98" s="6"/>
      <c r="H98" s="6"/>
      <c r="I98" s="6"/>
      <c r="J98" s="6"/>
      <c r="K98" s="6"/>
      <c r="L98" s="6"/>
    </row>
    <row r="99" customFormat="false" ht="15" hidden="false" customHeight="false" outlineLevel="0" collapsed="false">
      <c r="A99" s="6"/>
      <c r="B99" s="6"/>
      <c r="C99" s="11"/>
      <c r="D99" s="6"/>
      <c r="E99" s="6"/>
      <c r="F99" s="6"/>
      <c r="G99" s="6"/>
      <c r="H99" s="6"/>
      <c r="I99" s="6"/>
      <c r="J99" s="6"/>
      <c r="K99" s="6"/>
      <c r="L99" s="6"/>
    </row>
    <row r="100" customFormat="false" ht="15" hidden="false" customHeight="false" outlineLevel="0" collapsed="false">
      <c r="A100" s="6"/>
      <c r="B100" s="6"/>
      <c r="C100" s="11"/>
      <c r="D100" s="6"/>
      <c r="E100" s="6"/>
      <c r="F100" s="6"/>
      <c r="G100" s="6"/>
      <c r="H100" s="6"/>
      <c r="I100" s="6"/>
      <c r="J100" s="6"/>
      <c r="K100" s="6"/>
      <c r="L100" s="6"/>
    </row>
    <row r="101" customFormat="false" ht="15" hidden="false" customHeight="false" outlineLevel="0" collapsed="false">
      <c r="A101" s="6"/>
      <c r="B101" s="6"/>
      <c r="C101" s="11"/>
      <c r="D101" s="6"/>
      <c r="E101" s="6"/>
      <c r="F101" s="6"/>
      <c r="G101" s="6"/>
      <c r="H101" s="6"/>
      <c r="I101" s="6"/>
      <c r="J101" s="6"/>
      <c r="K101" s="6"/>
      <c r="L101" s="6"/>
    </row>
    <row r="102" customFormat="false" ht="15" hidden="false" customHeight="false" outlineLevel="0" collapsed="false">
      <c r="A102" s="6"/>
      <c r="B102" s="6"/>
      <c r="C102" s="11"/>
      <c r="D102" s="6"/>
      <c r="E102" s="6"/>
      <c r="F102" s="6"/>
      <c r="G102" s="6"/>
      <c r="H102" s="6"/>
      <c r="I102" s="6"/>
      <c r="J102" s="6"/>
      <c r="K102" s="6"/>
      <c r="L102" s="6"/>
    </row>
    <row r="103" customFormat="false" ht="15" hidden="false" customHeight="false" outlineLevel="0" collapsed="false">
      <c r="A103" s="6"/>
      <c r="B103" s="6"/>
      <c r="C103" s="11"/>
      <c r="D103" s="6"/>
      <c r="E103" s="6"/>
      <c r="F103" s="6"/>
      <c r="G103" s="6"/>
      <c r="H103" s="6"/>
      <c r="I103" s="6"/>
      <c r="J103" s="6"/>
      <c r="K103" s="6"/>
      <c r="L103" s="6"/>
    </row>
    <row r="104" customFormat="false" ht="15" hidden="false" customHeight="false" outlineLevel="0" collapsed="false">
      <c r="A104" s="6"/>
      <c r="B104" s="6"/>
      <c r="C104" s="11"/>
      <c r="D104" s="6"/>
      <c r="E104" s="6"/>
      <c r="F104" s="6"/>
      <c r="G104" s="6"/>
      <c r="H104" s="6"/>
      <c r="I104" s="6"/>
      <c r="J104" s="6"/>
      <c r="K104" s="6"/>
      <c r="L104" s="6"/>
    </row>
  </sheetData>
  <mergeCells count="2">
    <mergeCell ref="A1:L1"/>
    <mergeCell ref="A2:L2"/>
  </mergeCells>
  <dataValidations count="2">
    <dataValidation allowBlank="false" errorStyle="stop" operator="between" showDropDown="false" showErrorMessage="false" showInputMessage="false" sqref="D5:D104" type="list">
      <formula1>"No change required,Evidence check required,Partial refresh,Full competitor-set rebuild,Decision-scope review required,Review deferred — evidence insufficient,Refused — define the original decision first"</formula1>
      <formula2>0</formula2>
    </dataValidation>
    <dataValidation allowBlank="false" errorStyle="stop" operator="between" showDropDown="false" showErrorMessage="false" showInputMessage="false" sqref="J5:J104" type="list">
      <formula1>"Approved,Proposed,Returned,Superseded"</formula1>
      <formula2>0</formula2>
    </dataValidation>
  </dataValidations>
  <printOptions headings="false" gridLines="false" gridLinesSet="true" horizontalCentered="false" verticalCentered="false"/>
  <pageMargins left="0.7" right="0.7" top="0.75" bottom="0.75" header="0.511811023622047" footer="0.511811023622047"/>
  <pageSetup paperSize="9" pageOrder="downThenOver" blackAndWhite="false" draft="false" cellComments="none" horizontalDpi="300" verticalDpi="300" copies="1" fitToWidth="2" fitToHeight="0" orientation="landscape"/>
  <headerFooter differentFirst="false" differentOddEven="false">
    <oddHeader/>
    <oddFooter/>
  </headerFooter>
  <tableParts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1" width="31"/>
    <col collapsed="false" customWidth="true" hidden="false" outlineLevel="0" max="2" min="2" style="1" width="72"/>
    <col collapsed="false" customWidth="true" hidden="false" outlineLevel="0" max="6" min="3" style="1" width="5"/>
  </cols>
  <sheetData>
    <row r="1" customFormat="false" ht="34" hidden="false" customHeight="true" outlineLevel="0" collapsed="false">
      <c r="A1" s="2" t="s">
        <v>144</v>
      </c>
      <c r="B1" s="2"/>
      <c r="C1" s="2"/>
      <c r="D1" s="2"/>
      <c r="E1" s="2"/>
      <c r="F1" s="2"/>
    </row>
    <row r="2" customFormat="false" ht="42" hidden="false" customHeight="true" outlineLevel="0" collapsed="false">
      <c r="A2" s="3" t="s">
        <v>145</v>
      </c>
      <c r="B2" s="3"/>
      <c r="C2" s="3"/>
      <c r="D2" s="3"/>
      <c r="E2" s="3"/>
      <c r="F2" s="3"/>
    </row>
    <row r="4" customFormat="false" ht="36" hidden="false" customHeight="true" outlineLevel="0" collapsed="false">
      <c r="A4" s="5" t="s">
        <v>146</v>
      </c>
      <c r="B4" s="12"/>
    </row>
    <row r="6" customFormat="false" ht="36" hidden="false" customHeight="true" outlineLevel="0" collapsed="false">
      <c r="A6" s="5" t="s">
        <v>147</v>
      </c>
      <c r="B6" s="9" t="str">
        <f aca="false">IF($B$4="","SELECT A SIGNAL",IF(IFERROR(INDEX('CANDIDATE REVIEW'!$Q$5:$Q$104,MATCH($B$4,'CANDIDATE REVIEW'!$A$5:$A$104,0)),"")&lt;&gt;"CURRENT","STALE OR UNCONFIRMED — HANDOFF BLOCKED","READY FOR HANDOFF"))</f>
        <v>SELECT A SIGNAL</v>
      </c>
    </row>
    <row r="7" customFormat="false" ht="36" hidden="false" customHeight="true" outlineLevel="0" collapsed="false">
      <c r="A7" s="5" t="s">
        <v>148</v>
      </c>
      <c r="B7" s="9" t="str">
        <f aca="false">IF($B$4="","",'SET BASELINE'!$B$5&amp;" · "&amp;'SET BASELINE'!$B$7&amp;" · "&amp;'SET BASELINE'!$B$9)</f>
        <v/>
      </c>
    </row>
    <row r="8" customFormat="false" ht="36" hidden="false" customHeight="true" outlineLevel="0" collapsed="false">
      <c r="A8" s="5" t="s">
        <v>136</v>
      </c>
      <c r="B8" s="9" t="str">
        <f aca="false">IF($B$4="","",'SET BASELINE'!$B$11)</f>
        <v/>
      </c>
    </row>
    <row r="9" customFormat="false" ht="36" hidden="false" customHeight="true" outlineLevel="0" collapsed="false">
      <c r="A9" s="5" t="s">
        <v>149</v>
      </c>
      <c r="B9" s="9" t="str">
        <f aca="false">IF($B$4="","",IF(IFERROR(INDEX('CANDIDATE REVIEW'!$Q$5:$Q$104,MATCH($B$4,'CANDIDATE REVIEW'!$A$5:$A$104,0)),"")="CURRENT",'SET BASELINE'!$B$11&amp;" → proposed reviewed version",""))</f>
        <v/>
      </c>
    </row>
    <row r="10" customFormat="false" ht="36" hidden="false" customHeight="true" outlineLevel="0" collapsed="false">
      <c r="A10" s="5" t="s">
        <v>150</v>
      </c>
      <c r="B10" s="9" t="str">
        <f aca="false">IF($B$4="","",IFERROR(INDEX('CHANGE SIGNALS'!$F$5:$F$104,MATCH($B$4,'CHANGE SIGNALS'!$A$5:$A$104,0)),""))</f>
        <v/>
      </c>
    </row>
    <row r="11" customFormat="false" ht="36" hidden="false" customHeight="true" outlineLevel="0" collapsed="false">
      <c r="A11" s="5" t="s">
        <v>151</v>
      </c>
      <c r="B11" s="9" t="str">
        <f aca="false">IF($B$4="","",IFERROR(INDEX('CANDIDATE REVIEW'!$D$5:$D$104,MATCH($B$4,'CANDIDATE REVIEW'!$A$5:$A$104,0)),"")&amp;" · Source: "&amp;IFERROR(INDEX('CHANGE SIGNALS'!$E$5:$E$104,MATCH($B$4,'CHANGE SIGNALS'!$A$5:$A$104,0)),""))</f>
        <v/>
      </c>
    </row>
    <row r="12" customFormat="false" ht="36" hidden="false" customHeight="true" outlineLevel="0" collapsed="false">
      <c r="A12" s="5" t="s">
        <v>152</v>
      </c>
      <c r="B12" s="9" t="str">
        <f aca="false">IF($B$4="","",IF(IFERROR(INDEX('CANDIDATE REVIEW'!$Q$5:$Q$104,MATCH($B$4,'CANDIDATE REVIEW'!$A$5:$A$104,0)),"")="CURRENT",IFERROR(INDEX('CANDIDATE REVIEW'!$I$5:$I$104,MATCH($B$4,'CANDIDATE REVIEW'!$A$5:$A$104,0)),""),""))</f>
        <v/>
      </c>
    </row>
    <row r="13" customFormat="false" ht="36" hidden="false" customHeight="true" outlineLevel="0" collapsed="false">
      <c r="A13" s="5" t="s">
        <v>153</v>
      </c>
      <c r="B13" s="9" t="str">
        <f aca="false">IF($B$4="","",IFERROR(INDEX('CHANGE SIGNALS'!$K$5:$K$104,MATCH($B$4,'CHANGE SIGNALS'!$A$5:$A$104,0)),""))</f>
        <v/>
      </c>
    </row>
    <row r="14" customFormat="false" ht="36" hidden="false" customHeight="true" outlineLevel="0" collapsed="false">
      <c r="A14" s="5" t="s">
        <v>122</v>
      </c>
      <c r="B14" s="9" t="str">
        <f aca="false">IF($B$4="","",IFERROR(INDEX('CANDIDATE REVIEW'!$F$5:$F$104,MATCH($B$4,'CANDIDATE REVIEW'!$A$5:$A$104,0)),""))</f>
        <v/>
      </c>
    </row>
    <row r="15" customFormat="false" ht="36" hidden="false" customHeight="true" outlineLevel="0" collapsed="false">
      <c r="A15" s="5" t="s">
        <v>154</v>
      </c>
      <c r="B15" s="9" t="str">
        <f aca="false">IF($B$4="","",IFERROR(INDEX('CANDIDATE REVIEW'!$M$5:$M$104,MATCH($B$4,'CANDIDATE REVIEW'!$A$5:$A$104,0)),""))</f>
        <v/>
      </c>
    </row>
    <row r="16" customFormat="false" ht="36" hidden="false" customHeight="true" outlineLevel="0" collapsed="false">
      <c r="A16" s="5" t="s">
        <v>126</v>
      </c>
      <c r="B16" s="9" t="str">
        <f aca="false">IF($B$4="","",IFERROR(INDEX('CANDIDATE REVIEW'!$J$5:$J$104,MATCH($B$4,'CANDIDATE REVIEW'!$A$5:$A$104,0)),""))</f>
        <v/>
      </c>
    </row>
    <row r="17" customFormat="false" ht="36" hidden="false" customHeight="true" outlineLevel="0" collapsed="false">
      <c r="A17" s="5" t="s">
        <v>142</v>
      </c>
      <c r="B17" s="9" t="str">
        <f aca="false">IF($B$4="","",IF(IFERROR(INDEX('CANDIDATE REVIEW'!$Q$5:$Q$104,MATCH($B$4,'CANDIDATE REVIEW'!$A$5:$A$104,0)),"")="CURRENT","Reviewer-confirmed outcome current","Not approved for handoff"))</f>
        <v/>
      </c>
    </row>
    <row r="18" customFormat="false" ht="36" hidden="false" customHeight="true" outlineLevel="0" collapsed="false">
      <c r="A18" s="5" t="s">
        <v>88</v>
      </c>
      <c r="B18" s="10" t="str">
        <f aca="false">IF($B$4="","",IFERROR(INDEX('CANDIDATE REVIEW'!$K$5:$K$104,MATCH($B$4,'CANDIDATE REVIEW'!$A$5:$A$104,0)),""))</f>
        <v/>
      </c>
    </row>
    <row r="19" customFormat="false" ht="36" hidden="false" customHeight="true" outlineLevel="0" collapsed="false">
      <c r="A19" s="5" t="s">
        <v>155</v>
      </c>
      <c r="B19" s="9" t="str">
        <f aca="false">IF($B$4="","",IF(IFERROR(INDEX('CANDIDATE REVIEW'!$Q$5:$Q$104,MATCH($B$4,'CANDIDATE REVIEW'!$A$5:$A$104,0)),"")="CURRENT","Prior version retained; proposed version supersedes only after approval","No supersession"))</f>
        <v/>
      </c>
    </row>
    <row r="20" customFormat="false" ht="36" hidden="false" customHeight="true" outlineLevel="0" collapsed="false">
      <c r="A20" s="5" t="s">
        <v>143</v>
      </c>
      <c r="B20" s="9" t="str">
        <f aca="false">IF($B$4="","","Workbook suggestion is not approval. Evidence and specialist methods may require adjacent-article review.")</f>
        <v/>
      </c>
    </row>
    <row r="21" customFormat="false" ht="36" hidden="false" customHeight="true" outlineLevel="0" collapsed="false">
      <c r="A21" s="5" t="s">
        <v>100</v>
      </c>
      <c r="B21" s="9" t="str">
        <f aca="false">IF($B$4="","",IFERROR(INDEX('CANDIDATE REVIEW'!$N$5:$N$104,MATCH($B$4,'CANDIDATE REVIEW'!$A$5:$A$104,0)),""))</f>
        <v/>
      </c>
    </row>
    <row r="22" customFormat="false" ht="36" hidden="false" customHeight="true" outlineLevel="0" collapsed="false">
      <c r="A22" s="5" t="s">
        <v>156</v>
      </c>
      <c r="B22" s="9" t="str">
        <f aca="false">IF($B$4="","",IF(IFERROR(INDEX('CANDIDATE REVIEW'!$H$5:$H$104,MATCH($B$4,'CANDIDATE REVIEW'!$A$5:$A$104,0)),"")="Decision-scope review required","Article 17 — define or reopen the decision",IF(IFERROR(INDEX('CANDIDATE REVIEW'!$H$5:$H$104,MATCH($B$4,'CANDIDATE REVIEW'!$A$5:$A$104,0)),"")="Full competitor-set rebuild","Article 19 — coverage and stopping rules",IF(IFERROR(INDEX('CANDIDATE REVIEW'!$D$5:$D$104,MATCH($B$4,'CANDIDATE REVIEW'!$A$5:$A$104,0)),"")="Material evidence is contradictory","Article 25 — contradictory evidence","Article 23 — evidence reliability"))))</f>
        <v/>
      </c>
    </row>
    <row r="24" customFormat="false" ht="36" hidden="false" customHeight="true" outlineLevel="0" collapsed="false">
      <c r="A24" s="5" t="s">
        <v>157</v>
      </c>
      <c r="B24" s="5"/>
      <c r="C24" s="5"/>
      <c r="D24" s="5"/>
      <c r="E24" s="5"/>
      <c r="F24" s="5"/>
    </row>
    <row r="25" customFormat="false" ht="15" hidden="false" customHeight="true" outlineLevel="0" collapsed="false">
      <c r="A25" s="7" t="s">
        <v>158</v>
      </c>
      <c r="B25" s="7"/>
      <c r="C25" s="7"/>
      <c r="D25" s="7"/>
      <c r="E25" s="7"/>
      <c r="F25" s="7"/>
    </row>
    <row r="26" customFormat="false" ht="15" hidden="false" customHeight="false" outlineLevel="0" collapsed="false">
      <c r="A26" s="7"/>
      <c r="B26" s="7"/>
      <c r="C26" s="7"/>
      <c r="D26" s="7"/>
      <c r="E26" s="7"/>
      <c r="F26" s="7"/>
    </row>
    <row r="27" customFormat="false" ht="15" hidden="false" customHeight="false" outlineLevel="0" collapsed="false">
      <c r="A27" s="7"/>
      <c r="B27" s="7"/>
      <c r="C27" s="7"/>
      <c r="D27" s="7"/>
      <c r="E27" s="7"/>
      <c r="F27" s="7"/>
    </row>
    <row r="28" customFormat="false" ht="15" hidden="false" customHeight="false" outlineLevel="0" collapsed="false">
      <c r="A28" s="7"/>
      <c r="B28" s="7"/>
      <c r="C28" s="7"/>
      <c r="D28" s="7"/>
      <c r="E28" s="7"/>
      <c r="F28" s="7"/>
    </row>
  </sheetData>
  <mergeCells count="4">
    <mergeCell ref="A1:F1"/>
    <mergeCell ref="A2:F2"/>
    <mergeCell ref="A24:F24"/>
    <mergeCell ref="A25:F28"/>
  </mergeCells>
  <conditionalFormatting sqref="B6">
    <cfRule type="expression" priority="2" aboveAverage="0" equalAverage="0" bottom="0" percent="0" rank="0" text="" dxfId="12">
      <formula>B6="READY FOR HANDOFF"</formula>
    </cfRule>
    <cfRule type="expression" priority="3" aboveAverage="0" equalAverage="0" bottom="0" percent="0" rank="0" text="" dxfId="13">
      <formula>B6&lt;&gt;"READY FOR HANDOFF"</formula>
    </cfRule>
  </conditionalFormatting>
  <dataValidations count="1">
    <dataValidation allowBlank="false" errorStyle="stop" operator="between" showDropDown="false" showErrorMessage="false" showInputMessage="false" sqref="B4" type="list">
      <formula1>'CANDIDATE REVIEW'!$A$5:$A$104</formula1>
      <formula2>0</formula2>
    </dataValidation>
  </dataValidations>
  <printOptions headings="false" gridLines="false" gridLinesSet="true" horizontalCentered="false" verticalCentered="false"/>
  <pageMargins left="0.7" right="0.7" top="0.75" bottom="0.75" header="0.511811023622047" footer="0.511811023622047"/>
  <pageSetup paperSize="9" pageOrder="downThenOver" blackAndWhite="false" draft="false" cellComments="none" horizontalDpi="300" verticalDpi="300" copies="1" fitToWidth="1" fitToHeight="2" orientation="portrait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Q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1" width="32"/>
    <col collapsed="false" customWidth="true" hidden="false" outlineLevel="0" max="2" min="2" style="1" width="23"/>
    <col collapsed="false" customWidth="true" hidden="false" outlineLevel="0" max="3" min="3" style="1" width="14"/>
    <col collapsed="false" customWidth="true" hidden="false" outlineLevel="0" max="4" min="4" style="1" width="37"/>
    <col collapsed="false" customWidth="true" hidden="false" outlineLevel="0" max="5" min="5" style="1" width="31"/>
    <col collapsed="false" customWidth="true" hidden="false" outlineLevel="0" max="6" min="6" style="1" width="14"/>
    <col collapsed="false" customWidth="true" hidden="false" outlineLevel="0" max="7" min="7" style="1" width="29"/>
    <col collapsed="false" customWidth="true" hidden="false" outlineLevel="0" max="8" min="8" style="1" width="34"/>
    <col collapsed="false" customWidth="true" hidden="false" outlineLevel="0" max="10" min="9" style="1" width="29"/>
    <col collapsed="false" customWidth="true" hidden="false" outlineLevel="0" max="11" min="11" style="1" width="35"/>
    <col collapsed="false" customWidth="true" hidden="false" outlineLevel="0" max="12" min="12" style="1" width="20"/>
    <col collapsed="false" customWidth="true" hidden="false" outlineLevel="0" max="13" min="13" style="1" width="22"/>
    <col collapsed="false" customWidth="true" hidden="false" outlineLevel="0" max="14" min="14" style="1" width="38"/>
    <col collapsed="false" customWidth="true" hidden="false" outlineLevel="0" max="16" min="15" style="1" width="34"/>
    <col collapsed="false" customWidth="true" hidden="false" outlineLevel="0" max="17" min="17" style="1" width="12"/>
  </cols>
  <sheetData>
    <row r="1" customFormat="false" ht="34" hidden="false" customHeight="true" outlineLevel="0" collapsed="false">
      <c r="A1" s="2" t="s">
        <v>159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customFormat="false" ht="42" hidden="false" customHeight="true" outlineLevel="0" collapsed="false">
      <c r="A2" s="3" t="s">
        <v>160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4" customFormat="false" ht="36" hidden="false" customHeight="true" outlineLevel="0" collapsed="false">
      <c r="A4" s="5" t="s">
        <v>64</v>
      </c>
      <c r="B4" s="5" t="s">
        <v>161</v>
      </c>
      <c r="C4" s="5" t="s">
        <v>162</v>
      </c>
      <c r="D4" s="5" t="s">
        <v>163</v>
      </c>
      <c r="E4" s="5" t="s">
        <v>164</v>
      </c>
    </row>
    <row r="5" customFormat="false" ht="79.85" hidden="false" customHeight="false" outlineLevel="0" collapsed="false">
      <c r="A5" s="6" t="s">
        <v>165</v>
      </c>
      <c r="B5" s="6" t="s">
        <v>166</v>
      </c>
      <c r="C5" s="6" t="s">
        <v>167</v>
      </c>
      <c r="D5" s="6" t="s">
        <v>10</v>
      </c>
      <c r="E5" s="6" t="s">
        <v>168</v>
      </c>
    </row>
    <row r="6" customFormat="false" ht="46.25" hidden="false" customHeight="false" outlineLevel="0" collapsed="false">
      <c r="A6" s="6" t="s">
        <v>169</v>
      </c>
      <c r="B6" s="6" t="s">
        <v>170</v>
      </c>
      <c r="C6" s="6" t="s">
        <v>171</v>
      </c>
      <c r="D6" s="6" t="s">
        <v>17</v>
      </c>
      <c r="E6" s="6" t="s">
        <v>172</v>
      </c>
    </row>
    <row r="7" customFormat="false" ht="46.25" hidden="false" customHeight="false" outlineLevel="0" collapsed="false">
      <c r="A7" s="6" t="s">
        <v>24</v>
      </c>
      <c r="B7" s="6" t="s">
        <v>173</v>
      </c>
      <c r="C7" s="6" t="s">
        <v>174</v>
      </c>
      <c r="D7" s="6" t="s">
        <v>24</v>
      </c>
      <c r="E7" s="6" t="s">
        <v>175</v>
      </c>
    </row>
    <row r="8" customFormat="false" ht="57.45" hidden="false" customHeight="false" outlineLevel="0" collapsed="false">
      <c r="A8" s="6" t="s">
        <v>176</v>
      </c>
      <c r="B8" s="6" t="s">
        <v>177</v>
      </c>
      <c r="C8" s="6" t="s">
        <v>178</v>
      </c>
      <c r="D8" s="6" t="s">
        <v>31</v>
      </c>
      <c r="E8" s="6" t="s">
        <v>179</v>
      </c>
    </row>
    <row r="9" customFormat="false" ht="68.65" hidden="false" customHeight="false" outlineLevel="0" collapsed="false">
      <c r="A9" s="6" t="s">
        <v>180</v>
      </c>
      <c r="B9" s="6" t="s">
        <v>181</v>
      </c>
      <c r="C9" s="6" t="s">
        <v>182</v>
      </c>
      <c r="D9" s="6" t="s">
        <v>38</v>
      </c>
      <c r="E9" s="6" t="s">
        <v>183</v>
      </c>
    </row>
    <row r="10" customFormat="false" ht="57.45" hidden="false" customHeight="false" outlineLevel="0" collapsed="false">
      <c r="A10" s="6" t="s">
        <v>184</v>
      </c>
      <c r="B10" s="6" t="s">
        <v>185</v>
      </c>
      <c r="C10" s="6" t="s">
        <v>186</v>
      </c>
      <c r="D10" s="6" t="s">
        <v>45</v>
      </c>
      <c r="E10" s="6" t="s">
        <v>187</v>
      </c>
    </row>
    <row r="11" customFormat="false" ht="35.05" hidden="false" customHeight="false" outlineLevel="0" collapsed="false">
      <c r="A11" s="6" t="s">
        <v>188</v>
      </c>
      <c r="B11" s="6" t="s">
        <v>189</v>
      </c>
      <c r="C11" s="6" t="s">
        <v>52</v>
      </c>
      <c r="D11" s="6" t="s">
        <v>51</v>
      </c>
      <c r="E11" s="6" t="s">
        <v>53</v>
      </c>
    </row>
    <row r="13" customFormat="false" ht="36" hidden="false" customHeight="true" outlineLevel="0" collapsed="false">
      <c r="A13" s="5" t="s">
        <v>190</v>
      </c>
      <c r="B13" s="5" t="s">
        <v>70</v>
      </c>
      <c r="C13" s="5" t="s">
        <v>191</v>
      </c>
      <c r="D13" s="5" t="s">
        <v>192</v>
      </c>
      <c r="E13" s="5" t="s">
        <v>107</v>
      </c>
      <c r="F13" s="5" t="s">
        <v>106</v>
      </c>
      <c r="G13" s="5" t="s">
        <v>119</v>
      </c>
      <c r="H13" s="5" t="s">
        <v>120</v>
      </c>
      <c r="I13" s="5" t="s">
        <v>193</v>
      </c>
      <c r="J13" s="5" t="s">
        <v>113</v>
      </c>
      <c r="K13" s="5" t="s">
        <v>114</v>
      </c>
      <c r="L13" s="5" t="s">
        <v>91</v>
      </c>
      <c r="M13" s="5" t="s">
        <v>126</v>
      </c>
      <c r="N13" s="5" t="s">
        <v>100</v>
      </c>
      <c r="O13" s="5" t="s">
        <v>194</v>
      </c>
      <c r="P13" s="5" t="s">
        <v>195</v>
      </c>
      <c r="Q13" s="5" t="s">
        <v>196</v>
      </c>
    </row>
    <row r="14" customFormat="false" ht="15" hidden="false" customHeight="false" outlineLevel="0" collapsed="false">
      <c r="A14" s="6" t="s">
        <v>197</v>
      </c>
      <c r="B14" s="6" t="s">
        <v>198</v>
      </c>
      <c r="C14" s="6" t="s">
        <v>199</v>
      </c>
      <c r="D14" s="6" t="s">
        <v>200</v>
      </c>
      <c r="E14" s="6" t="s">
        <v>201</v>
      </c>
      <c r="F14" s="11" t="n">
        <v>46200</v>
      </c>
      <c r="G14" s="6" t="s">
        <v>202</v>
      </c>
      <c r="H14" s="6" t="s">
        <v>203</v>
      </c>
      <c r="I14" s="6" t="s">
        <v>204</v>
      </c>
      <c r="J14" s="6" t="s">
        <v>205</v>
      </c>
      <c r="K14" s="6" t="s">
        <v>206</v>
      </c>
      <c r="L14" s="6" t="s">
        <v>207</v>
      </c>
      <c r="M14" s="6" t="s">
        <v>96</v>
      </c>
      <c r="N14" s="6" t="s">
        <v>208</v>
      </c>
      <c r="O14" s="6" t="s">
        <v>51</v>
      </c>
      <c r="P14" s="6" t="str">
        <f aca="false">IF(OR(B14="",C14="",D14="",E14="",G14="",H14="",I14="",J14="",K14="",L14="",M14="",N14="",LEN(SUBSTITUTE(SUBSTITUTE(SUBSTITUTE(SUBSTITUTE(SUBSTITUTE(SUBSTITUTE(TRIM(D14),".",""),"-",""),"?",""),"!",""),",",""),";",""))=0,LEN(SUBSTITUTE(SUBSTITUTE(SUBSTITUTE(SUBSTITUTE(SUBSTITUTE(SUBSTITUTE(TRIM(N14),".",""),"-",""),"?",""),"!",""),",",""),";",""))=0,NOT(ISNUMBER(F14)),F14&lt;1,F14&gt;2958465,F14&lt;&gt;INT(F14)),"FIELD ERROR",IF(OR(AND(G14="Required evidence is missing",H14&lt;&gt;"Not assessable because evidence is missing"),AND(G14="Required evidence is available",H14="Not assessable because evidence is missing"),AND(J14="No supported material consequence",OR(K14="One candidate",K14="Bounded subset, product, segment or market",K14="Set-wide assumptions or coverage")),AND(J14="Supported material consequence",K14="No approved set change"),AND(B14="Not clearly defined",OR(J14="Supported material consequence",K14&lt;&gt;"No approved set change",I14="Original scope materially changed")),AND(I14="Original scope materially changed",K14="No approved set change"),AND(K14="Original decision scope",I14="Original scope remains valid")),"FIELD ERROR",IF(B14="Not clearly defined","Refused — define the original decision first",IF(OR(I14="Original scope materially changed",K14="Original decision scope"),"Decision-scope review required",IF(G14="Required evidence is missing","Review deferred — evidence insufficient",IF(OR(H14="Admissibility requires review",H14="Material evidence is contradictory",H14="Material evidence may be stale",I14="Original scope is unclear",J14="Consequence is unclear",K14="Affected breadth is unclear"),"Evidence check required",IF(AND(J14="No supported material consequence",K14="No approved set change"),"No change required",IF(AND(J14="Supported material consequence",OR(K14="One candidate",K14="Bounded subset, product, segment or market")),"Partial refresh",IF(AND(J14="Supported material consequence",K14="Set-wide assumptions or coverage"),"Full competitor-set rebuild","FIELD ERROR")))))))))</f>
        <v>Refused — define the original decision first</v>
      </c>
      <c r="Q14" s="6" t="str">
        <f aca="false">IF(P14=O14,"PASS","FAIL")</f>
        <v>PASS</v>
      </c>
    </row>
    <row r="15" customFormat="false" ht="15" hidden="false" customHeight="false" outlineLevel="0" collapsed="false">
      <c r="A15" s="6" t="s">
        <v>209</v>
      </c>
      <c r="B15" s="6" t="s">
        <v>72</v>
      </c>
      <c r="C15" s="6" t="s">
        <v>199</v>
      </c>
      <c r="D15" s="6" t="s">
        <v>200</v>
      </c>
      <c r="E15" s="6" t="s">
        <v>201</v>
      </c>
      <c r="F15" s="11" t="n">
        <v>46200</v>
      </c>
      <c r="G15" s="6" t="s">
        <v>202</v>
      </c>
      <c r="H15" s="6" t="s">
        <v>203</v>
      </c>
      <c r="I15" s="6" t="s">
        <v>210</v>
      </c>
      <c r="J15" s="6" t="s">
        <v>211</v>
      </c>
      <c r="K15" s="6" t="s">
        <v>212</v>
      </c>
      <c r="L15" s="6" t="s">
        <v>207</v>
      </c>
      <c r="M15" s="6" t="s">
        <v>96</v>
      </c>
      <c r="N15" s="6" t="s">
        <v>208</v>
      </c>
      <c r="O15" s="6" t="s">
        <v>38</v>
      </c>
      <c r="P15" s="6" t="str">
        <f aca="false">IF(OR(B15="",C15="",D15="",E15="",G15="",H15="",I15="",J15="",K15="",L15="",M15="",N15="",LEN(SUBSTITUTE(SUBSTITUTE(SUBSTITUTE(SUBSTITUTE(SUBSTITUTE(SUBSTITUTE(TRIM(D15),".",""),"-",""),"?",""),"!",""),",",""),";",""))=0,LEN(SUBSTITUTE(SUBSTITUTE(SUBSTITUTE(SUBSTITUTE(SUBSTITUTE(SUBSTITUTE(TRIM(N15),".",""),"-",""),"?",""),"!",""),",",""),";",""))=0,NOT(ISNUMBER(F15)),F15&lt;1,F15&gt;2958465,F15&lt;&gt;INT(F15)),"FIELD ERROR",IF(OR(AND(G15="Required evidence is missing",H15&lt;&gt;"Not assessable because evidence is missing"),AND(G15="Required evidence is available",H15="Not assessable because evidence is missing"),AND(J15="No supported material consequence",OR(K15="One candidate",K15="Bounded subset, product, segment or market",K15="Set-wide assumptions or coverage")),AND(J15="Supported material consequence",K15="No approved set change"),AND(B15="Not clearly defined",OR(J15="Supported material consequence",K15&lt;&gt;"No approved set change",I15="Original scope materially changed")),AND(I15="Original scope materially changed",K15="No approved set change"),AND(K15="Original decision scope",I15="Original scope remains valid")),"FIELD ERROR",IF(B15="Not clearly defined","Refused — define the original decision first",IF(OR(I15="Original scope materially changed",K15="Original decision scope"),"Decision-scope review required",IF(G15="Required evidence is missing","Review deferred — evidence insufficient",IF(OR(H15="Admissibility requires review",H15="Material evidence is contradictory",H15="Material evidence may be stale",I15="Original scope is unclear",J15="Consequence is unclear",K15="Affected breadth is unclear"),"Evidence check required",IF(AND(J15="No supported material consequence",K15="No approved set change"),"No change required",IF(AND(J15="Supported material consequence",OR(K15="One candidate",K15="Bounded subset, product, segment or market")),"Partial refresh",IF(AND(J15="Supported material consequence",K15="Set-wide assumptions or coverage"),"Full competitor-set rebuild","FIELD ERROR")))))))))</f>
        <v>Decision-scope review required</v>
      </c>
      <c r="Q15" s="6" t="str">
        <f aca="false">IF(P15=O15,"PASS","FAIL")</f>
        <v>PASS</v>
      </c>
    </row>
    <row r="16" customFormat="false" ht="15" hidden="false" customHeight="false" outlineLevel="0" collapsed="false">
      <c r="A16" s="6" t="s">
        <v>213</v>
      </c>
      <c r="B16" s="6" t="s">
        <v>72</v>
      </c>
      <c r="C16" s="6" t="s">
        <v>199</v>
      </c>
      <c r="D16" s="6" t="s">
        <v>200</v>
      </c>
      <c r="E16" s="6" t="s">
        <v>201</v>
      </c>
      <c r="F16" s="11" t="n">
        <v>46200</v>
      </c>
      <c r="G16" s="6" t="s">
        <v>214</v>
      </c>
      <c r="H16" s="6" t="s">
        <v>215</v>
      </c>
      <c r="I16" s="6" t="s">
        <v>204</v>
      </c>
      <c r="J16" s="6" t="s">
        <v>216</v>
      </c>
      <c r="K16" s="6" t="s">
        <v>217</v>
      </c>
      <c r="L16" s="6" t="s">
        <v>207</v>
      </c>
      <c r="M16" s="6" t="s">
        <v>96</v>
      </c>
      <c r="N16" s="6" t="s">
        <v>208</v>
      </c>
      <c r="O16" s="6" t="s">
        <v>45</v>
      </c>
      <c r="P16" s="6" t="str">
        <f aca="false">IF(OR(B16="",C16="",D16="",E16="",G16="",H16="",I16="",J16="",K16="",L16="",M16="",N16="",LEN(SUBSTITUTE(SUBSTITUTE(SUBSTITUTE(SUBSTITUTE(SUBSTITUTE(SUBSTITUTE(TRIM(D16),".",""),"-",""),"?",""),"!",""),",",""),";",""))=0,LEN(SUBSTITUTE(SUBSTITUTE(SUBSTITUTE(SUBSTITUTE(SUBSTITUTE(SUBSTITUTE(TRIM(N16),".",""),"-",""),"?",""),"!",""),",",""),";",""))=0,NOT(ISNUMBER(F16)),F16&lt;1,F16&gt;2958465,F16&lt;&gt;INT(F16)),"FIELD ERROR",IF(OR(AND(G16="Required evidence is missing",H16&lt;&gt;"Not assessable because evidence is missing"),AND(G16="Required evidence is available",H16="Not assessable because evidence is missing"),AND(J16="No supported material consequence",OR(K16="One candidate",K16="Bounded subset, product, segment or market",K16="Set-wide assumptions or coverage")),AND(J16="Supported material consequence",K16="No approved set change"),AND(B16="Not clearly defined",OR(J16="Supported material consequence",K16&lt;&gt;"No approved set change",I16="Original scope materially changed")),AND(I16="Original scope materially changed",K16="No approved set change"),AND(K16="Original decision scope",I16="Original scope remains valid")),"FIELD ERROR",IF(B16="Not clearly defined","Refused — define the original decision first",IF(OR(I16="Original scope materially changed",K16="Original decision scope"),"Decision-scope review required",IF(G16="Required evidence is missing","Review deferred — evidence insufficient",IF(OR(H16="Admissibility requires review",H16="Material evidence is contradictory",H16="Material evidence may be stale",I16="Original scope is unclear",J16="Consequence is unclear",K16="Affected breadth is unclear"),"Evidence check required",IF(AND(J16="No supported material consequence",K16="No approved set change"),"No change required",IF(AND(J16="Supported material consequence",OR(K16="One candidate",K16="Bounded subset, product, segment or market")),"Partial refresh",IF(AND(J16="Supported material consequence",K16="Set-wide assumptions or coverage"),"Full competitor-set rebuild","FIELD ERROR")))))))))</f>
        <v>Review deferred — evidence insufficient</v>
      </c>
      <c r="Q16" s="6" t="str">
        <f aca="false">IF(P16=O16,"PASS","FAIL")</f>
        <v>PASS</v>
      </c>
    </row>
    <row r="17" customFormat="false" ht="15" hidden="false" customHeight="false" outlineLevel="0" collapsed="false">
      <c r="A17" s="6" t="s">
        <v>218</v>
      </c>
      <c r="B17" s="6" t="s">
        <v>72</v>
      </c>
      <c r="C17" s="6" t="s">
        <v>199</v>
      </c>
      <c r="D17" s="6" t="s">
        <v>200</v>
      </c>
      <c r="E17" s="6" t="s">
        <v>201</v>
      </c>
      <c r="F17" s="11" t="n">
        <v>46200</v>
      </c>
      <c r="G17" s="6" t="s">
        <v>202</v>
      </c>
      <c r="H17" s="6" t="s">
        <v>219</v>
      </c>
      <c r="I17" s="6" t="s">
        <v>204</v>
      </c>
      <c r="J17" s="6" t="s">
        <v>216</v>
      </c>
      <c r="K17" s="6" t="s">
        <v>217</v>
      </c>
      <c r="L17" s="6" t="s">
        <v>207</v>
      </c>
      <c r="M17" s="6" t="s">
        <v>96</v>
      </c>
      <c r="N17" s="6" t="s">
        <v>208</v>
      </c>
      <c r="O17" s="6" t="s">
        <v>17</v>
      </c>
      <c r="P17" s="6" t="str">
        <f aca="false">IF(OR(B17="",C17="",D17="",E17="",G17="",H17="",I17="",J17="",K17="",L17="",M17="",N17="",LEN(SUBSTITUTE(SUBSTITUTE(SUBSTITUTE(SUBSTITUTE(SUBSTITUTE(SUBSTITUTE(TRIM(D17),".",""),"-",""),"?",""),"!",""),",",""),";",""))=0,LEN(SUBSTITUTE(SUBSTITUTE(SUBSTITUTE(SUBSTITUTE(SUBSTITUTE(SUBSTITUTE(TRIM(N17),".",""),"-",""),"?",""),"!",""),",",""),";",""))=0,NOT(ISNUMBER(F17)),F17&lt;1,F17&gt;2958465,F17&lt;&gt;INT(F17)),"FIELD ERROR",IF(OR(AND(G17="Required evidence is missing",H17&lt;&gt;"Not assessable because evidence is missing"),AND(G17="Required evidence is available",H17="Not assessable because evidence is missing"),AND(J17="No supported material consequence",OR(K17="One candidate",K17="Bounded subset, product, segment or market",K17="Set-wide assumptions or coverage")),AND(J17="Supported material consequence",K17="No approved set change"),AND(B17="Not clearly defined",OR(J17="Supported material consequence",K17&lt;&gt;"No approved set change",I17="Original scope materially changed")),AND(I17="Original scope materially changed",K17="No approved set change"),AND(K17="Original decision scope",I17="Original scope remains valid")),"FIELD ERROR",IF(B17="Not clearly defined","Refused — define the original decision first",IF(OR(I17="Original scope materially changed",K17="Original decision scope"),"Decision-scope review required",IF(G17="Required evidence is missing","Review deferred — evidence insufficient",IF(OR(H17="Admissibility requires review",H17="Material evidence is contradictory",H17="Material evidence may be stale",I17="Original scope is unclear",J17="Consequence is unclear",K17="Affected breadth is unclear"),"Evidence check required",IF(AND(J17="No supported material consequence",K17="No approved set change"),"No change required",IF(AND(J17="Supported material consequence",OR(K17="One candidate",K17="Bounded subset, product, segment or market")),"Partial refresh",IF(AND(J17="Supported material consequence",K17="Set-wide assumptions or coverage"),"Full competitor-set rebuild","FIELD ERROR")))))))))</f>
        <v>Evidence check required</v>
      </c>
      <c r="Q17" s="6" t="str">
        <f aca="false">IF(P17=O17,"PASS","FAIL")</f>
        <v>PASS</v>
      </c>
    </row>
    <row r="18" customFormat="false" ht="15" hidden="false" customHeight="false" outlineLevel="0" collapsed="false">
      <c r="A18" s="6" t="s">
        <v>220</v>
      </c>
      <c r="B18" s="6" t="s">
        <v>72</v>
      </c>
      <c r="C18" s="6" t="s">
        <v>199</v>
      </c>
      <c r="D18" s="6" t="s">
        <v>200</v>
      </c>
      <c r="E18" s="6" t="s">
        <v>201</v>
      </c>
      <c r="F18" s="11" t="n">
        <v>46200</v>
      </c>
      <c r="G18" s="6" t="s">
        <v>202</v>
      </c>
      <c r="H18" s="6" t="s">
        <v>221</v>
      </c>
      <c r="I18" s="6" t="s">
        <v>204</v>
      </c>
      <c r="J18" s="6" t="s">
        <v>216</v>
      </c>
      <c r="K18" s="6" t="s">
        <v>217</v>
      </c>
      <c r="L18" s="6" t="s">
        <v>207</v>
      </c>
      <c r="M18" s="6" t="s">
        <v>96</v>
      </c>
      <c r="N18" s="6" t="s">
        <v>208</v>
      </c>
      <c r="O18" s="6" t="s">
        <v>17</v>
      </c>
      <c r="P18" s="6" t="str">
        <f aca="false">IF(OR(B18="",C18="",D18="",E18="",G18="",H18="",I18="",J18="",K18="",L18="",M18="",N18="",LEN(SUBSTITUTE(SUBSTITUTE(SUBSTITUTE(SUBSTITUTE(SUBSTITUTE(SUBSTITUTE(TRIM(D18),".",""),"-",""),"?",""),"!",""),",",""),";",""))=0,LEN(SUBSTITUTE(SUBSTITUTE(SUBSTITUTE(SUBSTITUTE(SUBSTITUTE(SUBSTITUTE(TRIM(N18),".",""),"-",""),"?",""),"!",""),",",""),";",""))=0,NOT(ISNUMBER(F18)),F18&lt;1,F18&gt;2958465,F18&lt;&gt;INT(F18)),"FIELD ERROR",IF(OR(AND(G18="Required evidence is missing",H18&lt;&gt;"Not assessable because evidence is missing"),AND(G18="Required evidence is available",H18="Not assessable because evidence is missing"),AND(J18="No supported material consequence",OR(K18="One candidate",K18="Bounded subset, product, segment or market",K18="Set-wide assumptions or coverage")),AND(J18="Supported material consequence",K18="No approved set change"),AND(B18="Not clearly defined",OR(J18="Supported material consequence",K18&lt;&gt;"No approved set change",I18="Original scope materially changed")),AND(I18="Original scope materially changed",K18="No approved set change"),AND(K18="Original decision scope",I18="Original scope remains valid")),"FIELD ERROR",IF(B18="Not clearly defined","Refused — define the original decision first",IF(OR(I18="Original scope materially changed",K18="Original decision scope"),"Decision-scope review required",IF(G18="Required evidence is missing","Review deferred — evidence insufficient",IF(OR(H18="Admissibility requires review",H18="Material evidence is contradictory",H18="Material evidence may be stale",I18="Original scope is unclear",J18="Consequence is unclear",K18="Affected breadth is unclear"),"Evidence check required",IF(AND(J18="No supported material consequence",K18="No approved set change"),"No change required",IF(AND(J18="Supported material consequence",OR(K18="One candidate",K18="Bounded subset, product, segment or market")),"Partial refresh",IF(AND(J18="Supported material consequence",K18="Set-wide assumptions or coverage"),"Full competitor-set rebuild","FIELD ERROR")))))))))</f>
        <v>Evidence check required</v>
      </c>
      <c r="Q18" s="6" t="str">
        <f aca="false">IF(P18=O18,"PASS","FAIL")</f>
        <v>PASS</v>
      </c>
    </row>
    <row r="19" customFormat="false" ht="15" hidden="false" customHeight="false" outlineLevel="0" collapsed="false">
      <c r="A19" s="6" t="s">
        <v>222</v>
      </c>
      <c r="B19" s="6" t="s">
        <v>72</v>
      </c>
      <c r="C19" s="6" t="s">
        <v>199</v>
      </c>
      <c r="D19" s="6" t="s">
        <v>200</v>
      </c>
      <c r="E19" s="6" t="s">
        <v>201</v>
      </c>
      <c r="F19" s="11" t="n">
        <v>46200</v>
      </c>
      <c r="G19" s="6" t="s">
        <v>202</v>
      </c>
      <c r="H19" s="6" t="s">
        <v>223</v>
      </c>
      <c r="I19" s="6" t="s">
        <v>204</v>
      </c>
      <c r="J19" s="6" t="s">
        <v>216</v>
      </c>
      <c r="K19" s="6" t="s">
        <v>217</v>
      </c>
      <c r="L19" s="6" t="s">
        <v>207</v>
      </c>
      <c r="M19" s="6" t="s">
        <v>96</v>
      </c>
      <c r="N19" s="6" t="s">
        <v>208</v>
      </c>
      <c r="O19" s="6" t="s">
        <v>17</v>
      </c>
      <c r="P19" s="6" t="str">
        <f aca="false">IF(OR(B19="",C19="",D19="",E19="",G19="",H19="",I19="",J19="",K19="",L19="",M19="",N19="",LEN(SUBSTITUTE(SUBSTITUTE(SUBSTITUTE(SUBSTITUTE(SUBSTITUTE(SUBSTITUTE(TRIM(D19),".",""),"-",""),"?",""),"!",""),",",""),";",""))=0,LEN(SUBSTITUTE(SUBSTITUTE(SUBSTITUTE(SUBSTITUTE(SUBSTITUTE(SUBSTITUTE(TRIM(N19),".",""),"-",""),"?",""),"!",""),",",""),";",""))=0,NOT(ISNUMBER(F19)),F19&lt;1,F19&gt;2958465,F19&lt;&gt;INT(F19)),"FIELD ERROR",IF(OR(AND(G19="Required evidence is missing",H19&lt;&gt;"Not assessable because evidence is missing"),AND(G19="Required evidence is available",H19="Not assessable because evidence is missing"),AND(J19="No supported material consequence",OR(K19="One candidate",K19="Bounded subset, product, segment or market",K19="Set-wide assumptions or coverage")),AND(J19="Supported material consequence",K19="No approved set change"),AND(B19="Not clearly defined",OR(J19="Supported material consequence",K19&lt;&gt;"No approved set change",I19="Original scope materially changed")),AND(I19="Original scope materially changed",K19="No approved set change"),AND(K19="Original decision scope",I19="Original scope remains valid")),"FIELD ERROR",IF(B19="Not clearly defined","Refused — define the original decision first",IF(OR(I19="Original scope materially changed",K19="Original decision scope"),"Decision-scope review required",IF(G19="Required evidence is missing","Review deferred — evidence insufficient",IF(OR(H19="Admissibility requires review",H19="Material evidence is contradictory",H19="Material evidence may be stale",I19="Original scope is unclear",J19="Consequence is unclear",K19="Affected breadth is unclear"),"Evidence check required",IF(AND(J19="No supported material consequence",K19="No approved set change"),"No change required",IF(AND(J19="Supported material consequence",OR(K19="One candidate",K19="Bounded subset, product, segment or market")),"Partial refresh",IF(AND(J19="Supported material consequence",K19="Set-wide assumptions or coverage"),"Full competitor-set rebuild","FIELD ERROR")))))))))</f>
        <v>Evidence check required</v>
      </c>
      <c r="Q19" s="6" t="str">
        <f aca="false">IF(P19=O19,"PASS","FAIL")</f>
        <v>PASS</v>
      </c>
    </row>
    <row r="20" customFormat="false" ht="15" hidden="false" customHeight="false" outlineLevel="0" collapsed="false">
      <c r="A20" s="6" t="s">
        <v>224</v>
      </c>
      <c r="B20" s="6" t="s">
        <v>72</v>
      </c>
      <c r="C20" s="6" t="s">
        <v>199</v>
      </c>
      <c r="D20" s="6" t="s">
        <v>200</v>
      </c>
      <c r="E20" s="6" t="s">
        <v>201</v>
      </c>
      <c r="F20" s="11" t="n">
        <v>46200</v>
      </c>
      <c r="G20" s="6" t="s">
        <v>202</v>
      </c>
      <c r="H20" s="6" t="s">
        <v>203</v>
      </c>
      <c r="I20" s="6" t="s">
        <v>204</v>
      </c>
      <c r="J20" s="6" t="s">
        <v>216</v>
      </c>
      <c r="K20" s="6" t="s">
        <v>217</v>
      </c>
      <c r="L20" s="6" t="s">
        <v>207</v>
      </c>
      <c r="M20" s="6" t="s">
        <v>96</v>
      </c>
      <c r="N20" s="6" t="s">
        <v>208</v>
      </c>
      <c r="O20" s="6" t="s">
        <v>17</v>
      </c>
      <c r="P20" s="6" t="str">
        <f aca="false">IF(OR(B20="",C20="",D20="",E20="",G20="",H20="",I20="",J20="",K20="",L20="",M20="",N20="",LEN(SUBSTITUTE(SUBSTITUTE(SUBSTITUTE(SUBSTITUTE(SUBSTITUTE(SUBSTITUTE(TRIM(D20),".",""),"-",""),"?",""),"!",""),",",""),";",""))=0,LEN(SUBSTITUTE(SUBSTITUTE(SUBSTITUTE(SUBSTITUTE(SUBSTITUTE(SUBSTITUTE(TRIM(N20),".",""),"-",""),"?",""),"!",""),",",""),";",""))=0,NOT(ISNUMBER(F20)),F20&lt;1,F20&gt;2958465,F20&lt;&gt;INT(F20)),"FIELD ERROR",IF(OR(AND(G20="Required evidence is missing",H20&lt;&gt;"Not assessable because evidence is missing"),AND(G20="Required evidence is available",H20="Not assessable because evidence is missing"),AND(J20="No supported material consequence",OR(K20="One candidate",K20="Bounded subset, product, segment or market",K20="Set-wide assumptions or coverage")),AND(J20="Supported material consequence",K20="No approved set change"),AND(B20="Not clearly defined",OR(J20="Supported material consequence",K20&lt;&gt;"No approved set change",I20="Original scope materially changed")),AND(I20="Original scope materially changed",K20="No approved set change"),AND(K20="Original decision scope",I20="Original scope remains valid")),"FIELD ERROR",IF(B20="Not clearly defined","Refused — define the original decision first",IF(OR(I20="Original scope materially changed",K20="Original decision scope"),"Decision-scope review required",IF(G20="Required evidence is missing","Review deferred — evidence insufficient",IF(OR(H20="Admissibility requires review",H20="Material evidence is contradictory",H20="Material evidence may be stale",I20="Original scope is unclear",J20="Consequence is unclear",K20="Affected breadth is unclear"),"Evidence check required",IF(AND(J20="No supported material consequence",K20="No approved set change"),"No change required",IF(AND(J20="Supported material consequence",OR(K20="One candidate",K20="Bounded subset, product, segment or market")),"Partial refresh",IF(AND(J20="Supported material consequence",K20="Set-wide assumptions or coverage"),"Full competitor-set rebuild","FIELD ERROR")))))))))</f>
        <v>Evidence check required</v>
      </c>
      <c r="Q20" s="6" t="str">
        <f aca="false">IF(P20=O20,"PASS","FAIL")</f>
        <v>PASS</v>
      </c>
    </row>
    <row r="21" customFormat="false" ht="23.85" hidden="false" customHeight="false" outlineLevel="0" collapsed="false">
      <c r="A21" s="6" t="s">
        <v>225</v>
      </c>
      <c r="B21" s="6" t="s">
        <v>72</v>
      </c>
      <c r="C21" s="6" t="s">
        <v>199</v>
      </c>
      <c r="D21" s="6" t="s">
        <v>200</v>
      </c>
      <c r="E21" s="6" t="s">
        <v>201</v>
      </c>
      <c r="F21" s="11" t="n">
        <v>46200</v>
      </c>
      <c r="G21" s="6" t="s">
        <v>202</v>
      </c>
      <c r="H21" s="6" t="s">
        <v>203</v>
      </c>
      <c r="I21" s="6" t="s">
        <v>204</v>
      </c>
      <c r="J21" s="6" t="s">
        <v>211</v>
      </c>
      <c r="K21" s="6" t="s">
        <v>226</v>
      </c>
      <c r="L21" s="6" t="s">
        <v>207</v>
      </c>
      <c r="M21" s="6" t="s">
        <v>96</v>
      </c>
      <c r="N21" s="6" t="s">
        <v>208</v>
      </c>
      <c r="O21" s="6" t="s">
        <v>24</v>
      </c>
      <c r="P21" s="6" t="str">
        <f aca="false">IF(OR(B21="",C21="",D21="",E21="",G21="",H21="",I21="",J21="",K21="",L21="",M21="",N21="",LEN(SUBSTITUTE(SUBSTITUTE(SUBSTITUTE(SUBSTITUTE(SUBSTITUTE(SUBSTITUTE(TRIM(D21),".",""),"-",""),"?",""),"!",""),",",""),";",""))=0,LEN(SUBSTITUTE(SUBSTITUTE(SUBSTITUTE(SUBSTITUTE(SUBSTITUTE(SUBSTITUTE(TRIM(N21),".",""),"-",""),"?",""),"!",""),",",""),";",""))=0,NOT(ISNUMBER(F21)),F21&lt;1,F21&gt;2958465,F21&lt;&gt;INT(F21)),"FIELD ERROR",IF(OR(AND(G21="Required evidence is missing",H21&lt;&gt;"Not assessable because evidence is missing"),AND(G21="Required evidence is available",H21="Not assessable because evidence is missing"),AND(J21="No supported material consequence",OR(K21="One candidate",K21="Bounded subset, product, segment or market",K21="Set-wide assumptions or coverage")),AND(J21="Supported material consequence",K21="No approved set change"),AND(B21="Not clearly defined",OR(J21="Supported material consequence",K21&lt;&gt;"No approved set change",I21="Original scope materially changed")),AND(I21="Original scope materially changed",K21="No approved set change"),AND(K21="Original decision scope",I21="Original scope remains valid")),"FIELD ERROR",IF(B21="Not clearly defined","Refused — define the original decision first",IF(OR(I21="Original scope materially changed",K21="Original decision scope"),"Decision-scope review required",IF(G21="Required evidence is missing","Review deferred — evidence insufficient",IF(OR(H21="Admissibility requires review",H21="Material evidence is contradictory",H21="Material evidence may be stale",I21="Original scope is unclear",J21="Consequence is unclear",K21="Affected breadth is unclear"),"Evidence check required",IF(AND(J21="No supported material consequence",K21="No approved set change"),"No change required",IF(AND(J21="Supported material consequence",OR(K21="One candidate",K21="Bounded subset, product, segment or market")),"Partial refresh",IF(AND(J21="Supported material consequence",K21="Set-wide assumptions or coverage"),"Full competitor-set rebuild","FIELD ERROR")))))))))</f>
        <v>Partial refresh</v>
      </c>
      <c r="Q21" s="6" t="str">
        <f aca="false">IF(P21=O21,"PASS","FAIL")</f>
        <v>PASS</v>
      </c>
    </row>
    <row r="22" customFormat="false" ht="23.85" hidden="false" customHeight="false" outlineLevel="0" collapsed="false">
      <c r="A22" s="6" t="s">
        <v>227</v>
      </c>
      <c r="B22" s="6" t="s">
        <v>72</v>
      </c>
      <c r="C22" s="6" t="s">
        <v>199</v>
      </c>
      <c r="D22" s="6" t="s">
        <v>200</v>
      </c>
      <c r="E22" s="6" t="s">
        <v>201</v>
      </c>
      <c r="F22" s="11" t="n">
        <v>46200</v>
      </c>
      <c r="G22" s="6" t="s">
        <v>202</v>
      </c>
      <c r="H22" s="6" t="s">
        <v>203</v>
      </c>
      <c r="I22" s="6" t="s">
        <v>204</v>
      </c>
      <c r="J22" s="6" t="s">
        <v>211</v>
      </c>
      <c r="K22" s="6" t="s">
        <v>228</v>
      </c>
      <c r="L22" s="6" t="s">
        <v>207</v>
      </c>
      <c r="M22" s="6" t="s">
        <v>96</v>
      </c>
      <c r="N22" s="6" t="s">
        <v>208</v>
      </c>
      <c r="O22" s="6" t="s">
        <v>24</v>
      </c>
      <c r="P22" s="6" t="str">
        <f aca="false">IF(OR(B22="",C22="",D22="",E22="",G22="",H22="",I22="",J22="",K22="",L22="",M22="",N22="",LEN(SUBSTITUTE(SUBSTITUTE(SUBSTITUTE(SUBSTITUTE(SUBSTITUTE(SUBSTITUTE(TRIM(D22),".",""),"-",""),"?",""),"!",""),",",""),";",""))=0,LEN(SUBSTITUTE(SUBSTITUTE(SUBSTITUTE(SUBSTITUTE(SUBSTITUTE(SUBSTITUTE(TRIM(N22),".",""),"-",""),"?",""),"!",""),",",""),";",""))=0,NOT(ISNUMBER(F22)),F22&lt;1,F22&gt;2958465,F22&lt;&gt;INT(F22)),"FIELD ERROR",IF(OR(AND(G22="Required evidence is missing",H22&lt;&gt;"Not assessable because evidence is missing"),AND(G22="Required evidence is available",H22="Not assessable because evidence is missing"),AND(J22="No supported material consequence",OR(K22="One candidate",K22="Bounded subset, product, segment or market",K22="Set-wide assumptions or coverage")),AND(J22="Supported material consequence",K22="No approved set change"),AND(B22="Not clearly defined",OR(J22="Supported material consequence",K22&lt;&gt;"No approved set change",I22="Original scope materially changed")),AND(I22="Original scope materially changed",K22="No approved set change"),AND(K22="Original decision scope",I22="Original scope remains valid")),"FIELD ERROR",IF(B22="Not clearly defined","Refused — define the original decision first",IF(OR(I22="Original scope materially changed",K22="Original decision scope"),"Decision-scope review required",IF(G22="Required evidence is missing","Review deferred — evidence insufficient",IF(OR(H22="Admissibility requires review",H22="Material evidence is contradictory",H22="Material evidence may be stale",I22="Original scope is unclear",J22="Consequence is unclear",K22="Affected breadth is unclear"),"Evidence check required",IF(AND(J22="No supported material consequence",K22="No approved set change"),"No change required",IF(AND(J22="Supported material consequence",OR(K22="One candidate",K22="Bounded subset, product, segment or market")),"Partial refresh",IF(AND(J22="Supported material consequence",K22="Set-wide assumptions or coverage"),"Full competitor-set rebuild","FIELD ERROR")))))))))</f>
        <v>Partial refresh</v>
      </c>
      <c r="Q22" s="6" t="str">
        <f aca="false">IF(P22=O22,"PASS","FAIL")</f>
        <v>PASS</v>
      </c>
    </row>
    <row r="23" customFormat="false" ht="15" hidden="false" customHeight="false" outlineLevel="0" collapsed="false">
      <c r="A23" s="6" t="s">
        <v>229</v>
      </c>
      <c r="B23" s="6" t="s">
        <v>72</v>
      </c>
      <c r="C23" s="6" t="s">
        <v>199</v>
      </c>
      <c r="D23" s="6" t="s">
        <v>200</v>
      </c>
      <c r="E23" s="6" t="s">
        <v>201</v>
      </c>
      <c r="F23" s="11" t="n">
        <v>46200</v>
      </c>
      <c r="G23" s="6" t="s">
        <v>202</v>
      </c>
      <c r="H23" s="6" t="s">
        <v>203</v>
      </c>
      <c r="I23" s="6" t="s">
        <v>204</v>
      </c>
      <c r="J23" s="6" t="s">
        <v>211</v>
      </c>
      <c r="K23" s="6" t="s">
        <v>230</v>
      </c>
      <c r="L23" s="6" t="s">
        <v>207</v>
      </c>
      <c r="M23" s="6" t="s">
        <v>96</v>
      </c>
      <c r="N23" s="6" t="s">
        <v>208</v>
      </c>
      <c r="O23" s="6" t="s">
        <v>31</v>
      </c>
      <c r="P23" s="6" t="str">
        <f aca="false">IF(OR(B23="",C23="",D23="",E23="",G23="",H23="",I23="",J23="",K23="",L23="",M23="",N23="",LEN(SUBSTITUTE(SUBSTITUTE(SUBSTITUTE(SUBSTITUTE(SUBSTITUTE(SUBSTITUTE(TRIM(D23),".",""),"-",""),"?",""),"!",""),",",""),";",""))=0,LEN(SUBSTITUTE(SUBSTITUTE(SUBSTITUTE(SUBSTITUTE(SUBSTITUTE(SUBSTITUTE(TRIM(N23),".",""),"-",""),"?",""),"!",""),",",""),";",""))=0,NOT(ISNUMBER(F23)),F23&lt;1,F23&gt;2958465,F23&lt;&gt;INT(F23)),"FIELD ERROR",IF(OR(AND(G23="Required evidence is missing",H23&lt;&gt;"Not assessable because evidence is missing"),AND(G23="Required evidence is available",H23="Not assessable because evidence is missing"),AND(J23="No supported material consequence",OR(K23="One candidate",K23="Bounded subset, product, segment or market",K23="Set-wide assumptions or coverage")),AND(J23="Supported material consequence",K23="No approved set change"),AND(B23="Not clearly defined",OR(J23="Supported material consequence",K23&lt;&gt;"No approved set change",I23="Original scope materially changed")),AND(I23="Original scope materially changed",K23="No approved set change"),AND(K23="Original decision scope",I23="Original scope remains valid")),"FIELD ERROR",IF(B23="Not clearly defined","Refused — define the original decision first",IF(OR(I23="Original scope materially changed",K23="Original decision scope"),"Decision-scope review required",IF(G23="Required evidence is missing","Review deferred — evidence insufficient",IF(OR(H23="Admissibility requires review",H23="Material evidence is contradictory",H23="Material evidence may be stale",I23="Original scope is unclear",J23="Consequence is unclear",K23="Affected breadth is unclear"),"Evidence check required",IF(AND(J23="No supported material consequence",K23="No approved set change"),"No change required",IF(AND(J23="Supported material consequence",OR(K23="One candidate",K23="Bounded subset, product, segment or market")),"Partial refresh",IF(AND(J23="Supported material consequence",K23="Set-wide assumptions or coverage"),"Full competitor-set rebuild","FIELD ERROR")))))))))</f>
        <v>Full competitor-set rebuild</v>
      </c>
      <c r="Q23" s="6" t="str">
        <f aca="false">IF(P23=O23,"PASS","FAIL")</f>
        <v>PASS</v>
      </c>
    </row>
    <row r="24" customFormat="false" ht="15" hidden="false" customHeight="false" outlineLevel="0" collapsed="false">
      <c r="A24" s="6" t="s">
        <v>231</v>
      </c>
      <c r="B24" s="6" t="s">
        <v>72</v>
      </c>
      <c r="C24" s="6" t="s">
        <v>199</v>
      </c>
      <c r="D24" s="6" t="s">
        <v>200</v>
      </c>
      <c r="E24" s="6" t="s">
        <v>201</v>
      </c>
      <c r="F24" s="11" t="n">
        <v>46200</v>
      </c>
      <c r="G24" s="6" t="s">
        <v>202</v>
      </c>
      <c r="H24" s="6" t="s">
        <v>203</v>
      </c>
      <c r="I24" s="6" t="s">
        <v>204</v>
      </c>
      <c r="J24" s="6" t="s">
        <v>205</v>
      </c>
      <c r="K24" s="6" t="s">
        <v>206</v>
      </c>
      <c r="L24" s="6" t="s">
        <v>207</v>
      </c>
      <c r="M24" s="6" t="s">
        <v>96</v>
      </c>
      <c r="N24" s="6" t="s">
        <v>208</v>
      </c>
      <c r="O24" s="6" t="s">
        <v>10</v>
      </c>
      <c r="P24" s="6" t="str">
        <f aca="false">IF(OR(B24="",C24="",D24="",E24="",G24="",H24="",I24="",J24="",K24="",L24="",M24="",N24="",LEN(SUBSTITUTE(SUBSTITUTE(SUBSTITUTE(SUBSTITUTE(SUBSTITUTE(SUBSTITUTE(TRIM(D24),".",""),"-",""),"?",""),"!",""),",",""),";",""))=0,LEN(SUBSTITUTE(SUBSTITUTE(SUBSTITUTE(SUBSTITUTE(SUBSTITUTE(SUBSTITUTE(TRIM(N24),".",""),"-",""),"?",""),"!",""),",",""),";",""))=0,NOT(ISNUMBER(F24)),F24&lt;1,F24&gt;2958465,F24&lt;&gt;INT(F24)),"FIELD ERROR",IF(OR(AND(G24="Required evidence is missing",H24&lt;&gt;"Not assessable because evidence is missing"),AND(G24="Required evidence is available",H24="Not assessable because evidence is missing"),AND(J24="No supported material consequence",OR(K24="One candidate",K24="Bounded subset, product, segment or market",K24="Set-wide assumptions or coverage")),AND(J24="Supported material consequence",K24="No approved set change"),AND(B24="Not clearly defined",OR(J24="Supported material consequence",K24&lt;&gt;"No approved set change",I24="Original scope materially changed")),AND(I24="Original scope materially changed",K24="No approved set change"),AND(K24="Original decision scope",I24="Original scope remains valid")),"FIELD ERROR",IF(B24="Not clearly defined","Refused — define the original decision first",IF(OR(I24="Original scope materially changed",K24="Original decision scope"),"Decision-scope review required",IF(G24="Required evidence is missing","Review deferred — evidence insufficient",IF(OR(H24="Admissibility requires review",H24="Material evidence is contradictory",H24="Material evidence may be stale",I24="Original scope is unclear",J24="Consequence is unclear",K24="Affected breadth is unclear"),"Evidence check required",IF(AND(J24="No supported material consequence",K24="No approved set change"),"No change required",IF(AND(J24="Supported material consequence",OR(K24="One candidate",K24="Bounded subset, product, segment or market")),"Partial refresh",IF(AND(J24="Supported material consequence",K24="Set-wide assumptions or coverage"),"Full competitor-set rebuild","FIELD ERROR")))))))))</f>
        <v>No change required</v>
      </c>
      <c r="Q24" s="6" t="str">
        <f aca="false">IF(P24=O24,"PASS","FAIL")</f>
        <v>PASS</v>
      </c>
    </row>
    <row r="25" customFormat="false" ht="23.85" hidden="false" customHeight="false" outlineLevel="0" collapsed="false">
      <c r="A25" s="6" t="s">
        <v>232</v>
      </c>
      <c r="B25" s="6" t="s">
        <v>72</v>
      </c>
      <c r="C25" s="6" t="s">
        <v>199</v>
      </c>
      <c r="D25" s="6" t="s">
        <v>233</v>
      </c>
      <c r="E25" s="6" t="s">
        <v>234</v>
      </c>
      <c r="F25" s="11" t="n">
        <v>46200</v>
      </c>
      <c r="G25" s="6" t="s">
        <v>202</v>
      </c>
      <c r="H25" s="6" t="s">
        <v>203</v>
      </c>
      <c r="I25" s="6" t="s">
        <v>204</v>
      </c>
      <c r="J25" s="6" t="s">
        <v>216</v>
      </c>
      <c r="K25" s="6" t="s">
        <v>217</v>
      </c>
      <c r="L25" s="6" t="s">
        <v>207</v>
      </c>
      <c r="M25" s="6" t="s">
        <v>96</v>
      </c>
      <c r="N25" s="6" t="s">
        <v>208</v>
      </c>
      <c r="O25" s="6" t="s">
        <v>17</v>
      </c>
      <c r="P25" s="6" t="str">
        <f aca="false">IF(OR(B25="",C25="",D25="",E25="",G25="",H25="",I25="",J25="",K25="",L25="",M25="",N25="",LEN(SUBSTITUTE(SUBSTITUTE(SUBSTITUTE(SUBSTITUTE(SUBSTITUTE(SUBSTITUTE(TRIM(D25),".",""),"-",""),"?",""),"!",""),",",""),";",""))=0,LEN(SUBSTITUTE(SUBSTITUTE(SUBSTITUTE(SUBSTITUTE(SUBSTITUTE(SUBSTITUTE(TRIM(N25),".",""),"-",""),"?",""),"!",""),",",""),";",""))=0,NOT(ISNUMBER(F25)),F25&lt;1,F25&gt;2958465,F25&lt;&gt;INT(F25)),"FIELD ERROR",IF(OR(AND(G25="Required evidence is missing",H25&lt;&gt;"Not assessable because evidence is missing"),AND(G25="Required evidence is available",H25="Not assessable because evidence is missing"),AND(J25="No supported material consequence",OR(K25="One candidate",K25="Bounded subset, product, segment or market",K25="Set-wide assumptions or coverage")),AND(J25="Supported material consequence",K25="No approved set change"),AND(B25="Not clearly defined",OR(J25="Supported material consequence",K25&lt;&gt;"No approved set change",I25="Original scope materially changed")),AND(I25="Original scope materially changed",K25="No approved set change"),AND(K25="Original decision scope",I25="Original scope remains valid")),"FIELD ERROR",IF(B25="Not clearly defined","Refused — define the original decision first",IF(OR(I25="Original scope materially changed",K25="Original decision scope"),"Decision-scope review required",IF(G25="Required evidence is missing","Review deferred — evidence insufficient",IF(OR(H25="Admissibility requires review",H25="Material evidence is contradictory",H25="Material evidence may be stale",I25="Original scope is unclear",J25="Consequence is unclear",K25="Affected breadth is unclear"),"Evidence check required",IF(AND(J25="No supported material consequence",K25="No approved set change"),"No change required",IF(AND(J25="Supported material consequence",OR(K25="One candidate",K25="Bounded subset, product, segment or market")),"Partial refresh",IF(AND(J25="Supported material consequence",K25="Set-wide assumptions or coverage"),"Full competitor-set rebuild","FIELD ERROR")))))))))</f>
        <v>Evidence check required</v>
      </c>
      <c r="Q25" s="6" t="str">
        <f aca="false">IF(P25=O25,"PASS","FAIL")</f>
        <v>PASS</v>
      </c>
    </row>
    <row r="26" customFormat="false" ht="23.85" hidden="false" customHeight="false" outlineLevel="0" collapsed="false">
      <c r="A26" s="6" t="s">
        <v>235</v>
      </c>
      <c r="B26" s="6" t="s">
        <v>72</v>
      </c>
      <c r="C26" s="6" t="s">
        <v>199</v>
      </c>
      <c r="D26" s="6" t="s">
        <v>236</v>
      </c>
      <c r="E26" s="6" t="s">
        <v>234</v>
      </c>
      <c r="F26" s="11" t="n">
        <v>46200</v>
      </c>
      <c r="G26" s="6" t="s">
        <v>202</v>
      </c>
      <c r="H26" s="6" t="s">
        <v>203</v>
      </c>
      <c r="I26" s="6" t="s">
        <v>204</v>
      </c>
      <c r="J26" s="6" t="s">
        <v>205</v>
      </c>
      <c r="K26" s="6" t="s">
        <v>206</v>
      </c>
      <c r="L26" s="6" t="s">
        <v>207</v>
      </c>
      <c r="M26" s="6" t="s">
        <v>96</v>
      </c>
      <c r="N26" s="6" t="s">
        <v>208</v>
      </c>
      <c r="O26" s="6" t="s">
        <v>10</v>
      </c>
      <c r="P26" s="6" t="str">
        <f aca="false">IF(OR(B26="",C26="",D26="",E26="",G26="",H26="",I26="",J26="",K26="",L26="",M26="",N26="",LEN(SUBSTITUTE(SUBSTITUTE(SUBSTITUTE(SUBSTITUTE(SUBSTITUTE(SUBSTITUTE(TRIM(D26),".",""),"-",""),"?",""),"!",""),",",""),";",""))=0,LEN(SUBSTITUTE(SUBSTITUTE(SUBSTITUTE(SUBSTITUTE(SUBSTITUTE(SUBSTITUTE(TRIM(N26),".",""),"-",""),"?",""),"!",""),",",""),";",""))=0,NOT(ISNUMBER(F26)),F26&lt;1,F26&gt;2958465,F26&lt;&gt;INT(F26)),"FIELD ERROR",IF(OR(AND(G26="Required evidence is missing",H26&lt;&gt;"Not assessable because evidence is missing"),AND(G26="Required evidence is available",H26="Not assessable because evidence is missing"),AND(J26="No supported material consequence",OR(K26="One candidate",K26="Bounded subset, product, segment or market",K26="Set-wide assumptions or coverage")),AND(J26="Supported material consequence",K26="No approved set change"),AND(B26="Not clearly defined",OR(J26="Supported material consequence",K26&lt;&gt;"No approved set change",I26="Original scope materially changed")),AND(I26="Original scope materially changed",K26="No approved set change"),AND(K26="Original decision scope",I26="Original scope remains valid")),"FIELD ERROR",IF(B26="Not clearly defined","Refused — define the original decision first",IF(OR(I26="Original scope materially changed",K26="Original decision scope"),"Decision-scope review required",IF(G26="Required evidence is missing","Review deferred — evidence insufficient",IF(OR(H26="Admissibility requires review",H26="Material evidence is contradictory",H26="Material evidence may be stale",I26="Original scope is unclear",J26="Consequence is unclear",K26="Affected breadth is unclear"),"Evidence check required",IF(AND(J26="No supported material consequence",K26="No approved set change"),"No change required",IF(AND(J26="Supported material consequence",OR(K26="One candidate",K26="Bounded subset, product, segment or market")),"Partial refresh",IF(AND(J26="Supported material consequence",K26="Set-wide assumptions or coverage"),"Full competitor-set rebuild","FIELD ERROR")))))))))</f>
        <v>No change required</v>
      </c>
      <c r="Q26" s="6" t="str">
        <f aca="false">IF(P26=O26,"PASS","FAIL")</f>
        <v>PASS</v>
      </c>
    </row>
    <row r="27" customFormat="false" ht="23.85" hidden="false" customHeight="false" outlineLevel="0" collapsed="false">
      <c r="A27" s="6" t="s">
        <v>237</v>
      </c>
      <c r="B27" s="6" t="s">
        <v>72</v>
      </c>
      <c r="C27" s="6" t="s">
        <v>199</v>
      </c>
      <c r="D27" s="6" t="s">
        <v>200</v>
      </c>
      <c r="E27" s="6" t="s">
        <v>238</v>
      </c>
      <c r="F27" s="11" t="n">
        <v>46200</v>
      </c>
      <c r="G27" s="6" t="s">
        <v>214</v>
      </c>
      <c r="H27" s="6" t="s">
        <v>215</v>
      </c>
      <c r="I27" s="6" t="s">
        <v>204</v>
      </c>
      <c r="J27" s="6" t="s">
        <v>216</v>
      </c>
      <c r="K27" s="6" t="s">
        <v>217</v>
      </c>
      <c r="L27" s="6" t="s">
        <v>207</v>
      </c>
      <c r="M27" s="6" t="s">
        <v>96</v>
      </c>
      <c r="N27" s="6" t="s">
        <v>208</v>
      </c>
      <c r="O27" s="6" t="s">
        <v>45</v>
      </c>
      <c r="P27" s="6" t="str">
        <f aca="false">IF(OR(B27="",C27="",D27="",E27="",G27="",H27="",I27="",J27="",K27="",L27="",M27="",N27="",LEN(SUBSTITUTE(SUBSTITUTE(SUBSTITUTE(SUBSTITUTE(SUBSTITUTE(SUBSTITUTE(TRIM(D27),".",""),"-",""),"?",""),"!",""),",",""),";",""))=0,LEN(SUBSTITUTE(SUBSTITUTE(SUBSTITUTE(SUBSTITUTE(SUBSTITUTE(SUBSTITUTE(TRIM(N27),".",""),"-",""),"?",""),"!",""),",",""),";",""))=0,NOT(ISNUMBER(F27)),F27&lt;1,F27&gt;2958465,F27&lt;&gt;INT(F27)),"FIELD ERROR",IF(OR(AND(G27="Required evidence is missing",H27&lt;&gt;"Not assessable because evidence is missing"),AND(G27="Required evidence is available",H27="Not assessable because evidence is missing"),AND(J27="No supported material consequence",OR(K27="One candidate",K27="Bounded subset, product, segment or market",K27="Set-wide assumptions or coverage")),AND(J27="Supported material consequence",K27="No approved set change"),AND(B27="Not clearly defined",OR(J27="Supported material consequence",K27&lt;&gt;"No approved set change",I27="Original scope materially changed")),AND(I27="Original scope materially changed",K27="No approved set change"),AND(K27="Original decision scope",I27="Original scope remains valid")),"FIELD ERROR",IF(B27="Not clearly defined","Refused — define the original decision first",IF(OR(I27="Original scope materially changed",K27="Original decision scope"),"Decision-scope review required",IF(G27="Required evidence is missing","Review deferred — evidence insufficient",IF(OR(H27="Admissibility requires review",H27="Material evidence is contradictory",H27="Material evidence may be stale",I27="Original scope is unclear",J27="Consequence is unclear",K27="Affected breadth is unclear"),"Evidence check required",IF(AND(J27="No supported material consequence",K27="No approved set change"),"No change required",IF(AND(J27="Supported material consequence",OR(K27="One candidate",K27="Bounded subset, product, segment or market")),"Partial refresh",IF(AND(J27="Supported material consequence",K27="Set-wide assumptions or coverage"),"Full competitor-set rebuild","FIELD ERROR")))))))))</f>
        <v>Review deferred — evidence insufficient</v>
      </c>
      <c r="Q27" s="6" t="str">
        <f aca="false">IF(P27=O27,"PASS","FAIL")</f>
        <v>PASS</v>
      </c>
    </row>
    <row r="28" customFormat="false" ht="15" hidden="false" customHeight="false" outlineLevel="0" collapsed="false">
      <c r="A28" s="6" t="s">
        <v>239</v>
      </c>
      <c r="B28" s="6" t="s">
        <v>72</v>
      </c>
      <c r="C28" s="6" t="s">
        <v>199</v>
      </c>
      <c r="D28" s="6" t="s">
        <v>200</v>
      </c>
      <c r="E28" s="6" t="s">
        <v>201</v>
      </c>
      <c r="F28" s="11" t="n">
        <v>0</v>
      </c>
      <c r="G28" s="6" t="s">
        <v>202</v>
      </c>
      <c r="H28" s="6" t="s">
        <v>203</v>
      </c>
      <c r="I28" s="6" t="s">
        <v>204</v>
      </c>
      <c r="J28" s="6" t="s">
        <v>205</v>
      </c>
      <c r="K28" s="6" t="s">
        <v>206</v>
      </c>
      <c r="L28" s="6" t="s">
        <v>207</v>
      </c>
      <c r="M28" s="6" t="s">
        <v>96</v>
      </c>
      <c r="N28" s="6" t="s">
        <v>208</v>
      </c>
      <c r="O28" s="6" t="s">
        <v>240</v>
      </c>
      <c r="P28" s="6" t="str">
        <f aca="false">IF(OR(B28="",C28="",D28="",E28="",G28="",H28="",I28="",J28="",K28="",L28="",M28="",N28="",LEN(SUBSTITUTE(SUBSTITUTE(SUBSTITUTE(SUBSTITUTE(SUBSTITUTE(SUBSTITUTE(TRIM(D28),".",""),"-",""),"?",""),"!",""),",",""),";",""))=0,LEN(SUBSTITUTE(SUBSTITUTE(SUBSTITUTE(SUBSTITUTE(SUBSTITUTE(SUBSTITUTE(TRIM(N28),".",""),"-",""),"?",""),"!",""),",",""),";",""))=0,NOT(ISNUMBER(F28)),F28&lt;1,F28&gt;2958465,F28&lt;&gt;INT(F28)),"FIELD ERROR",IF(OR(AND(G28="Required evidence is missing",H28&lt;&gt;"Not assessable because evidence is missing"),AND(G28="Required evidence is available",H28="Not assessable because evidence is missing"),AND(J28="No supported material consequence",OR(K28="One candidate",K28="Bounded subset, product, segment or market",K28="Set-wide assumptions or coverage")),AND(J28="Supported material consequence",K28="No approved set change"),AND(B28="Not clearly defined",OR(J28="Supported material consequence",K28&lt;&gt;"No approved set change",I28="Original scope materially changed")),AND(I28="Original scope materially changed",K28="No approved set change"),AND(K28="Original decision scope",I28="Original scope remains valid")),"FIELD ERROR",IF(B28="Not clearly defined","Refused — define the original decision first",IF(OR(I28="Original scope materially changed",K28="Original decision scope"),"Decision-scope review required",IF(G28="Required evidence is missing","Review deferred — evidence insufficient",IF(OR(H28="Admissibility requires review",H28="Material evidence is contradictory",H28="Material evidence may be stale",I28="Original scope is unclear",J28="Consequence is unclear",K28="Affected breadth is unclear"),"Evidence check required",IF(AND(J28="No supported material consequence",K28="No approved set change"),"No change required",IF(AND(J28="Supported material consequence",OR(K28="One candidate",K28="Bounded subset, product, segment or market")),"Partial refresh",IF(AND(J28="Supported material consequence",K28="Set-wide assumptions or coverage"),"Full competitor-set rebuild","FIELD ERROR")))))))))</f>
        <v>FIELD ERROR</v>
      </c>
      <c r="Q28" s="6" t="str">
        <f aca="false">IF(P28=O28,"PASS","FAIL")</f>
        <v>PASS</v>
      </c>
    </row>
    <row r="29" customFormat="false" ht="15" hidden="false" customHeight="false" outlineLevel="0" collapsed="false">
      <c r="A29" s="6" t="s">
        <v>241</v>
      </c>
      <c r="B29" s="6" t="s">
        <v>72</v>
      </c>
      <c r="C29" s="6"/>
      <c r="D29" s="6" t="s">
        <v>200</v>
      </c>
      <c r="E29" s="6" t="s">
        <v>201</v>
      </c>
      <c r="F29" s="11" t="n">
        <v>46200</v>
      </c>
      <c r="G29" s="6" t="s">
        <v>202</v>
      </c>
      <c r="H29" s="6" t="s">
        <v>203</v>
      </c>
      <c r="I29" s="6" t="s">
        <v>204</v>
      </c>
      <c r="J29" s="6" t="s">
        <v>205</v>
      </c>
      <c r="K29" s="6" t="s">
        <v>206</v>
      </c>
      <c r="L29" s="6" t="s">
        <v>207</v>
      </c>
      <c r="M29" s="6" t="s">
        <v>96</v>
      </c>
      <c r="N29" s="6" t="s">
        <v>208</v>
      </c>
      <c r="O29" s="6" t="s">
        <v>240</v>
      </c>
      <c r="P29" s="6" t="str">
        <f aca="false">IF(OR(B29="",C29="",D29="",E29="",G29="",H29="",I29="",J29="",K29="",L29="",M29="",N29="",LEN(SUBSTITUTE(SUBSTITUTE(SUBSTITUTE(SUBSTITUTE(SUBSTITUTE(SUBSTITUTE(TRIM(D29),".",""),"-",""),"?",""),"!",""),",",""),";",""))=0,LEN(SUBSTITUTE(SUBSTITUTE(SUBSTITUTE(SUBSTITUTE(SUBSTITUTE(SUBSTITUTE(TRIM(N29),".",""),"-",""),"?",""),"!",""),",",""),";",""))=0,NOT(ISNUMBER(F29)),F29&lt;1,F29&gt;2958465,F29&lt;&gt;INT(F29)),"FIELD ERROR",IF(OR(AND(G29="Required evidence is missing",H29&lt;&gt;"Not assessable because evidence is missing"),AND(G29="Required evidence is available",H29="Not assessable because evidence is missing"),AND(J29="No supported material consequence",OR(K29="One candidate",K29="Bounded subset, product, segment or market",K29="Set-wide assumptions or coverage")),AND(J29="Supported material consequence",K29="No approved set change"),AND(B29="Not clearly defined",OR(J29="Supported material consequence",K29&lt;&gt;"No approved set change",I29="Original scope materially changed")),AND(I29="Original scope materially changed",K29="No approved set change"),AND(K29="Original decision scope",I29="Original scope remains valid")),"FIELD ERROR",IF(B29="Not clearly defined","Refused — define the original decision first",IF(OR(I29="Original scope materially changed",K29="Original decision scope"),"Decision-scope review required",IF(G29="Required evidence is missing","Review deferred — evidence insufficient",IF(OR(H29="Admissibility requires review",H29="Material evidence is contradictory",H29="Material evidence may be stale",I29="Original scope is unclear",J29="Consequence is unclear",K29="Affected breadth is unclear"),"Evidence check required",IF(AND(J29="No supported material consequence",K29="No approved set change"),"No change required",IF(AND(J29="Supported material consequence",OR(K29="One candidate",K29="Bounded subset, product, segment or market")),"Partial refresh",IF(AND(J29="Supported material consequence",K29="Set-wide assumptions or coverage"),"Full competitor-set rebuild","FIELD ERROR")))))))))</f>
        <v>FIELD ERROR</v>
      </c>
      <c r="Q29" s="6" t="str">
        <f aca="false">IF(P29=O29,"PASS","FAIL")</f>
        <v>PASS</v>
      </c>
    </row>
    <row r="30" customFormat="false" ht="23.85" hidden="false" customHeight="false" outlineLevel="0" collapsed="false">
      <c r="A30" s="6" t="s">
        <v>242</v>
      </c>
      <c r="B30" s="6" t="s">
        <v>72</v>
      </c>
      <c r="C30" s="6" t="s">
        <v>199</v>
      </c>
      <c r="D30" s="6" t="s">
        <v>200</v>
      </c>
      <c r="E30" s="6" t="s">
        <v>201</v>
      </c>
      <c r="F30" s="11" t="n">
        <v>46200</v>
      </c>
      <c r="G30" s="6" t="s">
        <v>202</v>
      </c>
      <c r="H30" s="6" t="s">
        <v>203</v>
      </c>
      <c r="I30" s="6" t="s">
        <v>204</v>
      </c>
      <c r="J30" s="6" t="s">
        <v>211</v>
      </c>
      <c r="K30" s="6" t="s">
        <v>206</v>
      </c>
      <c r="L30" s="6" t="s">
        <v>207</v>
      </c>
      <c r="M30" s="6" t="s">
        <v>96</v>
      </c>
      <c r="N30" s="6" t="s">
        <v>208</v>
      </c>
      <c r="O30" s="6" t="s">
        <v>240</v>
      </c>
      <c r="P30" s="6" t="str">
        <f aca="false">IF(OR(B30="",C30="",D30="",E30="",G30="",H30="",I30="",J30="",K30="",L30="",M30="",N30="",LEN(SUBSTITUTE(SUBSTITUTE(SUBSTITUTE(SUBSTITUTE(SUBSTITUTE(SUBSTITUTE(TRIM(D30),".",""),"-",""),"?",""),"!",""),",",""),";",""))=0,LEN(SUBSTITUTE(SUBSTITUTE(SUBSTITUTE(SUBSTITUTE(SUBSTITUTE(SUBSTITUTE(TRIM(N30),".",""),"-",""),"?",""),"!",""),",",""),";",""))=0,NOT(ISNUMBER(F30)),F30&lt;1,F30&gt;2958465,F30&lt;&gt;INT(F30)),"FIELD ERROR",IF(OR(AND(G30="Required evidence is missing",H30&lt;&gt;"Not assessable because evidence is missing"),AND(G30="Required evidence is available",H30="Not assessable because evidence is missing"),AND(J30="No supported material consequence",OR(K30="One candidate",K30="Bounded subset, product, segment or market",K30="Set-wide assumptions or coverage")),AND(J30="Supported material consequence",K30="No approved set change"),AND(B30="Not clearly defined",OR(J30="Supported material consequence",K30&lt;&gt;"No approved set change",I30="Original scope materially changed")),AND(I30="Original scope materially changed",K30="No approved set change"),AND(K30="Original decision scope",I30="Original scope remains valid")),"FIELD ERROR",IF(B30="Not clearly defined","Refused — define the original decision first",IF(OR(I30="Original scope materially changed",K30="Original decision scope"),"Decision-scope review required",IF(G30="Required evidence is missing","Review deferred — evidence insufficient",IF(OR(H30="Admissibility requires review",H30="Material evidence is contradictory",H30="Material evidence may be stale",I30="Original scope is unclear",J30="Consequence is unclear",K30="Affected breadth is unclear"),"Evidence check required",IF(AND(J30="No supported material consequence",K30="No approved set change"),"No change required",IF(AND(J30="Supported material consequence",OR(K30="One candidate",K30="Bounded subset, product, segment or market")),"Partial refresh",IF(AND(J30="Supported material consequence",K30="Set-wide assumptions or coverage"),"Full competitor-set rebuild","FIELD ERROR")))))))))</f>
        <v>FIELD ERROR</v>
      </c>
      <c r="Q30" s="6" t="str">
        <f aca="false">IF(P30=O30,"PASS","FAIL")</f>
        <v>PASS</v>
      </c>
    </row>
    <row r="31" customFormat="false" ht="23.85" hidden="false" customHeight="false" outlineLevel="0" collapsed="false">
      <c r="A31" s="6" t="s">
        <v>243</v>
      </c>
      <c r="B31" s="6" t="s">
        <v>72</v>
      </c>
      <c r="C31" s="6" t="s">
        <v>199</v>
      </c>
      <c r="D31" s="6" t="s">
        <v>200</v>
      </c>
      <c r="E31" s="6" t="s">
        <v>201</v>
      </c>
      <c r="F31" s="11" t="n">
        <v>46200</v>
      </c>
      <c r="G31" s="6" t="s">
        <v>202</v>
      </c>
      <c r="H31" s="6" t="s">
        <v>203</v>
      </c>
      <c r="I31" s="6" t="s">
        <v>204</v>
      </c>
      <c r="J31" s="6" t="s">
        <v>205</v>
      </c>
      <c r="K31" s="6" t="s">
        <v>230</v>
      </c>
      <c r="L31" s="6" t="s">
        <v>207</v>
      </c>
      <c r="M31" s="6" t="s">
        <v>96</v>
      </c>
      <c r="N31" s="6" t="s">
        <v>208</v>
      </c>
      <c r="O31" s="6" t="s">
        <v>240</v>
      </c>
      <c r="P31" s="6" t="str">
        <f aca="false">IF(OR(B31="",C31="",D31="",E31="",G31="",H31="",I31="",J31="",K31="",L31="",M31="",N31="",LEN(SUBSTITUTE(SUBSTITUTE(SUBSTITUTE(SUBSTITUTE(SUBSTITUTE(SUBSTITUTE(TRIM(D31),".",""),"-",""),"?",""),"!",""),",",""),";",""))=0,LEN(SUBSTITUTE(SUBSTITUTE(SUBSTITUTE(SUBSTITUTE(SUBSTITUTE(SUBSTITUTE(TRIM(N31),".",""),"-",""),"?",""),"!",""),",",""),";",""))=0,NOT(ISNUMBER(F31)),F31&lt;1,F31&gt;2958465,F31&lt;&gt;INT(F31)),"FIELD ERROR",IF(OR(AND(G31="Required evidence is missing",H31&lt;&gt;"Not assessable because evidence is missing"),AND(G31="Required evidence is available",H31="Not assessable because evidence is missing"),AND(J31="No supported material consequence",OR(K31="One candidate",K31="Bounded subset, product, segment or market",K31="Set-wide assumptions or coverage")),AND(J31="Supported material consequence",K31="No approved set change"),AND(B31="Not clearly defined",OR(J31="Supported material consequence",K31&lt;&gt;"No approved set change",I31="Original scope materially changed")),AND(I31="Original scope materially changed",K31="No approved set change"),AND(K31="Original decision scope",I31="Original scope remains valid")),"FIELD ERROR",IF(B31="Not clearly defined","Refused — define the original decision first",IF(OR(I31="Original scope materially changed",K31="Original decision scope"),"Decision-scope review required",IF(G31="Required evidence is missing","Review deferred — evidence insufficient",IF(OR(H31="Admissibility requires review",H31="Material evidence is contradictory",H31="Material evidence may be stale",I31="Original scope is unclear",J31="Consequence is unclear",K31="Affected breadth is unclear"),"Evidence check required",IF(AND(J31="No supported material consequence",K31="No approved set change"),"No change required",IF(AND(J31="Supported material consequence",OR(K31="One candidate",K31="Bounded subset, product, segment or market")),"Partial refresh",IF(AND(J31="Supported material consequence",K31="Set-wide assumptions or coverage"),"Full competitor-set rebuild","FIELD ERROR")))))))))</f>
        <v>FIELD ERROR</v>
      </c>
      <c r="Q31" s="6" t="str">
        <f aca="false">IF(P31=O31,"PASS","FAIL")</f>
        <v>PASS</v>
      </c>
    </row>
    <row r="32" customFormat="false" ht="15" hidden="false" customHeight="false" outlineLevel="0" collapsed="false">
      <c r="A32" s="6" t="s">
        <v>244</v>
      </c>
      <c r="B32" s="6" t="s">
        <v>72</v>
      </c>
      <c r="C32" s="6" t="s">
        <v>199</v>
      </c>
      <c r="D32" s="6" t="s">
        <v>200</v>
      </c>
      <c r="E32" s="6" t="s">
        <v>201</v>
      </c>
      <c r="F32" s="11" t="n">
        <v>46200</v>
      </c>
      <c r="G32" s="6" t="s">
        <v>214</v>
      </c>
      <c r="H32" s="6" t="s">
        <v>203</v>
      </c>
      <c r="I32" s="6" t="s">
        <v>204</v>
      </c>
      <c r="J32" s="6" t="s">
        <v>205</v>
      </c>
      <c r="K32" s="6" t="s">
        <v>206</v>
      </c>
      <c r="L32" s="6" t="s">
        <v>207</v>
      </c>
      <c r="M32" s="6" t="s">
        <v>96</v>
      </c>
      <c r="N32" s="6" t="s">
        <v>208</v>
      </c>
      <c r="O32" s="6" t="s">
        <v>240</v>
      </c>
      <c r="P32" s="6" t="str">
        <f aca="false">IF(OR(B32="",C32="",D32="",E32="",G32="",H32="",I32="",J32="",K32="",L32="",M32="",N32="",LEN(SUBSTITUTE(SUBSTITUTE(SUBSTITUTE(SUBSTITUTE(SUBSTITUTE(SUBSTITUTE(TRIM(D32),".",""),"-",""),"?",""),"!",""),",",""),";",""))=0,LEN(SUBSTITUTE(SUBSTITUTE(SUBSTITUTE(SUBSTITUTE(SUBSTITUTE(SUBSTITUTE(TRIM(N32),".",""),"-",""),"?",""),"!",""),",",""),";",""))=0,NOT(ISNUMBER(F32)),F32&lt;1,F32&gt;2958465,F32&lt;&gt;INT(F32)),"FIELD ERROR",IF(OR(AND(G32="Required evidence is missing",H32&lt;&gt;"Not assessable because evidence is missing"),AND(G32="Required evidence is available",H32="Not assessable because evidence is missing"),AND(J32="No supported material consequence",OR(K32="One candidate",K32="Bounded subset, product, segment or market",K32="Set-wide assumptions or coverage")),AND(J32="Supported material consequence",K32="No approved set change"),AND(B32="Not clearly defined",OR(J32="Supported material consequence",K32&lt;&gt;"No approved set change",I32="Original scope materially changed")),AND(I32="Original scope materially changed",K32="No approved set change"),AND(K32="Original decision scope",I32="Original scope remains valid")),"FIELD ERROR",IF(B32="Not clearly defined","Refused — define the original decision first",IF(OR(I32="Original scope materially changed",K32="Original decision scope"),"Decision-scope review required",IF(G32="Required evidence is missing","Review deferred — evidence insufficient",IF(OR(H32="Admissibility requires review",H32="Material evidence is contradictory",H32="Material evidence may be stale",I32="Original scope is unclear",J32="Consequence is unclear",K32="Affected breadth is unclear"),"Evidence check required",IF(AND(J32="No supported material consequence",K32="No approved set change"),"No change required",IF(AND(J32="Supported material consequence",OR(K32="One candidate",K32="Bounded subset, product, segment or market")),"Partial refresh",IF(AND(J32="Supported material consequence",K32="Set-wide assumptions or coverage"),"Full competitor-set rebuild","FIELD ERROR")))))))))</f>
        <v>FIELD ERROR</v>
      </c>
      <c r="Q32" s="6" t="str">
        <f aca="false">IF(P32=O32,"PASS","FAIL")</f>
        <v>PASS</v>
      </c>
    </row>
    <row r="33" customFormat="false" ht="15" hidden="false" customHeight="false" outlineLevel="0" collapsed="false">
      <c r="A33" s="6" t="s">
        <v>245</v>
      </c>
      <c r="B33" s="6" t="s">
        <v>72</v>
      </c>
      <c r="C33" s="6" t="s">
        <v>199</v>
      </c>
      <c r="D33" s="6" t="s">
        <v>246</v>
      </c>
      <c r="E33" s="6" t="s">
        <v>201</v>
      </c>
      <c r="F33" s="11" t="n">
        <v>46200</v>
      </c>
      <c r="G33" s="6" t="s">
        <v>202</v>
      </c>
      <c r="H33" s="6" t="s">
        <v>203</v>
      </c>
      <c r="I33" s="6" t="s">
        <v>204</v>
      </c>
      <c r="J33" s="6" t="s">
        <v>205</v>
      </c>
      <c r="K33" s="6" t="s">
        <v>206</v>
      </c>
      <c r="L33" s="6" t="s">
        <v>207</v>
      </c>
      <c r="M33" s="6" t="s">
        <v>96</v>
      </c>
      <c r="N33" s="6" t="s">
        <v>247</v>
      </c>
      <c r="O33" s="6" t="s">
        <v>240</v>
      </c>
      <c r="P33" s="6" t="str">
        <f aca="false">IF(OR(B33="",C33="",D33="",E33="",G33="",H33="",I33="",J33="",K33="",L33="",M33="",N33="",LEN(SUBSTITUTE(SUBSTITUTE(SUBSTITUTE(SUBSTITUTE(SUBSTITUTE(SUBSTITUTE(TRIM(D33),".",""),"-",""),"?",""),"!",""),",",""),";",""))=0,LEN(SUBSTITUTE(SUBSTITUTE(SUBSTITUTE(SUBSTITUTE(SUBSTITUTE(SUBSTITUTE(TRIM(N33),".",""),"-",""),"?",""),"!",""),",",""),";",""))=0,NOT(ISNUMBER(F33)),F33&lt;1,F33&gt;2958465,F33&lt;&gt;INT(F33)),"FIELD ERROR",IF(OR(AND(G33="Required evidence is missing",H33&lt;&gt;"Not assessable because evidence is missing"),AND(G33="Required evidence is available",H33="Not assessable because evidence is missing"),AND(J33="No supported material consequence",OR(K33="One candidate",K33="Bounded subset, product, segment or market",K33="Set-wide assumptions or coverage")),AND(J33="Supported material consequence",K33="No approved set change"),AND(B33="Not clearly defined",OR(J33="Supported material consequence",K33&lt;&gt;"No approved set change",I33="Original scope materially changed")),AND(I33="Original scope materially changed",K33="No approved set change"),AND(K33="Original decision scope",I33="Original scope remains valid")),"FIELD ERROR",IF(B33="Not clearly defined","Refused — define the original decision first",IF(OR(I33="Original scope materially changed",K33="Original decision scope"),"Decision-scope review required",IF(G33="Required evidence is missing","Review deferred — evidence insufficient",IF(OR(H33="Admissibility requires review",H33="Material evidence is contradictory",H33="Material evidence may be stale",I33="Original scope is unclear",J33="Consequence is unclear",K33="Affected breadth is unclear"),"Evidence check required",IF(AND(J33="No supported material consequence",K33="No approved set change"),"No change required",IF(AND(J33="Supported material consequence",OR(K33="One candidate",K33="Bounded subset, product, segment or market")),"Partial refresh",IF(AND(J33="Supported material consequence",K33="Set-wide assumptions or coverage"),"Full competitor-set rebuild","FIELD ERROR")))))))))</f>
        <v>FIELD ERROR</v>
      </c>
      <c r="Q33" s="6" t="str">
        <f aca="false">IF(P33=O33,"PASS","FAIL")</f>
        <v>PASS</v>
      </c>
    </row>
  </sheetData>
  <mergeCells count="2">
    <mergeCell ref="A1:Q1"/>
    <mergeCell ref="A2:Q2"/>
  </mergeCells>
  <conditionalFormatting sqref="Q14:Q33">
    <cfRule type="expression" priority="2" aboveAverage="0" equalAverage="0" bottom="0" percent="0" rank="0" text="" dxfId="16">
      <formula>Q14="PASS"</formula>
    </cfRule>
    <cfRule type="expression" priority="3" aboveAverage="0" equalAverage="0" bottom="0" percent="0" rank="0" text="" dxfId="17">
      <formula>Q14="FAIL"</formula>
    </cfRule>
  </conditionalFormatting>
  <printOptions headings="false" gridLines="false" gridLinesSet="true" horizontalCentered="false" verticalCentered="false"/>
  <pageMargins left="0.7" right="0.7" top="0.75" bottom="0.75" header="0.511811023622047" footer="0.511811023622047"/>
  <pageSetup paperSize="9" pageOrder="downThenOver" blackAndWhite="false" draft="false" cellComments="none" horizontalDpi="300" verticalDpi="300" copies="1" fitToWidth="2" fitToHeight="0" orientation="landscape"/>
  <headerFooter differentFirst="false" differentOddEven="false">
    <oddHeader/>
    <oddFooter/>
  </headerFooter>
  <tableParts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1" width="28"/>
    <col collapsed="false" customWidth="true" hidden="false" outlineLevel="0" max="2" min="2" style="1" width="48"/>
    <col collapsed="false" customWidth="true" hidden="false" outlineLevel="0" max="3" min="3" style="1" width="38"/>
    <col collapsed="false" customWidth="true" hidden="false" outlineLevel="0" max="4" min="4" style="1" width="42"/>
    <col collapsed="false" customWidth="true" hidden="false" outlineLevel="0" max="5" min="5" style="1" width="22"/>
    <col collapsed="false" customWidth="true" hidden="false" outlineLevel="0" max="6" min="6" style="1" width="11"/>
    <col collapsed="false" customWidth="true" hidden="false" outlineLevel="0" max="7" min="7" style="1" width="35"/>
    <col collapsed="false" customWidth="true" hidden="false" outlineLevel="0" max="8" min="8" style="1" width="40"/>
    <col collapsed="false" customWidth="true" hidden="false" outlineLevel="0" max="9" min="9" style="1" width="44"/>
    <col collapsed="false" customWidth="true" hidden="false" outlineLevel="0" max="10" min="10" style="1" width="24"/>
  </cols>
  <sheetData>
    <row r="1" customFormat="false" ht="34" hidden="false" customHeight="true" outlineLevel="0" collapsed="false">
      <c r="A1" s="2" t="s">
        <v>248</v>
      </c>
      <c r="B1" s="2"/>
      <c r="C1" s="2"/>
      <c r="D1" s="2"/>
      <c r="E1" s="2"/>
      <c r="F1" s="2"/>
      <c r="G1" s="2"/>
      <c r="H1" s="2"/>
      <c r="I1" s="2"/>
      <c r="J1" s="2"/>
    </row>
    <row r="2" customFormat="false" ht="42" hidden="false" customHeight="true" outlineLevel="0" collapsed="false">
      <c r="A2" s="3" t="s">
        <v>249</v>
      </c>
      <c r="B2" s="3"/>
      <c r="C2" s="3"/>
      <c r="D2" s="3"/>
      <c r="E2" s="3"/>
      <c r="F2" s="3"/>
      <c r="G2" s="3"/>
      <c r="H2" s="3"/>
      <c r="I2" s="3"/>
      <c r="J2" s="3"/>
    </row>
    <row r="4" customFormat="false" ht="36" hidden="false" customHeight="true" outlineLevel="0" collapsed="false">
      <c r="A4" s="5" t="s">
        <v>250</v>
      </c>
      <c r="B4" s="5" t="s">
        <v>251</v>
      </c>
      <c r="C4" s="5" t="s">
        <v>252</v>
      </c>
      <c r="D4" s="5" t="s">
        <v>253</v>
      </c>
      <c r="F4" s="5" t="s">
        <v>254</v>
      </c>
      <c r="G4" s="5" t="s">
        <v>255</v>
      </c>
      <c r="H4" s="5" t="s">
        <v>152</v>
      </c>
      <c r="I4" s="5" t="s">
        <v>154</v>
      </c>
      <c r="J4" s="5" t="s">
        <v>256</v>
      </c>
    </row>
    <row r="5" customFormat="false" ht="23.85" hidden="false" customHeight="false" outlineLevel="0" collapsed="false">
      <c r="A5" s="6" t="s">
        <v>257</v>
      </c>
      <c r="B5" s="6" t="s">
        <v>258</v>
      </c>
      <c r="C5" s="6" t="s">
        <v>259</v>
      </c>
      <c r="D5" s="6" t="s">
        <v>260</v>
      </c>
      <c r="F5" s="6" t="s">
        <v>7</v>
      </c>
      <c r="G5" s="6" t="s">
        <v>261</v>
      </c>
      <c r="H5" s="6" t="s">
        <v>51</v>
      </c>
      <c r="I5" s="6" t="s">
        <v>262</v>
      </c>
      <c r="J5" s="6" t="s">
        <v>263</v>
      </c>
    </row>
    <row r="6" customFormat="false" ht="23.85" hidden="false" customHeight="false" outlineLevel="0" collapsed="false">
      <c r="A6" s="6" t="s">
        <v>264</v>
      </c>
      <c r="B6" s="6" t="s">
        <v>265</v>
      </c>
      <c r="C6" s="6" t="s">
        <v>266</v>
      </c>
      <c r="D6" s="6" t="s">
        <v>267</v>
      </c>
      <c r="F6" s="6" t="s">
        <v>14</v>
      </c>
      <c r="G6" s="6" t="s">
        <v>268</v>
      </c>
      <c r="H6" s="6" t="s">
        <v>38</v>
      </c>
      <c r="I6" s="6" t="s">
        <v>269</v>
      </c>
      <c r="J6" s="6" t="s">
        <v>270</v>
      </c>
    </row>
    <row r="7" customFormat="false" ht="15" hidden="false" customHeight="false" outlineLevel="0" collapsed="false">
      <c r="A7" s="6" t="s">
        <v>150</v>
      </c>
      <c r="B7" s="6" t="s">
        <v>271</v>
      </c>
      <c r="C7" s="6" t="s">
        <v>272</v>
      </c>
      <c r="D7" s="6" t="s">
        <v>273</v>
      </c>
      <c r="F7" s="6" t="s">
        <v>21</v>
      </c>
      <c r="G7" s="6" t="s">
        <v>214</v>
      </c>
      <c r="H7" s="6" t="s">
        <v>45</v>
      </c>
      <c r="I7" s="6" t="s">
        <v>274</v>
      </c>
      <c r="J7" s="6" t="s">
        <v>275</v>
      </c>
    </row>
    <row r="8" customFormat="false" ht="35.05" hidden="false" customHeight="false" outlineLevel="0" collapsed="false">
      <c r="A8" s="6" t="s">
        <v>276</v>
      </c>
      <c r="B8" s="6" t="s">
        <v>277</v>
      </c>
      <c r="C8" s="6" t="s">
        <v>278</v>
      </c>
      <c r="D8" s="6" t="s">
        <v>279</v>
      </c>
      <c r="F8" s="6" t="s">
        <v>28</v>
      </c>
      <c r="G8" s="6" t="s">
        <v>280</v>
      </c>
      <c r="H8" s="6" t="s">
        <v>17</v>
      </c>
      <c r="I8" s="6" t="s">
        <v>281</v>
      </c>
      <c r="J8" s="6" t="s">
        <v>275</v>
      </c>
    </row>
    <row r="9" customFormat="false" ht="23.85" hidden="false" customHeight="false" outlineLevel="0" collapsed="false">
      <c r="A9" s="6" t="s">
        <v>282</v>
      </c>
      <c r="B9" s="6" t="s">
        <v>283</v>
      </c>
      <c r="C9" s="6" t="s">
        <v>284</v>
      </c>
      <c r="D9" s="6" t="s">
        <v>285</v>
      </c>
      <c r="F9" s="6" t="s">
        <v>35</v>
      </c>
      <c r="G9" s="6" t="s">
        <v>286</v>
      </c>
      <c r="H9" s="6" t="s">
        <v>24</v>
      </c>
      <c r="I9" s="6" t="s">
        <v>287</v>
      </c>
      <c r="J9" s="6" t="s">
        <v>288</v>
      </c>
    </row>
    <row r="10" customFormat="false" ht="23.85" hidden="false" customHeight="false" outlineLevel="0" collapsed="false">
      <c r="A10" s="6" t="s">
        <v>289</v>
      </c>
      <c r="B10" s="6" t="s">
        <v>290</v>
      </c>
      <c r="C10" s="6" t="s">
        <v>291</v>
      </c>
      <c r="D10" s="6" t="s">
        <v>292</v>
      </c>
      <c r="F10" s="6" t="s">
        <v>42</v>
      </c>
      <c r="G10" s="6" t="s">
        <v>293</v>
      </c>
      <c r="H10" s="6" t="s">
        <v>31</v>
      </c>
      <c r="I10" s="6" t="s">
        <v>34</v>
      </c>
      <c r="J10" s="6" t="s">
        <v>294</v>
      </c>
    </row>
    <row r="11" customFormat="false" ht="23.85" hidden="false" customHeight="false" outlineLevel="0" collapsed="false">
      <c r="A11" s="6" t="s">
        <v>295</v>
      </c>
      <c r="B11" s="6" t="s">
        <v>296</v>
      </c>
      <c r="C11" s="6" t="s">
        <v>297</v>
      </c>
      <c r="D11" s="6" t="s">
        <v>298</v>
      </c>
      <c r="F11" s="6" t="s">
        <v>48</v>
      </c>
      <c r="G11" s="6" t="s">
        <v>299</v>
      </c>
      <c r="H11" s="6" t="s">
        <v>10</v>
      </c>
      <c r="I11" s="6" t="s">
        <v>300</v>
      </c>
      <c r="J11" s="6" t="s">
        <v>301</v>
      </c>
    </row>
    <row r="12" customFormat="false" ht="15" hidden="false" customHeight="false" outlineLevel="0" collapsed="false">
      <c r="A12" s="6" t="s">
        <v>302</v>
      </c>
      <c r="B12" s="6" t="s">
        <v>303</v>
      </c>
      <c r="C12" s="6" t="s">
        <v>304</v>
      </c>
      <c r="D12" s="6" t="s">
        <v>305</v>
      </c>
    </row>
    <row r="14" customFormat="false" ht="36" hidden="false" customHeight="true" outlineLevel="0" collapsed="false">
      <c r="A14" s="5" t="s">
        <v>306</v>
      </c>
      <c r="B14" s="5" t="s">
        <v>307</v>
      </c>
      <c r="C14" s="5" t="s">
        <v>308</v>
      </c>
      <c r="D14" s="5" t="s">
        <v>309</v>
      </c>
      <c r="E14" s="5" t="s">
        <v>310</v>
      </c>
      <c r="G14" s="5" t="s">
        <v>311</v>
      </c>
      <c r="H14" s="5" t="s">
        <v>312</v>
      </c>
      <c r="I14" s="5" t="s">
        <v>313</v>
      </c>
      <c r="J14" s="5" t="s">
        <v>65</v>
      </c>
    </row>
    <row r="15" customFormat="false" ht="15" hidden="false" customHeight="false" outlineLevel="0" collapsed="false">
      <c r="A15" s="6" t="s">
        <v>314</v>
      </c>
      <c r="B15" s="6" t="s">
        <v>315</v>
      </c>
      <c r="C15" s="6" t="s">
        <v>316</v>
      </c>
      <c r="D15" s="6" t="s">
        <v>317</v>
      </c>
      <c r="E15" s="6" t="s">
        <v>318</v>
      </c>
      <c r="G15" s="6" t="s">
        <v>319</v>
      </c>
      <c r="H15" s="6" t="s">
        <v>320</v>
      </c>
      <c r="I15" s="6" t="s">
        <v>321</v>
      </c>
      <c r="J15" s="6" t="s">
        <v>322</v>
      </c>
    </row>
    <row r="16" customFormat="false" ht="15" hidden="false" customHeight="false" outlineLevel="0" collapsed="false">
      <c r="A16" s="6" t="s">
        <v>323</v>
      </c>
      <c r="B16" s="6" t="s">
        <v>324</v>
      </c>
      <c r="C16" s="6" t="s">
        <v>325</v>
      </c>
      <c r="D16" s="6" t="s">
        <v>326</v>
      </c>
      <c r="E16" s="6" t="s">
        <v>116</v>
      </c>
      <c r="G16" s="6" t="s">
        <v>327</v>
      </c>
      <c r="H16" s="6" t="s">
        <v>328</v>
      </c>
      <c r="I16" s="6" t="s">
        <v>329</v>
      </c>
      <c r="J16" s="6" t="s">
        <v>322</v>
      </c>
    </row>
    <row r="17" customFormat="false" ht="15" hidden="false" customHeight="false" outlineLevel="0" collapsed="false">
      <c r="A17" s="6" t="s">
        <v>111</v>
      </c>
      <c r="B17" s="6" t="s">
        <v>330</v>
      </c>
      <c r="C17" s="6" t="s">
        <v>331</v>
      </c>
      <c r="D17" s="6" t="s">
        <v>332</v>
      </c>
      <c r="E17" s="6" t="s">
        <v>282</v>
      </c>
      <c r="G17" s="6" t="s">
        <v>333</v>
      </c>
      <c r="H17" s="6" t="s">
        <v>334</v>
      </c>
      <c r="I17" s="6" t="s">
        <v>335</v>
      </c>
      <c r="J17" s="6" t="s">
        <v>322</v>
      </c>
    </row>
    <row r="18" customFormat="false" ht="15" hidden="false" customHeight="false" outlineLevel="0" collapsed="false">
      <c r="A18" s="6" t="s">
        <v>336</v>
      </c>
      <c r="B18" s="6" t="s">
        <v>337</v>
      </c>
      <c r="C18" s="6" t="s">
        <v>338</v>
      </c>
      <c r="D18" s="6" t="s">
        <v>339</v>
      </c>
      <c r="E18" s="6" t="s">
        <v>282</v>
      </c>
      <c r="G18" s="6" t="s">
        <v>340</v>
      </c>
      <c r="H18" s="6" t="s">
        <v>334</v>
      </c>
      <c r="I18" s="6" t="s">
        <v>341</v>
      </c>
      <c r="J18" s="6" t="s">
        <v>322</v>
      </c>
    </row>
    <row r="19" customFormat="false" ht="15" hidden="false" customHeight="false" outlineLevel="0" collapsed="false">
      <c r="A19" s="6" t="s">
        <v>342</v>
      </c>
      <c r="B19" s="6" t="s">
        <v>343</v>
      </c>
      <c r="C19" s="6" t="s">
        <v>344</v>
      </c>
      <c r="D19" s="6" t="s">
        <v>54</v>
      </c>
      <c r="E19" s="6" t="s">
        <v>345</v>
      </c>
      <c r="G19" s="6" t="s">
        <v>346</v>
      </c>
      <c r="H19" s="6" t="s">
        <v>334</v>
      </c>
      <c r="I19" s="6" t="s">
        <v>347</v>
      </c>
      <c r="J19" s="6" t="s">
        <v>322</v>
      </c>
    </row>
    <row r="20" customFormat="false" ht="15" hidden="false" customHeight="false" outlineLevel="0" collapsed="false">
      <c r="A20" s="6" t="s">
        <v>348</v>
      </c>
      <c r="B20" s="6" t="s">
        <v>349</v>
      </c>
      <c r="C20" s="6" t="s">
        <v>350</v>
      </c>
      <c r="D20" s="6" t="s">
        <v>351</v>
      </c>
      <c r="E20" s="6" t="s">
        <v>352</v>
      </c>
      <c r="G20" s="6" t="s">
        <v>353</v>
      </c>
      <c r="H20" s="6" t="s">
        <v>334</v>
      </c>
      <c r="I20" s="6" t="s">
        <v>354</v>
      </c>
      <c r="J20" s="6" t="s">
        <v>322</v>
      </c>
    </row>
    <row r="21" customFormat="false" ht="23.85" hidden="false" customHeight="false" outlineLevel="0" collapsed="false">
      <c r="G21" s="6" t="s">
        <v>355</v>
      </c>
      <c r="H21" s="6" t="s">
        <v>350</v>
      </c>
      <c r="I21" s="6" t="s">
        <v>356</v>
      </c>
      <c r="J21" s="6" t="s">
        <v>322</v>
      </c>
    </row>
    <row r="22" customFormat="false" ht="15" hidden="false" customHeight="false" outlineLevel="0" collapsed="false">
      <c r="G22" s="6" t="s">
        <v>357</v>
      </c>
      <c r="H22" s="6" t="s">
        <v>358</v>
      </c>
      <c r="I22" s="6" t="s">
        <v>359</v>
      </c>
      <c r="J22" s="6" t="s">
        <v>322</v>
      </c>
    </row>
    <row r="23" customFormat="false" ht="15" hidden="false" customHeight="false" outlineLevel="0" collapsed="false">
      <c r="G23" s="6" t="s">
        <v>360</v>
      </c>
      <c r="H23" s="6" t="s">
        <v>361</v>
      </c>
      <c r="I23" s="6" t="s">
        <v>362</v>
      </c>
      <c r="J23" s="6" t="s">
        <v>322</v>
      </c>
    </row>
    <row r="24" customFormat="false" ht="15" hidden="false" customHeight="false" outlineLevel="0" collapsed="false">
      <c r="G24" s="6" t="s">
        <v>363</v>
      </c>
      <c r="H24" s="6" t="s">
        <v>364</v>
      </c>
      <c r="I24" s="6" t="s">
        <v>365</v>
      </c>
      <c r="J24" s="6" t="s">
        <v>322</v>
      </c>
    </row>
    <row r="25" customFormat="false" ht="15" hidden="false" customHeight="false" outlineLevel="0" collapsed="false">
      <c r="G25" s="6" t="s">
        <v>366</v>
      </c>
      <c r="H25" s="6" t="s">
        <v>367</v>
      </c>
      <c r="I25" s="6" t="s">
        <v>368</v>
      </c>
      <c r="J25" s="6" t="s">
        <v>322</v>
      </c>
    </row>
    <row r="26" customFormat="false" ht="15" hidden="false" customHeight="false" outlineLevel="0" collapsed="false">
      <c r="G26" s="6" t="s">
        <v>369</v>
      </c>
      <c r="H26" s="6" t="s">
        <v>370</v>
      </c>
      <c r="I26" s="6" t="s">
        <v>371</v>
      </c>
      <c r="J26" s="6" t="s">
        <v>322</v>
      </c>
    </row>
    <row r="27" customFormat="false" ht="15" hidden="false" customHeight="false" outlineLevel="0" collapsed="false">
      <c r="G27" s="6" t="s">
        <v>372</v>
      </c>
      <c r="H27" s="6" t="s">
        <v>322</v>
      </c>
      <c r="I27" s="6" t="s">
        <v>373</v>
      </c>
      <c r="J27" s="6" t="s">
        <v>322</v>
      </c>
    </row>
    <row r="28" customFormat="false" ht="23.85" hidden="false" customHeight="false" outlineLevel="0" collapsed="false">
      <c r="G28" s="6" t="s">
        <v>374</v>
      </c>
      <c r="H28" s="6" t="s">
        <v>322</v>
      </c>
      <c r="I28" s="6" t="s">
        <v>375</v>
      </c>
      <c r="J28" s="6" t="s">
        <v>322</v>
      </c>
    </row>
    <row r="29" customFormat="false" ht="15" hidden="false" customHeight="false" outlineLevel="0" collapsed="false">
      <c r="G29" s="6" t="s">
        <v>376</v>
      </c>
      <c r="H29" s="6" t="s">
        <v>377</v>
      </c>
      <c r="I29" s="6" t="s">
        <v>378</v>
      </c>
      <c r="J29" s="6" t="s">
        <v>322</v>
      </c>
    </row>
    <row r="30" customFormat="false" ht="23.85" hidden="false" customHeight="false" outlineLevel="0" collapsed="false">
      <c r="G30" s="6" t="s">
        <v>379</v>
      </c>
      <c r="H30" s="6" t="s">
        <v>322</v>
      </c>
      <c r="I30" s="6" t="s">
        <v>380</v>
      </c>
      <c r="J30" s="6" t="s">
        <v>322</v>
      </c>
    </row>
    <row r="32" customFormat="false" ht="36" hidden="false" customHeight="true" outlineLevel="0" collapsed="false">
      <c r="A32" s="5" t="s">
        <v>381</v>
      </c>
      <c r="B32" s="5"/>
      <c r="C32" s="5"/>
      <c r="D32" s="5"/>
      <c r="E32" s="5"/>
      <c r="F32" s="5"/>
      <c r="G32" s="5"/>
      <c r="H32" s="5"/>
      <c r="I32" s="5"/>
      <c r="J32" s="5"/>
    </row>
    <row r="33" customFormat="false" ht="15" hidden="false" customHeight="false" outlineLevel="0" collapsed="false">
      <c r="A33" s="13" t="s">
        <v>70</v>
      </c>
      <c r="B33" s="6" t="s">
        <v>72</v>
      </c>
      <c r="C33" s="6" t="s">
        <v>198</v>
      </c>
      <c r="D33" s="6"/>
      <c r="E33" s="6"/>
      <c r="F33" s="6"/>
      <c r="G33" s="6"/>
      <c r="H33" s="6"/>
      <c r="I33" s="6"/>
      <c r="J33" s="6"/>
    </row>
    <row r="34" customFormat="false" ht="15" hidden="false" customHeight="false" outlineLevel="0" collapsed="false">
      <c r="A34" s="13" t="s">
        <v>119</v>
      </c>
      <c r="B34" s="6" t="s">
        <v>202</v>
      </c>
      <c r="C34" s="6" t="s">
        <v>214</v>
      </c>
      <c r="D34" s="6"/>
      <c r="E34" s="6"/>
      <c r="F34" s="6"/>
      <c r="G34" s="6"/>
      <c r="H34" s="6"/>
      <c r="I34" s="6"/>
      <c r="J34" s="6"/>
    </row>
    <row r="35" customFormat="false" ht="57.45" hidden="false" customHeight="false" outlineLevel="0" collapsed="false">
      <c r="A35" s="13" t="s">
        <v>120</v>
      </c>
      <c r="B35" s="6" t="s">
        <v>203</v>
      </c>
      <c r="C35" s="6" t="s">
        <v>219</v>
      </c>
      <c r="D35" s="6" t="s">
        <v>221</v>
      </c>
      <c r="E35" s="6" t="s">
        <v>223</v>
      </c>
      <c r="F35" s="6" t="s">
        <v>215</v>
      </c>
      <c r="G35" s="6"/>
      <c r="H35" s="6"/>
      <c r="I35" s="6"/>
      <c r="J35" s="6"/>
    </row>
    <row r="36" customFormat="false" ht="15" hidden="false" customHeight="false" outlineLevel="0" collapsed="false">
      <c r="A36" s="13" t="s">
        <v>193</v>
      </c>
      <c r="B36" s="6" t="s">
        <v>204</v>
      </c>
      <c r="C36" s="6" t="s">
        <v>210</v>
      </c>
      <c r="D36" s="6" t="s">
        <v>382</v>
      </c>
      <c r="E36" s="6"/>
      <c r="F36" s="6"/>
      <c r="G36" s="6"/>
      <c r="H36" s="6"/>
      <c r="I36" s="6"/>
      <c r="J36" s="6"/>
    </row>
    <row r="37" customFormat="false" ht="15" hidden="false" customHeight="false" outlineLevel="0" collapsed="false">
      <c r="A37" s="13" t="s">
        <v>113</v>
      </c>
      <c r="B37" s="6" t="s">
        <v>211</v>
      </c>
      <c r="C37" s="6" t="s">
        <v>205</v>
      </c>
      <c r="D37" s="6" t="s">
        <v>216</v>
      </c>
      <c r="E37" s="6"/>
      <c r="F37" s="6"/>
      <c r="G37" s="6"/>
      <c r="H37" s="6"/>
      <c r="I37" s="6"/>
      <c r="J37" s="6"/>
    </row>
    <row r="38" customFormat="false" ht="35.05" hidden="false" customHeight="false" outlineLevel="0" collapsed="false">
      <c r="A38" s="13" t="s">
        <v>114</v>
      </c>
      <c r="B38" s="6" t="s">
        <v>206</v>
      </c>
      <c r="C38" s="6" t="s">
        <v>226</v>
      </c>
      <c r="D38" s="6" t="s">
        <v>228</v>
      </c>
      <c r="E38" s="6" t="s">
        <v>230</v>
      </c>
      <c r="F38" s="6" t="s">
        <v>212</v>
      </c>
      <c r="G38" s="6" t="s">
        <v>217</v>
      </c>
      <c r="H38" s="6"/>
      <c r="I38" s="6"/>
      <c r="J38" s="6"/>
    </row>
    <row r="41" customFormat="false" ht="15" hidden="false" customHeight="true" outlineLevel="0" collapsed="false">
      <c r="A41" s="14" t="s">
        <v>383</v>
      </c>
      <c r="B41" s="14"/>
      <c r="C41" s="14"/>
      <c r="D41" s="14"/>
      <c r="E41" s="14"/>
      <c r="F41" s="14"/>
      <c r="G41" s="14"/>
      <c r="H41" s="14"/>
      <c r="I41" s="14"/>
      <c r="J41" s="14"/>
    </row>
    <row r="42" customFormat="false" ht="15" hidden="false" customHeight="false" outlineLevel="0" collapsed="false">
      <c r="A42" s="14"/>
      <c r="B42" s="14"/>
      <c r="C42" s="14"/>
      <c r="D42" s="14"/>
      <c r="E42" s="14"/>
      <c r="F42" s="14"/>
      <c r="G42" s="14"/>
      <c r="H42" s="14"/>
      <c r="I42" s="14"/>
      <c r="J42" s="14"/>
    </row>
    <row r="43" customFormat="false" ht="15" hidden="false" customHeight="false" outlineLevel="0" collapsed="false">
      <c r="A43" s="14"/>
      <c r="B43" s="14"/>
      <c r="C43" s="14"/>
      <c r="D43" s="14"/>
      <c r="E43" s="14"/>
      <c r="F43" s="14"/>
      <c r="G43" s="14"/>
      <c r="H43" s="14"/>
      <c r="I43" s="14"/>
      <c r="J43" s="14"/>
    </row>
  </sheetData>
  <mergeCells count="4">
    <mergeCell ref="A1:J1"/>
    <mergeCell ref="A2:J2"/>
    <mergeCell ref="A32:J32"/>
    <mergeCell ref="A41:J43"/>
  </mergeCells>
  <conditionalFormatting sqref="J15:J30">
    <cfRule type="expression" priority="2" aboveAverage="0" equalAverage="0" bottom="0" percent="0" rank="0" text="" dxfId="18">
      <formula>J15="PASS"</formula>
    </cfRule>
    <cfRule type="expression" priority="3" aboveAverage="0" equalAverage="0" bottom="0" percent="0" rank="0" text="" dxfId="19">
      <formula>LEFT(J15,7)="PENDING"</formula>
    </cfRule>
  </conditionalFormatting>
  <printOptions headings="false" gridLines="false" gridLinesSet="true" horizontalCentered="false" verticalCentered="false"/>
  <pageMargins left="0.7" right="0.7" top="0.75" bottom="0.75" header="0.511811023622047" footer="0.511811023622047"/>
  <pageSetup paperSize="9" pageOrder="downThenOver" blackAndWhite="false" draft="false" cellComments="none" horizontalDpi="300" verticalDpi="300" copies="1" fitToWidth="2" fitToHeight="0" orientation="landscape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2026-07-24T18:01:03Z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