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0edbb5edc42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000c50c17add4404"/>
    <x:sheet xmlns:r="http://schemas.openxmlformats.org/officeDocument/2006/relationships" name="TECH_GATE" sheetId="2" r:id="R4eeaa23275b84a06"/>
    <x:sheet xmlns:r="http://schemas.openxmlformats.org/officeDocument/2006/relationships" name="EVIDENCE_LOG" sheetId="3" r:id="R1c1efb23ea814e2c"/>
    <x:sheet xmlns:r="http://schemas.openxmlformats.org/officeDocument/2006/relationships" name="ACTION_MAP" sheetId="4" r:id="R596e64f16d9f40a4"/>
    <x:sheet xmlns:r="http://schemas.openxmlformats.org/officeDocument/2006/relationships" name="CHANGE_LOG" sheetId="5" r:id="R30d0a991a397441f"/>
    <x:sheet xmlns:r="http://schemas.openxmlformats.org/officeDocument/2006/relationships" name="DECISION_BRIEF" sheetId="6" r:id="Rdf684c0b3f684b24"/>
    <x:sheet xmlns:r="http://schemas.openxmlformats.org/officeDocument/2006/relationships" name="LISTS" sheetId="7" r:id="R2b818dce2cf841e2"/>
    <x:sheet xmlns:r="http://schemas.openxmlformats.org/officeDocument/2006/relationships" name="PUBLICATION_QA" sheetId="8" r:id="R4496e9dc0bbc44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28">
    <x:font>
      <x:sz val="11"/>
      <x:name val="Carlito"/>
    </x:font>
    <x:font>
      <x:b/>
      <x:sz val="11"/>
      <x:color rgb="FFFFFFFF"/>
      <x:name val="Carlito"/>
    </x:font>
    <x:font>
      <x:b/>
      <x:sz val="20"/>
      <x:color rgb="FFFFFFFF"/>
      <x:name val="Carlito"/>
    </x:font>
    <x:font>
      <x:sz val="11"/>
      <x:color rgb="FF41576A"/>
      <x:name val="Carlito"/>
    </x:font>
    <x:font>
      <x:b/>
      <x:sz val="12"/>
      <x:color rgb="FFF5FBFF"/>
      <x:name val="Carlito"/>
    </x:font>
    <x:font>
      <x:sz val="11"/>
      <x:color rgb="FF062033"/>
      <x:name val="Carlito"/>
    </x:font>
    <x:font>
      <x:b/>
      <x:sz val="11"/>
      <x:color rgb="FF17324A"/>
      <x:name val="Carlito"/>
    </x:font>
    <x:font>
      <x:b/>
      <x:sz val="11"/>
      <x:color rgb="FF0F4B40"/>
      <x:name val="Carlito"/>
    </x:font>
    <x:font>
      <x:sz val="10"/>
      <x:color rgb="FFF2F9FD"/>
      <x:name val="Carlito"/>
    </x:font>
    <x:font>
      <x:b/>
      <x:sz val="16"/>
      <x:color rgb="FFFFFFFF"/>
      <x:name val="Carlito"/>
    </x:font>
    <x:font>
      <x:sz val="10"/>
      <x:color rgb="FFB8CAD7"/>
      <x:name val="Carlito"/>
    </x:font>
    <x:font>
      <x:b/>
      <x:sz val="10"/>
      <x:color rgb="FFFFFFFF"/>
      <x:name val="Carlito"/>
    </x:font>
    <x:font>
      <x:b/>
      <x:sz val="10"/>
      <x:color rgb="FF7CDBF4"/>
      <x:name val="Carlito"/>
    </x:font>
    <x:font>
      <x:b/>
      <x:sz val="10"/>
      <x:color rgb="FFF2F9FD"/>
      <x:name val="Carlito"/>
    </x:font>
    <x:font>
      <x:b/>
      <x:sz val="18"/>
      <x:color rgb="FFFFFFFF"/>
      <x:name val="Carlito"/>
    </x:font>
    <x:font>
      <x:sz val="10"/>
      <x:color rgb="FFD8E7EF"/>
      <x:name val="Carlito"/>
    </x:font>
    <x:font>
      <x:b/>
      <x:sz val="12"/>
      <x:color rgb="FFFFFFFF"/>
      <x:name val="Carlito"/>
    </x:font>
    <x:font>
      <x:sz val="11"/>
      <x:color rgb="FF17324D"/>
      <x:name val="Carlito"/>
    </x:font>
    <x:font>
      <x:b/>
      <x:sz val="9"/>
      <x:color rgb="FF17324D"/>
      <x:name val="Carlito"/>
    </x:font>
    <x:font>
      <x:b/>
      <x:sz val="11"/>
      <x:color rgb="FF17324D"/>
      <x:name val="Carlito"/>
    </x:font>
    <x:font>
      <x:b/>
      <x:sz val="10"/>
      <x:color rgb="FF17324D"/>
      <x:name val="Carlito"/>
    </x:font>
    <x:font>
      <x:sz val="10"/>
      <x:color rgb="FF17324D"/>
      <x:name val="Carlito"/>
    </x:font>
    <x:font>
      <x:b/>
      <x:sz val="10"/>
      <x:color rgb="FF5FD7F2"/>
      <x:name val="Carlito"/>
    </x:font>
    <x:font>
      <x:sz val="10"/>
      <x:color rgb="FFD6E7F0"/>
      <x:name val="Carlito"/>
    </x:font>
    <x:font>
      <x:b/>
      <x:sz val="11"/>
      <x:color rgb="FF62D7F2"/>
      <x:name val="Carlito"/>
    </x:font>
    <x:font>
      <x:sz val="11"/>
      <x:color rgb="FF0B2535"/>
      <x:name val="Carlito"/>
    </x:font>
    <x:font>
      <x:b/>
      <x:sz val="9"/>
      <x:color rgb="FF0B2535"/>
      <x:name val="Carlito"/>
    </x:font>
    <x:font>
      <x:b/>
      <x:sz val="11"/>
      <x:color rgb="FF0B2535"/>
      <x:name val="Carlito"/>
    </x:font>
  </x:fonts>
  <x:fills count="25">
    <x:fill>
      <x:patternFill patternType="none"/>
    </x:fill>
    <x:fill>
      <x:patternFill patternType="gray125"/>
    </x:fill>
    <x:fill>
      <x:patternFill patternType="solid">
        <x:fgColor rgb="FF123B63"/>
      </x:patternFill>
    </x:fill>
    <x:fill>
      <x:patternFill patternType="solid">
        <x:fgColor rgb="FF071827"/>
      </x:patternFill>
    </x:fill>
    <x:fill>
      <x:patternFill patternType="solid">
        <x:fgColor rgb="FFF4F8FB"/>
      </x:patternFill>
    </x:fill>
    <x:fill>
      <x:patternFill patternType="solid">
        <x:fgColor rgb="FF0D2A3D"/>
      </x:patternFill>
    </x:fill>
    <x:fill>
      <x:patternFill patternType="solid">
        <x:fgColor rgb="FFE8F7FC"/>
      </x:patternFill>
    </x:fill>
    <x:fill>
      <x:patternFill patternType="solid">
        <x:fgColor rgb="FFEDF2F7"/>
      </x:patternFill>
    </x:fill>
    <x:fill>
      <x:patternFill patternType="solid">
        <x:fgColor rgb="FFDFF8F2"/>
      </x:patternFill>
    </x:fill>
    <x:fill>
      <x:patternFill patternType="solid">
        <x:fgColor rgb="FF071522"/>
      </x:patternFill>
    </x:fill>
    <x:fill>
      <x:patternFill patternType="solid">
        <x:fgColor rgb="FF123D64"/>
      </x:patternFill>
    </x:fill>
    <x:fill>
      <x:patternFill patternType="solid">
        <x:fgColor rgb="FF0A1D2C"/>
      </x:patternFill>
    </x:fill>
    <x:fill>
      <x:patternFill patternType="solid">
        <x:fgColor rgb="FF0D2639"/>
      </x:patternFill>
    </x:fill>
    <x:fill>
      <x:patternFill patternType="solid">
        <x:fgColor rgb="FF0B2233"/>
      </x:patternFill>
    </x:fill>
    <x:fill>
      <x:patternFill patternType="solid">
        <x:fgColor rgb="FF10334A"/>
      </x:patternFill>
    </x:fill>
    <x:fill>
      <x:patternFill patternType="solid">
        <x:fgColor rgb="FFDDF2FA"/>
      </x:patternFill>
    </x:fill>
    <x:fill>
      <x:patternFill patternType="solid">
        <x:fgColor rgb="FFEAF3F8"/>
      </x:patternFill>
    </x:fill>
    <x:fill>
      <x:patternFill patternType="solid">
        <x:fgColor rgb="FF194E76"/>
      </x:patternFill>
    </x:fill>
    <x:fill>
      <x:patternFill patternType="solid">
        <x:fgColor rgb="FF071F2C"/>
      </x:patternFill>
    </x:fill>
    <x:fill>
      <x:patternFill patternType="solid">
        <x:fgColor rgb="FF0E3348"/>
      </x:patternFill>
    </x:fill>
    <x:fill>
      <x:patternFill patternType="solid">
        <x:fgColor rgb="FFDDF2FA"/>
      </x:patternFill>
    </x:fill>
    <x:fill>
      <x:patternFill patternType="solid">
        <x:fgColor rgb="FFEAF3F8"/>
      </x:patternFill>
    </x:fill>
    <x:fill>
      <x:patternFill patternType="solid">
        <x:fgColor rgb="FF174E78"/>
      </x:patternFill>
    </x:fill>
    <x:fill>
      <x:patternFill patternType="solid">
        <x:fgColor rgb="FF194E76"/>
      </x:patternFill>
    </x:fill>
    <x:fill>
      <x:patternFill patternType="solid">
        <x:fgColor rgb="FFEDF2F7"/>
      </x:patternFill>
    </x:fill>
  </x:fills>
  <x:borders count="2">
    <x:border/>
    <x:border/>
  </x:borders>
  <x:cellStyleXfs count="1">
    <x:xf numFmtId="0" fontId="0" fillId="0" borderId="0"/>
  </x:cellStyleXfs>
  <x:cellXfs count="2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200" fontId="5" fillId="6" borderId="0" xfId="0" applyNumberFormat="1" applyFont="1" applyFill="1" applyBorder="1"/>
    <x:xf numFmtId="200" fontId="5" fillId="6" borderId="1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5" fillId="7" borderId="0" xfId="0" applyNumberFormat="1" applyFont="1" applyFill="1" applyBorder="1"/>
    <x:xf numFmtId="0" fontId="5" fillId="7" borderId="1" xfId="0" applyNumberFormat="1" applyFont="1" applyFill="1" applyBorder="1"/>
    <x:xf numFmtId="0" fontId="2" fillId="3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wrapText="1"/>
    </x:xf>
    <x:xf numFmtId="200" fontId="5" fillId="6" borderId="0" xfId="0" applyNumberFormat="1" applyFont="1" applyFill="1" applyBorder="1" applyAlignment="1">
      <x:alignment wrapText="1"/>
    </x:xf>
    <x:xf numFmtId="200" fontId="5" fillId="6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7" fillId="8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0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10" borderId="0" xfId="0" applyNumberFormat="1" applyFont="1" applyFill="1" applyBorder="1"/>
    <x:xf numFmtId="0" fontId="9" fillId="10" borderId="0" xfId="0" applyNumberFormat="1" applyFont="1" applyFill="1" applyBorder="1"/>
    <x:xf numFmtId="0" fontId="8" fillId="11" borderId="0" xfId="0" applyNumberFormat="1" applyFont="1" applyFill="1" applyBorder="1"/>
    <x:xf numFmtId="0" fontId="10" fillId="11" borderId="0" xfId="0" applyNumberFormat="1" applyFont="1" applyFill="1" applyBorder="1"/>
    <x:xf numFmtId="0" fontId="10" fillId="11" borderId="0" xfId="0" applyNumberFormat="1" applyFont="1" applyFill="1" applyBorder="1" applyAlignment="1">
      <x:alignment wrapText="1"/>
    </x:xf>
    <x:xf numFmtId="0" fontId="11" fillId="10" borderId="0" xfId="0" applyNumberFormat="1" applyFont="1" applyFill="1" applyBorder="1"/>
    <x:xf numFmtId="0" fontId="11" fillId="10" xfId="0" applyNumberFormat="1" applyFont="1" applyFill="1" applyBorder="0"/>
    <x:xf numFmtId="0" fontId="8" fillId="9" xfId="0" applyNumberFormat="1" applyFont="1" applyFill="1" applyBorder="0"/>
    <x:xf numFmtId="0" fontId="8" fillId="9" xfId="0" applyNumberFormat="1" applyFont="1" applyFill="1" applyBorder="0" applyAlignment="1">
      <x:alignment wrapText="1"/>
    </x:xf>
    <x:xf numFmtId="0" fontId="8" fillId="12" borderId="0" xfId="0" applyNumberFormat="1" applyFont="1" applyFill="1" applyBorder="1"/>
    <x:xf numFmtId="0" fontId="12" fillId="12" borderId="0" xfId="0" applyNumberFormat="1" applyFont="1" applyFill="1" applyBorder="1"/>
    <x:xf numFmtId="0" fontId="8" fillId="11" borderId="0" xfId="0" applyNumberFormat="1" applyFont="1" applyFill="1" applyBorder="1" applyAlignment="1">
      <x:alignment wrapText="1"/>
    </x:xf>
    <x:xf numFmtId="0" fontId="12" fillId="9" borderId="0" xfId="0" applyNumberFormat="1" applyFont="1" applyFill="1" applyBorder="1"/>
    <x:xf numFmtId="0" fontId="9" fillId="10" borderId="0" xfId="0" applyNumberFormat="1" applyFont="1" applyFill="1" applyBorder="1" applyAlignment="1">
      <x:alignment vertical="top"/>
    </x:xf>
    <x:xf numFmtId="0" fontId="8" fillId="9" borderId="0" xfId="0" applyNumberFormat="1" applyFont="1" applyFill="1" applyBorder="1" applyAlignment="1">
      <x:alignment vertical="top"/>
    </x:xf>
    <x:xf numFmtId="0" fontId="10" fillId="11" borderId="0" xfId="0" applyNumberFormat="1" applyFont="1" applyFill="1" applyBorder="1" applyAlignment="1">
      <x:alignment vertical="top" wrapText="1"/>
    </x:xf>
    <x:xf numFmtId="0" fontId="11" fillId="10" xfId="0" applyNumberFormat="1" applyFont="1" applyFill="1" applyBorder="0" applyAlignment="1">
      <x:alignment vertical="top"/>
    </x:xf>
    <x:xf numFmtId="0" fontId="8" fillId="9" xfId="0" applyNumberFormat="1" applyFont="1" applyFill="1" applyBorder="0" applyAlignment="1">
      <x:alignment vertical="top" wrapText="1"/>
    </x:xf>
    <x:xf numFmtId="0" fontId="12" fillId="12" borderId="0" xfId="0" applyNumberFormat="1" applyFont="1" applyFill="1" applyBorder="1" applyAlignment="1">
      <x:alignment vertical="top"/>
    </x:xf>
    <x:xf numFmtId="0" fontId="8" fillId="12" borderId="0" xfId="0" applyNumberFormat="1" applyFont="1" applyFill="1" applyBorder="1" applyAlignment="1">
      <x:alignment vertical="top"/>
    </x:xf>
    <x:xf numFmtId="0" fontId="12" fillId="9" borderId="0" xfId="0" applyNumberFormat="1" applyFont="1" applyFill="1" applyBorder="1" applyAlignment="1">
      <x:alignment vertical="top"/>
    </x:xf>
    <x:xf numFmtId="0" fontId="8" fillId="11" borderId="0" xfId="0" applyNumberFormat="1" applyFont="1" applyFill="1" applyBorder="1" applyAlignment="1">
      <x:alignment vertical="top" wrapText="1"/>
    </x:xf>
    <x:xf numFmtId="0" fontId="2" fillId="9" borderId="0" xfId="0" applyNumberFormat="1" applyFont="1" applyFill="1" applyBorder="1" applyAlignment="1">
      <x:alignment vertical="center" wrapText="1"/>
    </x:xf>
    <x:xf numFmtId="0" fontId="3" fillId="9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 applyAlignment="1">
      <x:alignment wrapText="1"/>
    </x:xf>
    <x:xf numFmtId="0" fontId="4" fillId="9" borderId="0" xfId="0" applyNumberFormat="1" applyFont="1" applyFill="1" applyBorder="1" applyAlignment="1">
      <x:alignment vertical="center" wrapText="1"/>
    </x:xf>
    <x:xf numFmtId="0" fontId="6" fillId="9" borderId="0" xfId="0" applyNumberFormat="1" applyFont="1" applyFill="1" applyBorder="1" applyAlignment="1">
      <x:alignment wrapText="1"/>
    </x:xf>
    <x:xf numFmtId="0" fontId="5" fillId="9" borderId="0" xfId="0" applyNumberFormat="1" applyFont="1" applyFill="1" applyBorder="1" applyAlignment="1">
      <x:alignment wrapText="1"/>
    </x:xf>
    <x:xf numFmtId="200" fontId="5" fillId="9" borderId="0" xfId="0" applyNumberFormat="1" applyFont="1" applyFill="1" applyBorder="1" applyAlignment="1">
      <x:alignment wrapText="1"/>
    </x:xf>
    <x:xf numFmtId="0" fontId="7" fillId="9" borderId="0" xfId="0" applyNumberFormat="1" applyFont="1" applyFill="1" applyBorder="1" applyAlignment="1">
      <x:alignment wrapText="1"/>
    </x:xf>
    <x:xf numFmtId="0" fontId="13" fillId="9" borderId="0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wrapText="1"/>
    </x:xf>
    <x:xf numFmtId="0" fontId="13" fillId="9" borderId="0" xfId="0" applyNumberFormat="1" applyFont="1" applyFill="1" applyBorder="1" applyAlignment="1">
      <x:alignment wrapText="1"/>
    </x:xf>
    <x:xf numFmtId="200" fontId="8" fillId="9" borderId="0" xfId="0" applyNumberFormat="1" applyFont="1" applyFill="1" applyBorder="1" applyAlignment="1">
      <x:alignment wrapText="1"/>
    </x:xf>
    <x:xf numFmtId="0" fontId="13" fillId="10" borderId="0" xfId="0" applyNumberFormat="1" applyFont="1" applyFill="1" applyBorder="1" applyAlignment="1">
      <x:alignment vertical="center" wrapText="1"/>
    </x:xf>
    <x:xf numFmtId="0" fontId="9" fillId="10" borderId="0" xfId="0" applyNumberFormat="1" applyFont="1" applyFill="1" applyBorder="1" applyAlignment="1">
      <x:alignment vertical="center" wrapText="1"/>
    </x:xf>
    <x:xf numFmtId="0" fontId="12" fillId="9" borderId="0" xfId="0" applyNumberFormat="1" applyFont="1" applyFill="1" applyBorder="1" applyAlignment="1">
      <x:alignment vertical="center" wrapText="1"/>
    </x:xf>
    <x:xf numFmtId="0" fontId="12" fillId="9" borderId="0" xfId="0" applyNumberFormat="1" applyFont="1" applyFill="1" applyBorder="1" applyAlignment="1">
      <x:alignment wrapText="1"/>
    </x:xf>
    <x:xf numFmtId="0" fontId="12" fillId="9" xfId="0" applyNumberFormat="1" applyFont="1" applyFill="1" applyBorder="0" applyAlignment="1">
      <x:alignment vertical="center" wrapText="1"/>
    </x:xf>
    <x:xf numFmtId="0" fontId="13" fillId="9" xfId="0" applyNumberFormat="1" applyFont="1" applyFill="1" applyBorder="0" applyAlignment="1">
      <x:alignment wrapText="1"/>
    </x:xf>
    <x:xf numFmtId="200" fontId="8" fillId="9" xfId="0" applyNumberFormat="1" applyFont="1" applyFill="1" applyBorder="0" applyAlignment="1">
      <x:alignment wrapText="1"/>
    </x:xf>
    <x:xf numFmtId="0" fontId="12" fillId="9" xfId="0" applyNumberFormat="1" applyFont="1" applyFill="1" applyBorder="0" applyAlignment="1">
      <x:alignment wrapText="1"/>
    </x:xf>
    <x:xf numFmtId="0" fontId="12" fillId="12" xfId="0" applyNumberFormat="1" applyFont="1" applyFill="1" applyBorder="0" applyAlignment="1">
      <x:alignment vertical="center" wrapText="1"/>
    </x:xf>
    <x:xf numFmtId="0" fontId="12" fillId="12" xfId="0" applyNumberFormat="1" applyFont="1" applyFill="1" applyBorder="0" applyAlignment="1">
      <x:alignment wrapText="1"/>
    </x:xf>
    <x:xf numFmtId="0" fontId="12" fillId="12" borderId="0" xfId="0" applyNumberFormat="1" applyFont="1" applyFill="1" applyBorder="1" applyAlignment="1">
      <x:alignment vertical="center" wrapText="1"/>
    </x:xf>
    <x:xf numFmtId="0" fontId="12" fillId="12" borderId="0" xfId="0" applyNumberFormat="1" applyFont="1" applyFill="1" applyBorder="1" applyAlignment="1">
      <x:alignment wrapText="1"/>
    </x:xf>
    <x:xf numFmtId="0" fontId="13" fillId="11" xfId="0" applyNumberFormat="1" applyFont="1" applyFill="1" applyBorder="0" applyAlignment="1">
      <x:alignment wrapText="1"/>
    </x:xf>
    <x:xf numFmtId="0" fontId="8" fillId="11" xfId="0" applyNumberFormat="1" applyFont="1" applyFill="1" applyBorder="0" applyAlignment="1">
      <x:alignment wrapText="1"/>
    </x:xf>
    <x:xf numFmtId="200" fontId="8" fillId="11" xfId="0" applyNumberFormat="1" applyFont="1" applyFill="1" applyBorder="0" applyAlignment="1">
      <x:alignment wrapText="1"/>
    </x:xf>
    <x:xf numFmtId="0" fontId="12" fillId="10" borderId="0" xfId="0" applyNumberFormat="1" applyFont="1" applyFill="1" applyBorder="1" applyAlignment="1">
      <x:alignment wrapText="1"/>
    </x:xf>
    <x:xf numFmtId="0" fontId="8" fillId="10" borderId="0" xfId="0" applyNumberFormat="1" applyFont="1" applyFill="1" applyBorder="1" applyAlignment="1">
      <x:alignment wrapText="1"/>
    </x:xf>
    <x:xf numFmtId="0" fontId="11" fillId="10" borderId="0" xfId="0" applyNumberFormat="1" applyFont="1" applyFill="1" applyBorder="1" applyAlignment="1">
      <x:alignment wrapText="1"/>
    </x:xf>
    <x:xf numFmtId="0" fontId="8" fillId="12" borderId="0" xfId="0" applyNumberFormat="1" applyFont="1" applyFill="1" applyBorder="1" applyAlignment="1">
      <x:alignment wrapText="1"/>
    </x:xf>
    <x:xf numFmtId="0" fontId="2" fillId="13" borderId="0" xfId="0" applyNumberFormat="1" applyFont="1" applyFill="1" applyBorder="1" applyAlignment="1">
      <x:alignment vertical="center"/>
    </x:xf>
    <x:xf numFmtId="0" fontId="14" fillId="13" borderId="0" xfId="0" applyNumberFormat="1" applyFont="1" applyFill="1" applyBorder="1" applyAlignment="1">
      <x:alignment vertical="center"/>
    </x:xf>
    <x:xf numFmtId="0" fontId="3" fillId="14" borderId="0" xfId="0" applyNumberFormat="1" applyFont="1" applyFill="1" applyBorder="1" applyAlignment="1">
      <x:alignment wrapText="1"/>
    </x:xf>
    <x:xf numFmtId="0" fontId="15" fillId="14" borderId="0" xfId="0" applyNumberFormat="1" applyFont="1" applyFill="1" applyBorder="1" applyAlignment="1">
      <x:alignment wrapText="1"/>
    </x:xf>
    <x:xf numFmtId="0" fontId="15" fillId="14" borderId="0" xfId="0" applyNumberFormat="1" applyFont="1" applyFill="1" applyBorder="1" applyAlignment="1">
      <x:alignment vertical="center" wrapText="1"/>
    </x:xf>
    <x:xf numFmtId="0" fontId="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5" fillId="15" borderId="0" xfId="0" applyNumberFormat="1" applyFont="1" applyFill="1" applyBorder="1"/>
    <x:xf numFmtId="200" fontId="5" fillId="15" borderId="0" xfId="0" applyNumberFormat="1" applyFont="1" applyFill="1" applyBorder="1"/>
    <x:xf numFmtId="0" fontId="17" fillId="15" borderId="0" xfId="0" applyNumberFormat="1" applyFont="1" applyFill="1" applyBorder="1"/>
    <x:xf numFmtId="200" fontId="17" fillId="15" borderId="0" xfId="0" applyNumberFormat="1" applyFont="1" applyFill="1" applyBorder="1"/>
    <x:xf numFmtId="0" fontId="17" fillId="15" borderId="0" xfId="0" applyNumberFormat="1" applyFont="1" applyFill="1" applyBorder="1" applyAlignment="1">
      <x:alignment vertical="center"/>
    </x:xf>
    <x:xf numFmtId="200" fontId="17" fillId="15" borderId="0" xfId="0" applyNumberFormat="1" applyFont="1" applyFill="1" applyBorder="1" applyAlignment="1">
      <x:alignment vertical="center"/>
    </x:xf>
    <x:xf numFmtId="0" fontId="1" fillId="14" borderId="0" xfId="0" applyNumberFormat="1" applyFont="1" applyFill="1" applyBorder="1" applyAlignment="1">
      <x:alignment horizontal="center" vertical="center" wrapText="1"/>
    </x:xf>
    <x:xf numFmtId="0" fontId="0" fillId="14" borderId="0" xfId="0" applyNumberFormat="1" applyFont="1" applyFill="1" applyBorder="1"/>
    <x:xf numFmtId="0" fontId="1" fillId="14" borderId="0" xfId="0" applyNumberFormat="1" applyFont="1" applyFill="1" applyBorder="1"/>
    <x:xf numFmtId="0" fontId="1" fillId="14" borderId="0" xfId="0" applyNumberFormat="1" applyFont="1" applyFill="1" applyBorder="1" applyAlignment="1">
      <x:alignment vertical="center"/>
    </x:xf>
    <x:xf numFmtId="0" fontId="1" fillId="16" borderId="0" xfId="0" applyNumberFormat="1" applyFont="1" applyFill="1" applyBorder="1" applyAlignment="1">
      <x:alignment horizontal="center" vertical="center" wrapText="1"/>
    </x:xf>
    <x:xf numFmtId="0" fontId="6" fillId="16" borderId="0" xfId="0" applyNumberFormat="1" applyFont="1" applyFill="1" applyBorder="1" applyAlignment="1">
      <x:alignment wrapText="1"/>
    </x:xf>
    <x:xf numFmtId="0" fontId="0" fillId="16" borderId="0" xfId="0" applyNumberFormat="1" applyFont="1" applyFill="1" applyBorder="1"/>
    <x:xf numFmtId="0" fontId="18" fillId="16" borderId="0" xfId="0" applyNumberFormat="1" applyFont="1" applyFill="1" applyBorder="1" applyAlignment="1">
      <x:alignment horizontal="center" vertical="center" wrapText="1"/>
    </x:xf>
    <x:xf numFmtId="0" fontId="18" fillId="16" borderId="0" xfId="0" applyNumberFormat="1" applyFont="1" applyFill="1" applyBorder="1" applyAlignment="1">
      <x:alignment wrapText="1"/>
    </x:xf>
    <x:xf numFmtId="0" fontId="18" fillId="16" borderId="0" xfId="0" applyNumberFormat="1" applyFont="1" applyFill="1" applyBorder="1"/>
    <x:xf numFmtId="0" fontId="18" fillId="16" borderId="0" xfId="0" applyNumberFormat="1" applyFont="1" applyFill="1" applyBorder="1" applyAlignment="1">
      <x:alignment vertical="center" wrapText="1"/>
    </x:xf>
    <x:xf numFmtId="0" fontId="19" fillId="16" borderId="0" xfId="0" applyNumberFormat="1" applyFont="1" applyFill="1" applyBorder="1" applyAlignment="1">
      <x:alignment wrapText="1"/>
    </x:xf>
    <x:xf numFmtId="0" fontId="9" fillId="13" borderId="0" xfId="0" applyNumberFormat="1" applyFont="1" applyFill="1" applyBorder="1" applyAlignment="1">
      <x:alignment vertical="center" wrapText="1"/>
    </x:xf>
    <x:xf numFmtId="0" fontId="13" fillId="13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 wrapText="1"/>
    </x:xf>
    <x:xf numFmtId="0" fontId="10" fillId="14" borderId="0" xfId="0" applyNumberFormat="1" applyFont="1" applyFill="1" applyBorder="1" applyAlignment="1">
      <x:alignment wrapText="1"/>
    </x:xf>
    <x:xf numFmtId="0" fontId="8" fillId="14" borderId="0" xfId="0" applyNumberFormat="1" applyFont="1" applyFill="1" applyBorder="1" applyAlignment="1">
      <x:alignment wrapText="1"/>
    </x:xf>
    <x:xf numFmtId="0" fontId="12" fillId="14" xfId="0" applyNumberFormat="1" applyFont="1" applyFill="1" applyBorder="0" applyAlignment="1">
      <x:alignment vertical="center" wrapText="1"/>
    </x:xf>
    <x:xf numFmtId="0" fontId="12" fillId="14" xfId="0" applyNumberFormat="1" applyFont="1" applyFill="1" applyBorder="0" applyAlignment="1">
      <x:alignment wrapText="1"/>
    </x:xf>
    <x:xf numFmtId="0" fontId="11" fillId="14" xfId="0" applyNumberFormat="1" applyFont="1" applyFill="1" applyBorder="0" applyAlignment="1">
      <x:alignment vertical="center" wrapText="1"/>
    </x:xf>
    <x:xf numFmtId="0" fontId="11" fillId="14" xfId="0" applyNumberFormat="1" applyFont="1" applyFill="1" applyBorder="0" applyAlignment="1">
      <x:alignment wrapText="1"/>
    </x:xf>
    <x:xf numFmtId="0" fontId="13" fillId="16" xfId="0" applyNumberFormat="1" applyFont="1" applyFill="1" applyBorder="0" applyAlignment="1">
      <x:alignment wrapText="1"/>
    </x:xf>
    <x:xf numFmtId="0" fontId="8" fillId="16" xfId="0" applyNumberFormat="1" applyFont="1" applyFill="1" applyBorder="0" applyAlignment="1">
      <x:alignment wrapText="1"/>
    </x:xf>
    <x:xf numFmtId="0" fontId="20" fillId="16" xfId="0" applyNumberFormat="1" applyFont="1" applyFill="1" applyBorder="0" applyAlignment="1">
      <x:alignment wrapText="1"/>
    </x:xf>
    <x:xf numFmtId="0" fontId="21" fillId="16" xfId="0" applyNumberFormat="1" applyFont="1" applyFill="1" applyBorder="0" applyAlignment="1">
      <x:alignment wrapText="1"/>
    </x:xf>
    <x:xf numFmtId="0" fontId="20" fillId="16" xfId="0" applyNumberFormat="1" applyFont="1" applyFill="1" applyBorder="0" applyAlignment="1">
      <x:alignment vertical="center" wrapText="1"/>
    </x:xf>
    <x:xf numFmtId="0" fontId="21" fillId="16" xfId="0" applyNumberFormat="1" applyFont="1" applyFill="1" applyBorder="0" applyAlignment="1">
      <x:alignment vertical="center" wrapText="1"/>
    </x:xf>
    <x:xf numFmtId="0" fontId="8" fillId="15" xfId="0" applyNumberFormat="1" applyFont="1" applyFill="1" applyBorder="0" applyAlignment="1">
      <x:alignment wrapText="1"/>
    </x:xf>
    <x:xf numFmtId="200" fontId="8" fillId="15" xfId="0" applyNumberFormat="1" applyFont="1" applyFill="1" applyBorder="0" applyAlignment="1">
      <x:alignment wrapText="1"/>
    </x:xf>
    <x:xf numFmtId="0" fontId="13" fillId="15" xfId="0" applyNumberFormat="1" applyFont="1" applyFill="1" applyBorder="0" applyAlignment="1">
      <x:alignment wrapText="1"/>
    </x:xf>
    <x:xf numFmtId="0" fontId="21" fillId="15" xfId="0" applyNumberFormat="1" applyFont="1" applyFill="1" applyBorder="0" applyAlignment="1">
      <x:alignment wrapText="1"/>
    </x:xf>
    <x:xf numFmtId="200" fontId="21" fillId="15" xfId="0" applyNumberFormat="1" applyFont="1" applyFill="1" applyBorder="0" applyAlignment="1">
      <x:alignment wrapText="1"/>
    </x:xf>
    <x:xf numFmtId="0" fontId="20" fillId="15" xfId="0" applyNumberFormat="1" applyFont="1" applyFill="1" applyBorder="0" applyAlignment="1">
      <x:alignment wrapText="1"/>
    </x:xf>
    <x:xf numFmtId="0" fontId="21" fillId="15" xfId="0" applyNumberFormat="1" applyFont="1" applyFill="1" applyBorder="0" applyAlignment="1">
      <x:alignment vertical="center" wrapText="1"/>
    </x:xf>
    <x:xf numFmtId="200" fontId="21" fillId="15" xfId="0" applyNumberFormat="1" applyFont="1" applyFill="1" applyBorder="0" applyAlignment="1">
      <x:alignment vertical="center" wrapText="1"/>
    </x:xf>
    <x:xf numFmtId="0" fontId="20" fillId="15" xfId="0" applyNumberFormat="1" applyFont="1" applyFill="1" applyBorder="0" applyAlignment="1">
      <x:alignment vertical="center" wrapText="1"/>
    </x:xf>
    <x:xf numFmtId="0" fontId="11" fillId="17" borderId="0" xfId="0" applyNumberFormat="1" applyFont="1" applyFill="1" applyBorder="1" applyAlignment="1">
      <x:alignment wrapText="1"/>
    </x:xf>
    <x:xf numFmtId="0" fontId="11" fillId="16" borderId="0" xfId="0" applyNumberFormat="1" applyFont="1" applyFill="1" applyBorder="1" applyAlignment="1">
      <x:alignment wrapText="1"/>
    </x:xf>
    <x:xf numFmtId="0" fontId="20" fillId="16" borderId="0" xfId="0" applyNumberFormat="1" applyFont="1" applyFill="1" applyBorder="1" applyAlignment="1">
      <x:alignment wrapText="1"/>
    </x:xf>
    <x:xf numFmtId="0" fontId="12" fillId="14" borderId="0" xfId="0" applyNumberFormat="1" applyFont="1" applyFill="1" applyBorder="1" applyAlignment="1">
      <x:alignment wrapText="1"/>
    </x:xf>
    <x:xf numFmtId="0" fontId="22" fillId="14" borderId="0" xfId="0" applyNumberFormat="1" applyFont="1" applyFill="1" applyBorder="1" applyAlignment="1">
      <x:alignment wrapText="1"/>
    </x:xf>
    <x:xf numFmtId="0" fontId="8" fillId="16" borderId="0" xfId="0" applyNumberFormat="1" applyFont="1" applyFill="1" applyBorder="1" applyAlignment="1">
      <x:alignment wrapText="1"/>
    </x:xf>
    <x:xf numFmtId="0" fontId="21" fillId="16" borderId="0" xfId="0" applyNumberFormat="1" applyFont="1" applyFill="1" applyBorder="1" applyAlignment="1">
      <x:alignment wrapText="1"/>
    </x:xf>
    <x:xf numFmtId="0" fontId="1" fillId="17" borderId="0" xfId="0" applyNumberFormat="1" applyFont="1" applyFill="1" applyBorder="1" applyAlignment="1">
      <x:alignment horizontal="center" vertical="center" wrapText="1"/>
    </x:xf>
    <x:xf numFmtId="0" fontId="6" fillId="15" borderId="0" xfId="0" applyNumberFormat="1" applyFont="1" applyFill="1" applyBorder="1" applyAlignment="1">
      <x:alignment wrapText="1"/>
    </x:xf>
    <x:xf numFmtId="0" fontId="19" fillId="15" borderId="0" xfId="0" applyNumberFormat="1" applyFont="1" applyFill="1" applyBorder="1" applyAlignment="1">
      <x:alignment wrapText="1"/>
    </x:xf>
    <x:xf numFmtId="0" fontId="0" fillId="18" borderId="0" xfId="0" applyNumberFormat="1" applyFont="1" applyFill="1" applyBorder="1"/>
    <x:xf numFmtId="0" fontId="14" fillId="18" borderId="0" xfId="0" applyNumberFormat="1" applyFont="1" applyFill="1" applyBorder="1"/>
    <x:xf numFmtId="0" fontId="14" fillId="18" borderId="0" xfId="0" applyNumberFormat="1" applyFont="1" applyFill="1" applyBorder="1" applyAlignment="1">
      <x:alignment vertical="center"/>
    </x:xf>
    <x:xf numFmtId="0" fontId="0" fillId="19" borderId="0" xfId="0" applyNumberFormat="1" applyFont="1" applyFill="1" applyBorder="1"/>
    <x:xf numFmtId="0" fontId="23" fillId="19" borderId="0" xfId="0" applyNumberFormat="1" applyFont="1" applyFill="1" applyBorder="1"/>
    <x:xf numFmtId="0" fontId="23" fillId="19" borderId="0" xfId="0" applyNumberFormat="1" applyFont="1" applyFill="1" applyBorder="1" applyAlignment="1">
      <x:alignment wrapText="1"/>
    </x:xf>
    <x:xf numFmtId="0" fontId="23" fillId="19" borderId="0" xfId="0" applyNumberFormat="1" applyFont="1" applyFill="1" applyBorder="1" applyAlignment="1">
      <x:alignment vertical="center" wrapText="1"/>
    </x:xf>
    <x:xf numFmtId="0" fontId="1" fillId="19" borderId="0" xfId="0" applyNumberFormat="1" applyFont="1" applyFill="1" applyBorder="1"/>
    <x:xf numFmtId="0" fontId="1" fillId="19" borderId="0" xfId="0" applyNumberFormat="1" applyFont="1" applyFill="1" applyBorder="1" applyAlignment="1">
      <x:alignment vertical="center"/>
    </x:xf>
    <x:xf numFmtId="0" fontId="0" fillId="20" borderId="0" xfId="0" applyNumberFormat="1" applyFont="1" applyFill="1" applyBorder="1"/>
    <x:xf numFmtId="0" fontId="17" fillId="20" borderId="0" xfId="0" applyNumberFormat="1" applyFont="1" applyFill="1" applyBorder="1"/>
    <x:xf numFmtId="0" fontId="17" fillId="20" borderId="0" xfId="0" applyNumberFormat="1" applyFont="1" applyFill="1" applyBorder="1" applyAlignment="1">
      <x:alignment wrapText="1"/>
    </x:xf>
    <x:xf numFmtId="0" fontId="17" fillId="20" borderId="0" xfId="0" applyNumberFormat="1" applyFont="1" applyFill="1" applyBorder="1" applyAlignment="1">
      <x:alignment vertical="center" wrapText="1"/>
    </x:xf>
    <x:xf numFmtId="0" fontId="0" fillId="21" borderId="0" xfId="0" applyNumberFormat="1" applyFont="1" applyFill="1" applyBorder="1"/>
    <x:xf numFmtId="0" fontId="18" fillId="21" borderId="0" xfId="0" applyNumberFormat="1" applyFont="1" applyFill="1" applyBorder="1"/>
    <x:xf numFmtId="0" fontId="18" fillId="21" borderId="0" xfId="0" applyNumberFormat="1" applyFont="1" applyFill="1" applyBorder="1" applyAlignment="1">
      <x:alignment wrapText="1"/>
    </x:xf>
    <x:xf numFmtId="0" fontId="18" fillId="21" borderId="0" xfId="0" applyNumberFormat="1" applyFont="1" applyFill="1" applyBorder="1" applyAlignment="1">
      <x:alignment vertical="center" wrapText="1"/>
    </x:xf>
    <x:xf numFmtId="0" fontId="19" fillId="21" borderId="0" xfId="0" applyNumberFormat="1" applyFont="1" applyFill="1" applyBorder="1"/>
    <x:xf numFmtId="200" fontId="17" fillId="2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0" fontId="1" fillId="19" borderId="0" xfId="0" applyNumberFormat="1" applyFont="1" applyFill="1" applyBorder="1" applyAlignment="1">
      <x:alignment wrapText="1"/>
    </x:xf>
    <x:xf numFmtId="0" fontId="1" fillId="19" borderId="0" xfId="0" applyNumberFormat="1" applyFont="1" applyFill="1" applyBorder="1" applyAlignment="1">
      <x:alignment vertical="center" wrapText="1"/>
    </x:xf>
    <x:xf numFmtId="0" fontId="17" fillId="21" borderId="0" xfId="0" applyNumberFormat="1" applyFont="1" applyFill="1" applyBorder="1"/>
    <x:xf numFmtId="0" fontId="17" fillId="21" borderId="0" xfId="0" applyNumberFormat="1" applyFont="1" applyFill="1" applyBorder="1" applyAlignment="1">
      <x:alignment wrapText="1"/>
    </x:xf>
    <x:xf numFmtId="0" fontId="17" fillId="21" borderId="0" xfId="0" applyNumberFormat="1" applyFont="1" applyFill="1" applyBorder="1" applyAlignment="1">
      <x:alignment vertical="center" wrapText="1"/>
    </x:xf>
    <x:xf numFmtId="200" fontId="0" fillId="20" borderId="0" xfId="0" applyNumberFormat="1" applyFont="1" applyFill="1" applyBorder="1"/>
    <x:xf numFmtId="200" fontId="17" fillId="20" borderId="0" xfId="0" applyNumberFormat="1" applyFont="1" applyFill="1" applyBorder="1"/>
    <x:xf numFmtId="200" fontId="17" fillId="20" borderId="0" xfId="0" applyNumberFormat="1" applyFont="1" applyFill="1" applyBorder="1" applyAlignment="1">
      <x:alignment wrapText="1"/>
    </x:xf>
    <x:xf numFmtId="0" fontId="0" fillId="22" borderId="0" xfId="0" applyNumberFormat="1" applyFont="1" applyFill="1" applyBorder="1"/>
    <x:xf numFmtId="0" fontId="1" fillId="22" borderId="0" xfId="0" applyNumberFormat="1" applyFont="1" applyFill="1" applyBorder="1"/>
    <x:xf numFmtId="0" fontId="19" fillId="21" borderId="0" xfId="0" applyNumberFormat="1" applyFont="1" applyFill="1" applyBorder="1" applyAlignment="1">
      <x:alignment wrapText="1"/>
    </x:xf>
    <x:xf numFmtId="0" fontId="24" fillId="19" borderId="0" xfId="0" applyNumberFormat="1" applyFont="1" applyFill="1" applyBorder="1"/>
    <x:xf numFmtId="0" fontId="24" fillId="19" borderId="0" xfId="0" applyNumberFormat="1" applyFont="1" applyFill="1" applyBorder="1" applyAlignment="1">
      <x:alignment wrapText="1"/>
    </x:xf>
    <x:xf numFmtId="0" fontId="0" fillId="15" borderId="0" xfId="0" applyNumberFormat="1" applyFont="1" applyFill="1" applyBorder="1"/>
    <x:xf numFmtId="0" fontId="17" fillId="15" borderId="0" xfId="0" applyNumberFormat="1" applyFont="1" applyFill="1" applyBorder="1" applyAlignment="1">
      <x:alignment wrapText="1"/>
    </x:xf>
    <x:xf numFmtId="0" fontId="17" fillId="15" borderId="0" xfId="0" applyNumberFormat="1" applyFont="1" applyFill="1" applyBorder="1" applyAlignment="1">
      <x:alignment vertical="center" wrapText="1"/>
    </x:xf>
    <x:xf numFmtId="0" fontId="19" fillId="16" borderId="0" xfId="0" applyNumberFormat="1" applyFont="1" applyFill="1" applyBorder="1"/>
    <x:xf numFmtId="200" fontId="17" fillId="15" borderId="0" xfId="0" applyNumberFormat="1" applyFont="1" applyFill="1" applyBorder="1" applyAlignment="1">
      <x:alignment vertical="center" wrapText="1"/>
    </x:xf>
    <x:xf numFmtId="0" fontId="17" fillId="16" borderId="0" xfId="0" applyNumberFormat="1" applyFont="1" applyFill="1" applyBorder="1"/>
    <x:xf numFmtId="0" fontId="17" fillId="16" borderId="0" xfId="0" applyNumberFormat="1" applyFont="1" applyFill="1" applyBorder="1" applyAlignment="1">
      <x:alignment wrapText="1"/>
    </x:xf>
    <x:xf numFmtId="0" fontId="17" fillId="16" borderId="0" xfId="0" applyNumberFormat="1" applyFont="1" applyFill="1" applyBorder="1" applyAlignment="1">
      <x:alignment vertical="center" wrapText="1"/>
    </x:xf>
    <x:xf numFmtId="200" fontId="0" fillId="15" borderId="0" xfId="0" applyNumberFormat="1" applyFont="1" applyFill="1" applyBorder="1"/>
    <x:xf numFmtId="200" fontId="17" fillId="15" borderId="0" xfId="0" applyNumberFormat="1" applyFont="1" applyFill="1" applyBorder="1" applyAlignment="1">
      <x:alignment wrapText="1"/>
    </x:xf>
    <x:xf numFmtId="0" fontId="19" fillId="19" borderId="0" xfId="0" applyNumberFormat="1" applyFont="1" applyFill="1" applyBorder="1" applyAlignment="1">
      <x:alignment vertical="center"/>
    </x:xf>
    <x:xf numFmtId="0" fontId="25" fillId="15" borderId="0" xfId="0" applyNumberFormat="1" applyFont="1" applyFill="1" applyBorder="1" applyAlignment="1">
      <x:alignment vertical="center" wrapText="1"/>
    </x:xf>
    <x:xf numFmtId="200" fontId="25" fillId="15" borderId="0" xfId="0" applyNumberFormat="1" applyFont="1" applyFill="1" applyBorder="1" applyAlignment="1">
      <x:alignment vertical="center" wrapText="1"/>
    </x:xf>
    <x:xf numFmtId="0" fontId="26" fillId="16" borderId="0" xfId="0" applyNumberFormat="1" applyFont="1" applyFill="1" applyBorder="1" applyAlignment="1">
      <x:alignment vertical="center" wrapText="1"/>
    </x:xf>
    <x:xf numFmtId="0" fontId="27" fillId="16" borderId="0" xfId="0" applyNumberFormat="1" applyFont="1" applyFill="1" applyBorder="1"/>
    <x:xf numFmtId="0" fontId="0" fillId="23" borderId="0" xfId="0" applyNumberFormat="1" applyFont="1" applyFill="1" applyBorder="1" applyAlignment="1">
      <x:alignment wrapText="1"/>
    </x:xf>
    <x:xf numFmtId="0" fontId="1" fillId="23" borderId="0" xfId="0" applyNumberFormat="1" applyFont="1" applyFill="1" applyBorder="1" applyAlignment="1">
      <x:alignment wrapText="1"/>
    </x:xf>
    <x:xf numFmtId="0" fontId="1" fillId="23" borderId="0" xfId="0" applyNumberFormat="1" applyFont="1" applyFill="1" applyBorder="1" applyAlignment="1">
      <x:alignment horizontal="center" wrapText="1"/>
    </x:xf>
    <x:xf numFmtId="0" fontId="1" fillId="23" borderId="0" xfId="0" applyNumberFormat="1" applyFont="1" applyFill="1" applyBorder="1" applyAlignment="1">
      <x:alignment horizontal="center" vertical="center" wrapText="1"/>
    </x:xf>
    <x:xf numFmtId="0" fontId="0" fillId="24" borderId="0" xfId="0" applyNumberFormat="1" applyFont="1" applyFill="1" applyBorder="1" applyAlignment="1">
      <x:alignment wrapText="1"/>
    </x:xf>
    <x:xf numFmtId="0" fontId="6" fillId="24" borderId="0" xfId="0" applyNumberFormat="1" applyFont="1" applyFill="1" applyBorder="1" applyAlignment="1">
      <x:alignment wrapText="1"/>
    </x:xf>
    <x:xf numFmtId="0" fontId="6" fillId="2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fb56a2c394c75" /><Relationship Type="http://schemas.openxmlformats.org/officeDocument/2006/relationships/theme" Target="/xl/theme/theme1.xml" Id="R07c904c433324e4e" /><Relationship Type="http://schemas.openxmlformats.org/officeDocument/2006/relationships/sharedStrings" Target="/xl/sharedStrings.xml" Id="Rd2485308ad5a46a0" /><Relationship Type="http://schemas.openxmlformats.org/officeDocument/2006/relationships/worksheet" Target="/xl/worksheets/sheet1.xml" Id="R000c50c17add4404" /><Relationship Type="http://schemas.openxmlformats.org/officeDocument/2006/relationships/worksheet" Target="/xl/worksheets/sheet2.xml" Id="R4eeaa23275b84a06" /><Relationship Type="http://schemas.openxmlformats.org/officeDocument/2006/relationships/worksheet" Target="/xl/worksheets/sheet3.xml" Id="R1c1efb23ea814e2c" /><Relationship Type="http://schemas.openxmlformats.org/officeDocument/2006/relationships/worksheet" Target="/xl/worksheets/sheet4.xml" Id="R596e64f16d9f40a4" /><Relationship Type="http://schemas.openxmlformats.org/officeDocument/2006/relationships/worksheet" Target="/xl/worksheets/sheet5.xml" Id="R30d0a991a397441f" /><Relationship Type="http://schemas.openxmlformats.org/officeDocument/2006/relationships/worksheet" Target="/xl/worksheets/sheet6.xml" Id="Rdf684c0b3f684b24" /><Relationship Type="http://schemas.openxmlformats.org/officeDocument/2006/relationships/worksheet" Target="/xl/worksheets/sheet7.xml" Id="R2b818dce2cf841e2" /><Relationship Type="http://schemas.openxmlformats.org/officeDocument/2006/relationships/worksheet" Target="/xl/worksheets/sheet8.xml" Id="R4496e9dc0bbc44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38" hidden="0" customWidth="1"/>
    <x:col min="3" max="3" width="3" hidden="0" customWidth="1"/>
    <x:col min="4" max="4" width="22" hidden="0" customWidth="1"/>
    <x:col min="5" max="5" width="31" hidden="0" customWidth="1"/>
    <x:col min="6" max="6" width="18" hidden="0" customWidth="1"/>
  </x:cols>
  <x:sheetData>
    <x:row r="1" ht="32" customHeight="1">
      <x:c r="A1" s="178" t="str">
        <x:v>SERPIFAI Technical Answer Visibility Workbook</x:v>
      </x:c>
      <x:c r="B1" s="178"/>
      <x:c r="C1" s="178"/>
      <x:c r="D1" s="178"/>
      <x:c r="E1" s="178"/>
      <x:c r="F1" s="16"/>
    </x:row>
    <x:row r="2" ht="44" customHeight="1">
      <x:c r="A2" s="182" t="str">
        <x:v>Scope one page and one platform before judging technical eligibility. The workbook routes the first material prerequisite failure, keeps publication accessibility separate, and preserves downstream answer selection as a different evidence layer.</x:v>
      </x:c>
      <x:c r="B2" s="182"/>
      <x:c r="C2" s="182"/>
      <x:c r="D2" s="182"/>
      <x:c r="E2" s="182"/>
      <x:c r="F2" s="22"/>
    </x:row>
    <x:row r="4" ht="34" customHeight="1">
      <x:c r="A4" s="184" t="str">
        <x:v>Page URL</x:v>
      </x:c>
      <x:c r="B4" s="220"/>
      <x:c r="D4" s="184" t="str">
        <x:v>Decision status</x:v>
      </x:c>
      <x:c r="E4" s="192" t="str"/>
      <x:c r="F4" s="6"/>
    </x:row>
    <x:row r="5" ht="34" customHeight="1">
      <x:c r="A5" s="184" t="str">
        <x:v>Platform scope</x:v>
      </x:c>
      <x:c r="B5" s="220"/>
      <x:c r="D5" s="184" t="str">
        <x:v>Scope</x:v>
      </x:c>
      <x:c r="E5" s="222" t="str">
        <x:f>B14</x:f>
        <x:v>SCOPE INCOMPLETE</x:v>
      </x:c>
      <x:c r="F5" s="40"/>
    </x:row>
    <x:row r="6" ht="34" customHeight="1">
      <x:c r="A6" s="184" t="str">
        <x:v>Locale</x:v>
      </x:c>
      <x:c r="B6" s="220"/>
      <x:c r="D6" s="184" t="str">
        <x:v>Technical gate</x:v>
      </x:c>
      <x:c r="E6" s="222" t="str">
        <x:f>IF(TECH_GATE!B18="","",TECH_GATE!B18)</x:f>
        <x:v>SCOPE INCOMPLETE</x:v>
      </x:c>
      <x:c r="F6" s="40"/>
    </x:row>
    <x:row r="7" ht="34" customHeight="1">
      <x:c r="A7" s="184" t="str">
        <x:v>Observation window start</x:v>
      </x:c>
      <x:c r="B7" s="221"/>
      <x:c r="D7" s="184" t="str">
        <x:v>Decision brief</x:v>
      </x:c>
      <x:c r="E7" s="222" t="str">
        <x:f>IF(DECISION_BRIEF!B22="","",DECISION_BRIEF!B22)</x:f>
        <x:v>NOT READY - COMPLETE SCOPE</x:v>
      </x:c>
      <x:c r="F7" s="40"/>
    </x:row>
    <x:row r="8" ht="34" customHeight="1">
      <x:c r="A8" s="184" t="str">
        <x:v>Observation window end</x:v>
      </x:c>
      <x:c r="B8" s="221"/>
      <x:c r="D8" s="184" t="str">
        <x:v>Publication QA</x:v>
      </x:c>
      <x:c r="E8" s="222" t="str">
        <x:f>IF(PUBLICATION_QA!B15="","",PUBLICATION_QA!B15)</x:f>
        <x:v>PUBLICATION QUALITY EVIDENCE INSUFFICIENT</x:v>
      </x:c>
    </x:row>
    <x:row r="9" ht="25" customHeight="1">
      <x:c r="A9" s="184" t="str">
        <x:v>Canonical target</x:v>
      </x:c>
      <x:c r="B9" s="220"/>
      <x:c r="D9"/>
      <x:c r="E9"/>
      <x:c r="F9" s="60"/>
    </x:row>
    <x:row r="10" ht="25" customHeight="1">
      <x:c r="A10" s="184" t="str">
        <x:v>Content type</x:v>
      </x:c>
      <x:c r="B10" s="220"/>
      <x:c r="D10"/>
      <x:c r="E10"/>
      <x:c r="F10" s="60"/>
    </x:row>
    <x:row r="11" ht="25" customHeight="1">
      <x:c r="A11" s="184" t="str">
        <x:v>Primary owner</x:v>
      </x:c>
      <x:c r="B11" s="220"/>
      <x:c r="D11"/>
      <x:c r="E11"/>
      <x:c r="F11" s="60"/>
    </x:row>
    <x:row r="12" ht="25" customHeight="1">
      <x:c r="A12" s="184" t="str">
        <x:v>Publication intent</x:v>
      </x:c>
      <x:c r="B12" s="220"/>
      <x:c r="D12"/>
      <x:c r="E12"/>
      <x:c r="F12" s="60"/>
    </x:row>
    <x:row r="13" ht="24" customHeight="1">
      <x:c r="D13"/>
      <x:c r="E13"/>
      <x:c r="F13" s="60"/>
    </x:row>
    <x:row r="14" ht="25" customHeight="1">
      <x:c r="A14" s="183" t="str">
        <x:v>Scope state</x:v>
      </x:c>
      <x:c r="B14" s="223" t="str">
        <x:f>IF(OR(B4="",B5="",B6="",B7="",B8="",B9="",B10="",B11="",B12=""),"SCOPE INCOMPLETE","SCOPE READY")</x:f>
        <x:v>SCOPE INCOMPLETE</x:v>
      </x:c>
    </x:row>
  </x:sheetData>
  <x:mergeCells>
    <x:mergeCell ref="D4:F4"/>
    <x:mergeCell ref="E5:F5"/>
    <x:mergeCell ref="E6:F6"/>
    <x:mergeCell ref="E7:F7"/>
    <x:mergeCell ref="D9:F13"/>
    <x:mergeCell ref="A1:E1"/>
    <x:mergeCell ref="A2:E2"/>
  </x:mergeCells>
  <x:dataValidations count="3">
    <x:dataValidation type="list" sqref="B5">
      <x:formula1>LISTS!$B$2:$B$5</x:formula1>
    </x:dataValidation>
    <x:dataValidation type="list" sqref="B11">
      <x:formula1>LISTS!$H$2:$H$9</x:formula1>
    </x:dataValidation>
    <x:dataValidation type="list" sqref="B12">
      <x:formula1>LISTS!$G$2:$G$3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8" hidden="0" customWidth="1"/>
    <x:col min="4" max="4" width="42" hidden="0" customWidth="1"/>
    <x:col min="5" max="5" width="25" hidden="0" customWidth="1"/>
    <x:col min="6" max="6" width="29" hidden="0" customWidth="1"/>
    <x:col min="7" max="7" width="25" hidden="0" customWidth="1"/>
  </x:cols>
  <x:sheetData>
    <x:row r="1">
      <x:c r="A1" s="46" t="str">
        <x:v>TECHNICAL GATE - first failure wins</x:v>
      </x:c>
      <x:c r="B1" s="46"/>
      <x:c r="C1" s="46"/>
      <x:c r="D1" s="46"/>
      <x:c r="E1" s="46"/>
      <x:c r="F1" s="46"/>
      <x:c r="G1" s="46"/>
    </x:row>
    <x:row r="2">
      <x:c r="A2" s="22" t="str">
        <x:v>Use direct evidence. Later PASS states never override an earlier material FAIL. Core prerequisite rows accept only exact PASS / FAIL / UNKNOWN tokens. NOT APPLICABLE is allowed only where explicitly permitted and explained.</x:v>
      </x:c>
      <x:c r="B2" s="22"/>
      <x:c r="C2" s="22"/>
      <x:c r="D2" s="22"/>
      <x:c r="E2" s="22"/>
      <x:c r="F2" s="22"/>
      <x:c r="G2" s="22"/>
    </x:row>
    <x:row r="3">
      <x:c r="A3" s="12"/>
      <x:c r="B3" s="12"/>
      <x:c r="C3" s="12"/>
      <x:c r="D3" s="12"/>
      <x:c r="E3" s="12"/>
      <x:c r="F3" s="12"/>
      <x:c r="G3" s="12"/>
    </x:row>
    <x:row r="4">
      <x:c r="A4" s="47" t="str">
        <x:v>Page URL</x:v>
      </x:c>
      <x:c r="B4" s="40" t="str">
        <x:f>IF(START!$B$4="","",START!$B$4)</x:f>
      </x:c>
      <x:c r="C4" s="12"/>
      <x:c r="D4" s="12"/>
      <x:c r="E4" s="12"/>
      <x:c r="F4" s="12"/>
      <x:c r="G4" s="12"/>
    </x:row>
    <x:row r="5">
      <x:c r="A5" s="47" t="str">
        <x:v>Platform</x:v>
      </x:c>
      <x:c r="B5" s="40" t="str">
        <x:f>IF(START!$B$5="","",START!$B$5)</x:f>
      </x:c>
      <x:c r="C5" s="12"/>
      <x:c r="D5" s="12"/>
      <x:c r="E5" s="12"/>
      <x:c r="F5" s="12"/>
      <x:c r="G5" s="12"/>
    </x:row>
    <x:row r="6">
      <x:c r="A6" s="47" t="str">
        <x:v>Locale</x:v>
      </x:c>
      <x:c r="B6" s="40" t="str">
        <x:f>IF(START!$B$6="","",START!$B$6)</x:f>
      </x:c>
      <x:c r="C6" s="12"/>
      <x:c r="D6" s="12"/>
      <x:c r="E6" s="12"/>
      <x:c r="F6" s="12"/>
      <x:c r="G6" s="12"/>
    </x:row>
    <x:row r="7">
      <x:c r="A7" s="47" t="str">
        <x:v>Publication intent</x:v>
      </x:c>
      <x:c r="B7" s="40" t="str">
        <x:f>IF(START!$B$12="","",START!$B$12)</x:f>
      </x:c>
      <x:c r="C7" s="12"/>
      <x:c r="D7" s="12"/>
      <x:c r="E7" s="12"/>
      <x:c r="F7" s="12"/>
      <x:c r="G7" s="12"/>
    </x:row>
    <x:row r="8">
      <x:c r="A8" s="47" t="str">
        <x:v>Scope state</x:v>
      </x:c>
      <x:c r="B8" s="40" t="str">
        <x:f>START!$B$14</x:f>
        <x:v>SCOPE INCOMPLETE</x:v>
      </x:c>
      <x:c r="C8" s="12"/>
      <x:c r="D8" s="12"/>
      <x:c r="E8" s="12"/>
      <x:c r="F8" s="12"/>
      <x:c r="G8" s="12"/>
    </x:row>
    <x:row r="9">
      <x:c r="A9" s="12"/>
      <x:c r="B9" s="12"/>
      <x:c r="C9" s="12"/>
      <x:c r="D9" s="12"/>
      <x:c r="E9" s="12"/>
      <x:c r="F9" s="12"/>
      <x:c r="G9" s="12"/>
    </x:row>
    <x:row r="10">
      <x:c r="A10" s="6" t="str">
        <x:v>Stage</x:v>
      </x:c>
      <x:c r="B10" s="6" t="str">
        <x:v>State</x:v>
      </x:c>
      <x:c r="C10" s="6" t="str">
        <x:v>Evidence locator</x:v>
      </x:c>
      <x:c r="D10" s="6" t="str">
        <x:v>Observation / detail</x:v>
      </x:c>
      <x:c r="E10" s="6" t="str">
        <x:v>Owner</x:v>
      </x:c>
      <x:c r="F10" s="6" t="str">
        <x:v>Evidence quality</x:v>
      </x:c>
      <x:c r="G10" s="6" t="str">
        <x:v>Stage decision</x:v>
      </x:c>
    </x:row>
    <x:row r="11">
      <x:c r="A11" s="12" t="str">
        <x:v>Access</x:v>
      </x:c>
      <x:c r="B11" s="48"/>
      <x:c r="C11" s="48"/>
      <x:c r="D11" s="48"/>
      <x:c r="E11" s="48" t="str">
        <x:v>Technical SEO</x:v>
      </x:c>
      <x:c r="F11" s="40" t="str">
        <x:f>IF(B11="","NOT TESTED",IF(NOT(OR(EXACT(B11,"PASS"),EXACT(B11,"FAIL"),EXACT(B11,"UNKNOWN"))),"INVALID - CONTROLLED STATE",IF(OR(C11="",D11=""),"EVIDENCE INSUFFICIENT - LOCATOR/DETAIL","COMPLETE")))</x:f>
        <x:v>NOT TESTED</x:v>
      </x:c>
      <x:c r="G11" s="40" t="str">
        <x:f>IF(B11="","NOT TESTED",IF(F11="INVALID - CONTROLLED STATE","INVALID - CONTROLLED STATE - ACCESS",IF(F11&lt;&gt;"COMPLETE","EVIDENCE INSUFFICIENT - ACCESS",IF(EXACT(B11,"FAIL"),"TECHNICALLY BLOCKED - ACCESS",IF(EXACT(B11,"UNKNOWN"),"EVIDENCE INSUFFICIENT - ACCESS","PASS")))))</x:f>
        <x:v>NOT TESTED</x:v>
      </x:c>
    </x:row>
    <x:row r="12">
      <x:c r="A12" s="12" t="str">
        <x:v>Indexability</x:v>
      </x:c>
      <x:c r="B12" s="48"/>
      <x:c r="C12" s="48"/>
      <x:c r="D12" s="48"/>
      <x:c r="E12" s="48" t="str">
        <x:v>Technical SEO</x:v>
      </x:c>
      <x:c r="F12" s="40" t="str">
        <x:f>IF(B12="","NOT TESTED",IF(NOT(OR(EXACT(B12,"PASS"),EXACT(B12,"FAIL"),EXACT(B12,"UNKNOWN"))),"INVALID - CONTROLLED STATE",IF(OR(C12="",D12=""),"EVIDENCE INSUFFICIENT - LOCATOR/DETAIL","COMPLETE")))</x:f>
        <x:v>NOT TESTED</x:v>
      </x:c>
      <x:c r="G12" s="40" t="str">
        <x:f>IF(B12="","NOT TESTED",IF(F12="INVALID - CONTROLLED STATE","INVALID - CONTROLLED STATE - INDEXABILITY",IF(F12&lt;&gt;"COMPLETE","EVIDENCE INSUFFICIENT - INDEXABILITY",IF(EXACT(B12,"FAIL"),"TECHNICALLY BLOCKED - INDEXABILITY",IF(EXACT(B12,"UNKNOWN"),"EVIDENCE INSUFFICIENT - INDEXABILITY","PASS")))))</x:f>
        <x:v>NOT TESTED</x:v>
      </x:c>
    </x:row>
    <x:row r="13">
      <x:c r="A13" s="12" t="str">
        <x:v>URL Identity</x:v>
      </x:c>
      <x:c r="B13" s="48"/>
      <x:c r="C13" s="48"/>
      <x:c r="D13" s="48"/>
      <x:c r="E13" s="48" t="str">
        <x:v>Technical SEO</x:v>
      </x:c>
      <x:c r="F13" s="40" t="str">
        <x:f>IF(B13="","NOT TESTED",IF(NOT(OR(EXACT(B13,"PASS"),EXACT(B13,"FAIL"),EXACT(B13,"UNKNOWN"))),"INVALID - CONTROLLED STATE",IF(OR(C13="",D13=""),"EVIDENCE INSUFFICIENT - LOCATOR/DETAIL","COMPLETE")))</x:f>
        <x:v>NOT TESTED</x:v>
      </x:c>
      <x:c r="G13" s="40" t="str">
        <x:f>IF(B13="","NOT TESTED",IF(F13="INVALID - CONTROLLED STATE","INVALID - CONTROLLED STATE - IDENTITY",IF(F13&lt;&gt;"COMPLETE","EVIDENCE INSUFFICIENT - IDENTITY",IF(EXACT(B13,"FAIL"),"TECHNICALLY BLOCKED - IDENTITY",IF(EXACT(B13,"UNKNOWN"),"EVIDENCE INSUFFICIENT - IDENTITY","PASS")))))</x:f>
        <x:v>NOT TESTED</x:v>
      </x:c>
    </x:row>
    <x:row r="14">
      <x:c r="A14" s="12" t="str">
        <x:v>Rendering</x:v>
      </x:c>
      <x:c r="B14" s="48"/>
      <x:c r="C14" s="48"/>
      <x:c r="D14" s="48"/>
      <x:c r="E14" s="48" t="str">
        <x:v>Developer / Engineering</x:v>
      </x:c>
      <x:c r="F14" s="40" t="str">
        <x:f>IF(B14="","NOT TESTED",IF(NOT(OR(EXACT(B14,"PASS"),EXACT(B14,"FAIL"),EXACT(B14,"UNKNOWN"))),"INVALID - CONTROLLED STATE",IF(OR(C14="",D14=""),"EVIDENCE INSUFFICIENT - LOCATOR/DETAIL","COMPLETE")))</x:f>
        <x:v>NOT TESTED</x:v>
      </x:c>
      <x:c r="G14" s="40" t="str">
        <x:f>IF(B14="","NOT TESTED",IF(F14="INVALID - CONTROLLED STATE","INVALID - CONTROLLED STATE - RENDERING",IF(F14&lt;&gt;"COMPLETE","EVIDENCE INSUFFICIENT - RENDERING",IF(EXACT(B14,"FAIL"),"TECHNICALLY BLOCKED - RENDERING",IF(EXACT(B14,"UNKNOWN"),"EVIDENCE INSUFFICIENT - RENDERING","PASS")))))</x:f>
        <x:v>NOT TESTED</x:v>
      </x:c>
    </x:row>
    <x:row r="15">
      <x:c r="A15" s="12" t="str">
        <x:v>Structured Data Parity</x:v>
      </x:c>
      <x:c r="B15" s="48"/>
      <x:c r="C15" s="48"/>
      <x:c r="D15" s="48"/>
      <x:c r="E15" s="48" t="str">
        <x:v>SEO / AEO / GEO</x:v>
      </x:c>
      <x:c r="F15" s="40" t="str">
        <x:f>IF(B15="","NOT TESTED",IF(NOT(OR(EXACT(B15,"PASS"),EXACT(B15,"FAIL"),EXACT(B15,"UNKNOWN"),EXACT(B15,"NOT APPLICABLE"))),"INVALID - CONTROLLED STATE",IF(EXACT(B15,"NOT APPLICABLE"),IF(D15="","EVIDENCE INSUFFICIENT - EXPLAIN N/A","COMPLETE"),IF(OR(C15="",D15=""),"EVIDENCE INSUFFICIENT - LOCATOR/DETAIL","COMPLETE"))))</x:f>
        <x:v>NOT TESTED</x:v>
      </x:c>
      <x:c r="G15" s="40" t="str">
        <x:f>IF(B15="","NOT TESTED",IF(F15="INVALID - CONTROLLED STATE","INVALID - CONTROLLED STATE - STRUCTURED DATA PARITY",IF(F15&lt;&gt;"COMPLETE","EVIDENCE INSUFFICIENT - STRUCTURED DATA PARITY",IF(EXACT(B15,"FAIL"),"TECHNICALLY BLOCKED - STRUCTURED DATA PARITY",IF(EXACT(B15,"UNKNOWN"),"EVIDENCE INSUFFICIENT - STRUCTURED DATA PARITY","PASS")))))</x:f>
        <x:v>NOT TESTED</x:v>
      </x:c>
    </x:row>
    <x:row r="16">
      <x:c r="A16" s="12" t="str">
        <x:v>Platform Crawler Access</x:v>
      </x:c>
      <x:c r="B16" s="48"/>
      <x:c r="C16" s="48"/>
      <x:c r="D16" s="48"/>
      <x:c r="E16" s="48" t="str">
        <x:v>Technical SEO</x:v>
      </x:c>
      <x:c r="F16" s="40" t="str">
        <x:f>IF(B16="","NOT TESTED",IF(NOT(OR(EXACT(B16,"PASS"),EXACT(B16,"FAIL"),EXACT(B16,"UNKNOWN"),EXACT(B16,"NOT APPLICABLE"))),"INVALID - CONTROLLED STATE",IF(EXACT(B16,"NOT APPLICABLE"),IF(D16="","EVIDENCE INSUFFICIENT - EXPLAIN N/A","COMPLETE"),IF(OR(C16="",D16=""),"EVIDENCE INSUFFICIENT - LOCATOR/DETAIL","COMPLETE"))))</x:f>
        <x:v>NOT TESTED</x:v>
      </x:c>
      <x:c r="G16" s="40" t="str">
        <x:f>IF(B16="","NOT TESTED",IF(F16="INVALID - CONTROLLED STATE","INVALID - CONTROLLED STATE - PLATFORM ACCESS",IF(F16&lt;&gt;"COMPLETE","EVIDENCE INSUFFICIENT - PLATFORM ACCESS",IF(EXACT(B16,"FAIL"),"TECHNICALLY BLOCKED - PLATFORM ACCESS",IF(EXACT(B16,"UNKNOWN"),"EVIDENCE INSUFFICIENT - PLATFORM ACCESS",IF(EXACT(B16,"NOT APPLICABLE"),IF(OR(EXACT(START!$B$5,"Google Search / AI features"),EXACT(START!$B$5,"Bing / Microsoft AI experiences")),"PASS","EVIDENCE INSUFFICIENT - PLATFORM ACCESS"),"PASS"))))))</x:f>
        <x:v>NOT TESTED</x:v>
      </x:c>
    </x:row>
    <x:row r="17">
      <x:c r="A17" s="12" t="str">
        <x:v>Main Content Semantic Exposure</x:v>
      </x:c>
      <x:c r="B17" s="48"/>
      <x:c r="C17" s="48"/>
      <x:c r="D17" s="48"/>
      <x:c r="E17" s="48" t="str">
        <x:v>Product / Web</x:v>
      </x:c>
      <x:c r="F17" s="40" t="str">
        <x:f>IF(B17="","NOT TESTED",IF(NOT(OR(EXACT(B17,"PASS"),EXACT(B17,"FAIL"),EXACT(B17,"UNKNOWN"))),"INVALID - CONTROLLED STATE",IF(OR(C17="",D17=""),"EVIDENCE INSUFFICIENT - LOCATOR/DETAIL","COMPLETE")))</x:f>
        <x:v>NOT TESTED</x:v>
      </x:c>
      <x:c r="G17" s="40" t="str">
        <x:f>IF(B17="","NOT TESTED",IF(F17="INVALID - CONTROLLED STATE","INVALID - CONTROLLED STATE - MAIN CONTENT EXPOSURE",IF(F17&lt;&gt;"COMPLETE","EVIDENCE INSUFFICIENT - MAIN CONTENT EXPOSURE",IF(EXACT(B17,"FAIL"),"TECHNICALLY BLOCKED - MAIN CONTENT EXPOSURE",IF(EXACT(B17,"UNKNOWN"),"EVIDENCE INSUFFICIENT - MAIN CONTENT EXPOSURE","PASS")))))</x:f>
        <x:v>NOT TESTED</x:v>
      </x:c>
    </x:row>
    <x:row r="18">
      <x:c r="A18" s="47" t="str">
        <x:v>Technical gate state</x:v>
      </x:c>
      <x:c r="B18" s="40" t="str">
        <x:f>IF(START!$B$14&lt;&gt;"SCOPE READY","SCOPE INCOMPLETE",IF(G11&lt;&gt;"PASS",G11,IF(G12&lt;&gt;"PASS",G12,IF(G13&lt;&gt;"PASS",G13,IF(G14&lt;&gt;"PASS",G14,IF(G15&lt;&gt;"PASS",G15,IF(G16&lt;&gt;"PASS",G16,IF(G17&lt;&gt;"PASS",G17,"TECHNICALLY ELIGIBLE - DOWNSTREAM SELECTION NOT PROVEN"))))))))</x:f>
        <x:v>SCOPE INCOMPLETE</x:v>
      </x:c>
      <x:c r="C18" s="12"/>
      <x:c r="D18" s="12"/>
      <x:c r="E18" s="12"/>
      <x:c r="F18" s="12"/>
      <x:c r="G18" s="12"/>
    </x:row>
    <x:row r="19">
      <x:c r="A19" s="47" t="str">
        <x:v>Downstream observation</x:v>
      </x:c>
      <x:c r="B19" s="40"/>
      <x:c r="C19" s="12"/>
      <x:c r="D19" s="12"/>
      <x:c r="E19" s="12"/>
      <x:c r="F19" s="12"/>
      <x:c r="G19" s="12"/>
    </x:row>
    <x:row r="20" ht="52" customHeight="1">
      <x:c r="A20" s="47" t="str">
        <x:v>Next action</x:v>
      </x:c>
      <x:c r="B20" s="40" t="str">
        <x:f>IF(B18="SCOPE INCOMPLETE","Complete START before testing.",IF(B18="TECHNICALLY BLOCKED - ACCESS","Repair the first access failure and retain before/after evidence.",IF(B18="TECHNICALLY BLOCKED - INDEXABILITY","Reconcile publication/indexing directives.",IF(B18="TECHNICALLY BLOCKED - IDENTITY","Reconcile canonical, redirects and preferred-URL signals.",IF(B18="TECHNICALLY BLOCKED - RENDERING","Make the substantive answer survive rendering and retest.",IF(B18="TECHNICALLY BLOCKED - STRUCTURED DATA PARITY","Correct or remove markup that conflicts with visible content.",IF(B18="TECHNICALLY BLOCKED - PLATFORM ACCESS","Reconcile platform-specific crawler access.",IF(B18="TECHNICALLY BLOCKED - MAIN CONTENT EXPOSURE","Repair the substantive main-content semantic exposure defect.",IF(OR(B18="INVALID - CONTROLLED STATE - ACCESS",B18="INVALID - CONTROLLED STATE - INDEXABILITY",B18="INVALID - CONTROLLED STATE - IDENTITY",B18="INVALID - CONTROLLED STATE - RENDERING",B18="INVALID - CONTROLLED STATE - STRUCTURED DATA PARITY",B18="INVALID - CONTROLLED STATE - PLATFORM ACCESS",B18="INVALID - CONTROLLED STATE - MAIN CONTENT EXPOSURE"),"Correct the invalid controlled state before interpreting the gate.",IF(B18&lt;&gt;"TECHNICALLY ELIGIBLE - DOWNSTREAM SELECTION NOT PROVEN","Capture the missing direct evidence before changing another layer.",IF(B19="NOT OBSERVED","Hand off to query fit, passage usefulness, source role, evidence and authority analysis.",IF(B19="OBSERVED","Preserve the evidence; reopen only on a defined technical trigger.","Run a governed downstream observation, not more technical polish."))))))))))))</x:f>
        <x:v>Complete START before testing.</x:v>
      </x:c>
      <x:c r="C20" s="12"/>
      <x:c r="D20" s="12"/>
      <x:c r="E20" s="12"/>
      <x:c r="F20" s="12"/>
      <x:c r="G20" s="12"/>
    </x:row>
    <x:row r="21" ht="52" customHeight="1">
      <x:c r="A21" s="47" t="str">
        <x:v>Do not infer</x:v>
      </x:c>
      <x:c r="B21" s="40" t="str">
        <x:v>A technical PASS does not prove retrieval, citation, recommendation, ranking, recurrence or commercial impact. Publication accessibility/quality remains a separate acceptance gate unless the defect also breaks main-content semantic exposure.</x:v>
      </x:c>
      <x:c r="C21" s="12"/>
      <x:c r="D21" s="12"/>
      <x:c r="E21" s="12"/>
      <x:c r="F21" s="12"/>
      <x:c r="G21" s="12"/>
    </x:row>
    <x:row r="22">
      <x:c r="A22" s="12"/>
      <x:c r="B22" s="12"/>
      <x:c r="C22" s="12"/>
      <x:c r="D22" s="12"/>
      <x:c r="E22" s="12"/>
      <x:c r="F22" s="12"/>
      <x:c r="G22" s="12"/>
    </x:row>
    <x:row r="23">
      <x:c r="A23" s="12"/>
      <x:c r="B23" s="12"/>
      <x:c r="C23" s="12"/>
      <x:c r="D23" s="12"/>
      <x:c r="E23" s="12"/>
      <x:c r="F23" s="12"/>
      <x:c r="G23" s="12"/>
    </x:row>
    <x:row r="24">
      <x:c r="A24" s="12"/>
      <x:c r="B24" s="12"/>
      <x:c r="C24" s="12"/>
      <x:c r="D24" s="12"/>
      <x:c r="E24" s="12"/>
      <x:c r="F24" s="12"/>
      <x:c r="G24" s="12"/>
    </x:row>
    <x:row r="25">
      <x:c r="A25" s="12"/>
      <x:c r="B25" s="12"/>
      <x:c r="C25" s="12"/>
      <x:c r="D25" s="12"/>
      <x:c r="E25" s="12"/>
      <x:c r="F25" s="12"/>
      <x:c r="G25" s="12"/>
    </x:row>
  </x:sheetData>
  <x:mergeCells>
    <x:mergeCell ref="A1:G1"/>
    <x:mergeCell ref="A2:G2"/>
  </x:mergeCells>
  <x:dataValidations count="6">
    <x:dataValidation type="list" sqref="B11:B17">
      <x:formula1>LISTS!$A$2:$A$5</x:formula1>
    </x:dataValidation>
    <x:dataValidation type="list" sqref="E11:E17">
      <x:formula1>LISTS!$H$2:$H$8</x:formula1>
    </x:dataValidation>
    <x:dataValidation type="list" sqref="B19">
      <x:formula1>LISTS!$E$2:$E$4</x:formula1>
    </x:dataValidation>
    <x:dataValidation type="list" sqref="B11:B14">
      <x:formula1>"PASS,FAIL,UNKNOWN"</x:formula1>
    </x:dataValidation>
    <x:dataValidation type="list" sqref="B17">
      <x:formula1>"PASS,FAIL,UNKNOWN"</x:formula1>
    </x:dataValidation>
    <x:dataValidation type="list" sqref="B15:B16">
      <x:formula1>"PASS,FAIL,UNKNOWN,NOT APPLICABLE"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6" hidden="0" customWidth="1"/>
    <x:col min="3" max="3" width="28" hidden="0" customWidth="1"/>
    <x:col min="4" max="4" width="30" hidden="0" customWidth="1"/>
    <x:col min="5" max="5" width="20" hidden="0" customWidth="1"/>
    <x:col min="6" max="6" width="16" hidden="0" customWidth="1"/>
    <x:col min="7" max="7" width="36" hidden="0" customWidth="1"/>
    <x:col min="8" max="8" width="44" hidden="0" customWidth="1"/>
    <x:col min="9" max="9" width="25" hidden="0" customWidth="1"/>
    <x:col min="10" max="10" width="23" hidden="0" customWidth="1"/>
    <x:col min="11" max="11" width="30" hidden="0" customWidth="1"/>
    <x:col min="12" max="12" width="25" hidden="0" customWidth="1"/>
    <x:col min="13" max="13" width="28" hidden="0" customWidth="1"/>
    <x:col min="14" max="14" width="18" hidden="0" customWidth="1"/>
    <x:col min="15" max="15" width="18" hidden="0" customWidth="1"/>
  </x:cols>
  <x:sheetData>
    <x:row r="1">
      <x:c r="A1" s="46" t="str">
        <x:v>EVIDENCE LOG - repeatable page-level evidence</x:v>
      </x:c>
      <x:c r="B1" s="46"/>
      <x:c r="C1" s="46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</x:row>
    <x:row r="2">
      <x:c r="A2" s="22" t="str">
        <x:v>Rows must match START page, platform, locale and observation-window scope. Required evidence needs a locator and detail. Duplicate IDs, non-controlled tokens and unjustified NOT APPLICABLE states fail closed.</x:v>
      </x:c>
      <x:c r="B2" s="22"/>
      <x:c r="C2" s="22"/>
      <x:c r="D2" s="22"/>
      <x:c r="E2" s="22"/>
      <x:c r="F2" s="22"/>
      <x:c r="G2" s="22"/>
      <x:c r="H2" s="22"/>
      <x:c r="I2" s="22"/>
      <x:c r="J2" s="22"/>
      <x:c r="K2" s="22"/>
      <x:c r="L2" s="22"/>
      <x:c r="M2" s="22"/>
      <x:c r="N2" s="22"/>
    </x:row>
    <x:row r="3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</x:row>
    <x:row r="4">
      <x:c r="A4" s="12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</x:row>
    <x:row r="5">
      <x:c r="A5" s="6" t="str">
        <x:v>Record ID</x:v>
      </x:c>
      <x:c r="B5" s="6" t="str">
        <x:v>Page URL</x:v>
      </x:c>
      <x:c r="C5" s="6" t="str">
        <x:v>Platform</x:v>
      </x:c>
      <x:c r="D5" s="6" t="str">
        <x:v>Check Type</x:v>
      </x:c>
      <x:c r="E5" s="6" t="str">
        <x:v>State</x:v>
      </x:c>
      <x:c r="F5" s="6" t="str">
        <x:v>Evidence date</x:v>
      </x:c>
      <x:c r="G5" s="6" t="str">
        <x:v>Evidence locator</x:v>
      </x:c>
      <x:c r="H5" s="6" t="str">
        <x:v>Observation / detail</x:v>
      </x:c>
      <x:c r="I5" s="6" t="str">
        <x:v>Owner</x:v>
      </x:c>
      <x:c r="J5" s="173" t="str">
        <x:v>Scope match</x:v>
      </x:c>
      <x:c r="K5" s="173" t="str">
        <x:v>Evidence completeness</x:v>
      </x:c>
      <x:c r="L5" s="173" t="str">
        <x:v>Token validity</x:v>
      </x:c>
      <x:c r="M5" s="173" t="str">
        <x:v>Decision state</x:v>
      </x:c>
      <x:c r="N5" s="173" t="str">
        <x:v>Locale (scope)</x:v>
      </x:c>
      <x:c r="O5" s="227" t="str">
        <x:v>Record readiness</x:v>
      </x:c>
    </x:row>
    <x:row r="6">
      <x:c r="A6" s="48"/>
      <x:c r="B6" s="48"/>
      <x:c r="C6" s="48"/>
      <x:c r="D6" s="48"/>
      <x:c r="E6" s="48"/>
      <x:c r="F6" s="52"/>
      <x:c r="G6" s="48"/>
      <x:c r="H6" s="48"/>
      <x:c r="I6" s="48"/>
      <x:c r="J6" s="40" t="str">
        <x:f>IF(A6="","",IF(OR(B6="",C6="",F6="",N6=""),"EVIDENCE INSUFFICIENT - SCOPE FIELD",IF(AND(B6=START!$B$4,C6=START!$B$5,N6=START!$B$6,F6&gt;=START!$B$7,F6&lt;=START!$B$8),"SCOPE MATCH","INVALID - OUT OF SCOPE")))</x:f>
      </x:c>
      <x:c r="K6" s="40" t="str">
        <x:f>IF(A6="","",IF(OR(B6="",C6="",D6="",E6="",F6="",I6="",N6=""),"EVIDENCE INSUFFICIENT - REQUIRED FIELD",IF(E6="NOT APPLICABLE",IF(H6="","EVIDENCE INSUFFICIENT - EXPLAIN N/A","COMPLETE"),IF(OR(G6="",H6=""),"EVIDENCE INSUFFICIENT - LOCATOR/DETAIL","COMPLETE"))))</x:f>
      </x:c>
      <x:c r="L6" s="40" t="str">
        <x:f>IF(A6="","",IF(NOT(OR(EXACT(E6,"PASS"),EXACT(E6,"FAIL"),EXACT(E6,"UNKNOWN"),EXACT(E6,"NOT APPLICABLE"))),"INVALID - STATE TOKEN",IF(NOT(OR(EXACT(C6,"Google Search / AI features"),EXACT(C6,"Bing / Microsoft AI experiences"),EXACT(C6,"ChatGPT search"),EXACT(C6,"Multi-surface / platform-neutral"))),"INVALID - PLATFORM TOKEN",IF(NOT(OR(EXACT(D6,"Access"),EXACT(D6,"Indexability"),EXACT(D6,"URL Identity"),EXACT(D6,"Rendering"),EXACT(D6,"Structured Data Parity"),EXACT(D6,"Platform Crawler Access"),EXACT(D6,"Main Content Semantic Exposure"))),"INVALID - CHECK TOKEN",IF(AND(EXACT(E6,"NOT APPLICABLE"),NOT(OR(EXACT(D6,"Structured Data Parity"),EXACT(D6,"Platform Crawler Access")))),"INVALID - N/A NOT PERMITTED",IF(AND(EXACT(E6,"NOT APPLICABLE"),EXACT(D6,"Platform Crawler Access"),OR(EXACT(C6,"ChatGPT search"),EXACT(C6,"Multi-surface / platform-neutral"))),"INVALID - N/A NOT PERMITTED",IF(COUNTIF($A$6:$A$205,A6)&gt;1,"INVALID - DUPLICATE ID","VALID")))))))</x:f>
      </x:c>
      <x:c r="M6" s="40" t="str">
        <x:f>IF(A6="","",IF(J6&lt;&gt;"SCOPE MATCH",J6,IF(L6&lt;&gt;"VALID",L6,IF(K6&lt;&gt;"COMPLETE",K6,IF(E6="FAIL","BLOCKED EVIDENCE",IF(E6="UNKNOWN","EVIDENCE INSUFFICIENT","RECORD READY"))))))</x:f>
      </x:c>
      <x:c r="N6" s="175"/>
      <x:c r="O6" s="230" t="str">
        <x:f>IF(A6="","",IF(M6="RECORD READY","READY","NOT READY"))</x:f>
      </x:c>
    </x:row>
    <x:row r="7">
      <x:c r="A7" s="48"/>
      <x:c r="B7" s="48"/>
      <x:c r="C7" s="48"/>
      <x:c r="D7" s="48"/>
      <x:c r="E7" s="48"/>
      <x:c r="F7" s="52"/>
      <x:c r="G7" s="48"/>
      <x:c r="H7" s="48"/>
      <x:c r="I7" s="48"/>
      <x:c r="J7" s="40" t="str">
        <x:f>IF(A7="","",IF(OR(B7="",C7="",F7="",N7=""),"EVIDENCE INSUFFICIENT - SCOPE FIELD",IF(AND(B7=START!$B$4,C7=START!$B$5,N7=START!$B$6,F7&gt;=START!$B$7,F7&lt;=START!$B$8),"SCOPE MATCH","INVALID - OUT OF SCOPE")))</x:f>
      </x:c>
      <x:c r="K7" s="40" t="str">
        <x:f>IF(A7="","",IF(OR(B7="",C7="",D7="",E7="",F7="",I7="",N7=""),"EVIDENCE INSUFFICIENT - REQUIRED FIELD",IF(E7="NOT APPLICABLE",IF(H7="","EVIDENCE INSUFFICIENT - EXPLAIN N/A","COMPLETE"),IF(OR(G7="",H7=""),"EVIDENCE INSUFFICIENT - LOCATOR/DETAIL","COMPLETE"))))</x:f>
      </x:c>
      <x:c r="L7" s="40" t="str">
        <x:f>IF(A7="","",IF(NOT(OR(EXACT(E7,"PASS"),EXACT(E7,"FAIL"),EXACT(E7,"UNKNOWN"),EXACT(E7,"NOT APPLICABLE"))),"INVALID - STATE TOKEN",IF(NOT(OR(EXACT(C7,"Google Search / AI features"),EXACT(C7,"Bing / Microsoft AI experiences"),EXACT(C7,"ChatGPT search"),EXACT(C7,"Multi-surface / platform-neutral"))),"INVALID - PLATFORM TOKEN",IF(NOT(OR(EXACT(D7,"Access"),EXACT(D7,"Indexability"),EXACT(D7,"URL Identity"),EXACT(D7,"Rendering"),EXACT(D7,"Structured Data Parity"),EXACT(D7,"Platform Crawler Access"),EXACT(D7,"Main Content Semantic Exposure"))),"INVALID - CHECK TOKEN",IF(AND(EXACT(E7,"NOT APPLICABLE"),NOT(OR(EXACT(D7,"Structured Data Parity"),EXACT(D7,"Platform Crawler Access")))),"INVALID - N/A NOT PERMITTED",IF(AND(EXACT(E7,"NOT APPLICABLE"),EXACT(D7,"Platform Crawler Access"),OR(EXACT(C7,"ChatGPT search"),EXACT(C7,"Multi-surface / platform-neutral"))),"INVALID - N/A NOT PERMITTED",IF(COUNTIF($A$6:$A$205,A7)&gt;1,"INVALID - DUPLICATE ID","VALID")))))))</x:f>
      </x:c>
      <x:c r="M7" s="40" t="str">
        <x:f>IF(A7="","",IF(J7&lt;&gt;"SCOPE MATCH",J7,IF(L7&lt;&gt;"VALID",L7,IF(K7&lt;&gt;"COMPLETE",K7,IF(E7="FAIL","BLOCKED EVIDENCE",IF(E7="UNKNOWN","EVIDENCE INSUFFICIENT","RECORD READY"))))))</x:f>
      </x:c>
      <x:c r="N7" s="175"/>
      <x:c r="O7" s="230" t="str">
        <x:f>IF(A7="","",IF(M7="RECORD READY","READY","NOT READY"))</x:f>
      </x:c>
    </x:row>
    <x:row r="8">
      <x:c r="A8" s="48"/>
      <x:c r="B8" s="48"/>
      <x:c r="C8" s="48"/>
      <x:c r="D8" s="48"/>
      <x:c r="E8" s="48"/>
      <x:c r="F8" s="52"/>
      <x:c r="G8" s="48"/>
      <x:c r="H8" s="48"/>
      <x:c r="I8" s="48"/>
      <x:c r="J8" s="40" t="str">
        <x:f>IF(A8="","",IF(OR(B8="",C8="",F8="",N8=""),"EVIDENCE INSUFFICIENT - SCOPE FIELD",IF(AND(B8=START!$B$4,C8=START!$B$5,N8=START!$B$6,F8&gt;=START!$B$7,F8&lt;=START!$B$8),"SCOPE MATCH","INVALID - OUT OF SCOPE")))</x:f>
      </x:c>
      <x:c r="K8" s="40" t="str">
        <x:f>IF(A8="","",IF(OR(B8="",C8="",D8="",E8="",F8="",I8="",N8=""),"EVIDENCE INSUFFICIENT - REQUIRED FIELD",IF(E8="NOT APPLICABLE",IF(H8="","EVIDENCE INSUFFICIENT - EXPLAIN N/A","COMPLETE"),IF(OR(G8="",H8=""),"EVIDENCE INSUFFICIENT - LOCATOR/DETAIL","COMPLETE"))))</x:f>
      </x:c>
      <x:c r="L8" s="40" t="str">
        <x:f>IF(A8="","",IF(NOT(OR(EXACT(E8,"PASS"),EXACT(E8,"FAIL"),EXACT(E8,"UNKNOWN"),EXACT(E8,"NOT APPLICABLE"))),"INVALID - STATE TOKEN",IF(NOT(OR(EXACT(C8,"Google Search / AI features"),EXACT(C8,"Bing / Microsoft AI experiences"),EXACT(C8,"ChatGPT search"),EXACT(C8,"Multi-surface / platform-neutral"))),"INVALID - PLATFORM TOKEN",IF(NOT(OR(EXACT(D8,"Access"),EXACT(D8,"Indexability"),EXACT(D8,"URL Identity"),EXACT(D8,"Rendering"),EXACT(D8,"Structured Data Parity"),EXACT(D8,"Platform Crawler Access"),EXACT(D8,"Main Content Semantic Exposure"))),"INVALID - CHECK TOKEN",IF(AND(EXACT(E8,"NOT APPLICABLE"),NOT(OR(EXACT(D8,"Structured Data Parity"),EXACT(D8,"Platform Crawler Access")))),"INVALID - N/A NOT PERMITTED",IF(AND(EXACT(E8,"NOT APPLICABLE"),EXACT(D8,"Platform Crawler Access"),OR(EXACT(C8,"ChatGPT search"),EXACT(C8,"Multi-surface / platform-neutral"))),"INVALID - N/A NOT PERMITTED",IF(COUNTIF($A$6:$A$205,A8)&gt;1,"INVALID - DUPLICATE ID","VALID")))))))</x:f>
      </x:c>
      <x:c r="M8" s="40" t="str">
        <x:f>IF(A8="","",IF(J8&lt;&gt;"SCOPE MATCH",J8,IF(L8&lt;&gt;"VALID",L8,IF(K8&lt;&gt;"COMPLETE",K8,IF(E8="FAIL","BLOCKED EVIDENCE",IF(E8="UNKNOWN","EVIDENCE INSUFFICIENT","RECORD READY"))))))</x:f>
      </x:c>
      <x:c r="N8" s="175"/>
      <x:c r="O8" s="230" t="str">
        <x:f>IF(A8="","",IF(M8="RECORD READY","READY","NOT READY"))</x:f>
      </x:c>
    </x:row>
    <x:row r="9">
      <x:c r="A9" s="48"/>
      <x:c r="B9" s="48"/>
      <x:c r="C9" s="48"/>
      <x:c r="D9" s="48"/>
      <x:c r="E9" s="48"/>
      <x:c r="F9" s="52"/>
      <x:c r="G9" s="48"/>
      <x:c r="H9" s="48"/>
      <x:c r="I9" s="48"/>
      <x:c r="J9" s="40" t="str">
        <x:f>IF(A9="","",IF(OR(B9="",C9="",F9="",N9=""),"EVIDENCE INSUFFICIENT - SCOPE FIELD",IF(AND(B9=START!$B$4,C9=START!$B$5,N9=START!$B$6,F9&gt;=START!$B$7,F9&lt;=START!$B$8),"SCOPE MATCH","INVALID - OUT OF SCOPE")))</x:f>
      </x:c>
      <x:c r="K9" s="40" t="str">
        <x:f>IF(A9="","",IF(OR(B9="",C9="",D9="",E9="",F9="",I9="",N9=""),"EVIDENCE INSUFFICIENT - REQUIRED FIELD",IF(E9="NOT APPLICABLE",IF(H9="","EVIDENCE INSUFFICIENT - EXPLAIN N/A","COMPLETE"),IF(OR(G9="",H9=""),"EVIDENCE INSUFFICIENT - LOCATOR/DETAIL","COMPLETE"))))</x:f>
      </x:c>
      <x:c r="L9" s="40" t="str">
        <x:f>IF(A9="","",IF(NOT(OR(EXACT(E9,"PASS"),EXACT(E9,"FAIL"),EXACT(E9,"UNKNOWN"),EXACT(E9,"NOT APPLICABLE"))),"INVALID - STATE TOKEN",IF(NOT(OR(EXACT(C9,"Google Search / AI features"),EXACT(C9,"Bing / Microsoft AI experiences"),EXACT(C9,"ChatGPT search"),EXACT(C9,"Multi-surface / platform-neutral"))),"INVALID - PLATFORM TOKEN",IF(NOT(OR(EXACT(D9,"Access"),EXACT(D9,"Indexability"),EXACT(D9,"URL Identity"),EXACT(D9,"Rendering"),EXACT(D9,"Structured Data Parity"),EXACT(D9,"Platform Crawler Access"),EXACT(D9,"Main Content Semantic Exposure"))),"INVALID - CHECK TOKEN",IF(AND(EXACT(E9,"NOT APPLICABLE"),NOT(OR(EXACT(D9,"Structured Data Parity"),EXACT(D9,"Platform Crawler Access")))),"INVALID - N/A NOT PERMITTED",IF(AND(EXACT(E9,"NOT APPLICABLE"),EXACT(D9,"Platform Crawler Access"),OR(EXACT(C9,"ChatGPT search"),EXACT(C9,"Multi-surface / platform-neutral"))),"INVALID - N/A NOT PERMITTED",IF(COUNTIF($A$6:$A$205,A9)&gt;1,"INVALID - DUPLICATE ID","VALID")))))))</x:f>
      </x:c>
      <x:c r="M9" s="40" t="str">
        <x:f>IF(A9="","",IF(J9&lt;&gt;"SCOPE MATCH",J9,IF(L9&lt;&gt;"VALID",L9,IF(K9&lt;&gt;"COMPLETE",K9,IF(E9="FAIL","BLOCKED EVIDENCE",IF(E9="UNKNOWN","EVIDENCE INSUFFICIENT","RECORD READY"))))))</x:f>
      </x:c>
      <x:c r="N9" s="175"/>
      <x:c r="O9" s="230" t="str">
        <x:f>IF(A9="","",IF(M9="RECORD READY","READY","NOT READY"))</x:f>
      </x:c>
    </x:row>
    <x:row r="10">
      <x:c r="A10" s="48"/>
      <x:c r="B10" s="48"/>
      <x:c r="C10" s="48"/>
      <x:c r="D10" s="48"/>
      <x:c r="E10" s="48"/>
      <x:c r="F10" s="52"/>
      <x:c r="G10" s="48"/>
      <x:c r="H10" s="48"/>
      <x:c r="I10" s="48"/>
      <x:c r="J10" s="40" t="str">
        <x:f>IF(A10="","",IF(OR(B10="",C10="",F10="",N10=""),"EVIDENCE INSUFFICIENT - SCOPE FIELD",IF(AND(B10=START!$B$4,C10=START!$B$5,N10=START!$B$6,F10&gt;=START!$B$7,F10&lt;=START!$B$8),"SCOPE MATCH","INVALID - OUT OF SCOPE")))</x:f>
      </x:c>
      <x:c r="K10" s="40" t="str">
        <x:f>IF(A10="","",IF(OR(B10="",C10="",D10="",E10="",F10="",I10="",N10=""),"EVIDENCE INSUFFICIENT - REQUIRED FIELD",IF(E10="NOT APPLICABLE",IF(H10="","EVIDENCE INSUFFICIENT - EXPLAIN N/A","COMPLETE"),IF(OR(G10="",H10=""),"EVIDENCE INSUFFICIENT - LOCATOR/DETAIL","COMPLETE"))))</x:f>
      </x:c>
      <x:c r="L10" s="40" t="str">
        <x:f>IF(A10="","",IF(NOT(OR(EXACT(E10,"PASS"),EXACT(E10,"FAIL"),EXACT(E10,"UNKNOWN"),EXACT(E10,"NOT APPLICABLE"))),"INVALID - STATE TOKEN",IF(NOT(OR(EXACT(C10,"Google Search / AI features"),EXACT(C10,"Bing / Microsoft AI experiences"),EXACT(C10,"ChatGPT search"),EXACT(C10,"Multi-surface / platform-neutral"))),"INVALID - PLATFORM TOKEN",IF(NOT(OR(EXACT(D10,"Access"),EXACT(D10,"Indexability"),EXACT(D10,"URL Identity"),EXACT(D10,"Rendering"),EXACT(D10,"Structured Data Parity"),EXACT(D10,"Platform Crawler Access"),EXACT(D10,"Main Content Semantic Exposure"))),"INVALID - CHECK TOKEN",IF(AND(EXACT(E10,"NOT APPLICABLE"),NOT(OR(EXACT(D10,"Structured Data Parity"),EXACT(D10,"Platform Crawler Access")))),"INVALID - N/A NOT PERMITTED",IF(AND(EXACT(E10,"NOT APPLICABLE"),EXACT(D10,"Platform Crawler Access"),OR(EXACT(C10,"ChatGPT search"),EXACT(C10,"Multi-surface / platform-neutral"))),"INVALID - N/A NOT PERMITTED",IF(COUNTIF($A$6:$A$205,A10)&gt;1,"INVALID - DUPLICATE ID","VALID")))))))</x:f>
      </x:c>
      <x:c r="M10" s="40" t="str">
        <x:f>IF(A10="","",IF(J10&lt;&gt;"SCOPE MATCH",J10,IF(L10&lt;&gt;"VALID",L10,IF(K10&lt;&gt;"COMPLETE",K10,IF(E10="FAIL","BLOCKED EVIDENCE",IF(E10="UNKNOWN","EVIDENCE INSUFFICIENT","RECORD READY"))))))</x:f>
      </x:c>
      <x:c r="N10" s="175"/>
      <x:c r="O10" s="230" t="str">
        <x:f>IF(A10="","",IF(M10="RECORD READY","READY","NOT READY"))</x:f>
      </x:c>
    </x:row>
    <x:row r="11">
      <x:c r="A11" s="48"/>
      <x:c r="B11" s="48"/>
      <x:c r="C11" s="48"/>
      <x:c r="D11" s="48"/>
      <x:c r="E11" s="48"/>
      <x:c r="F11" s="52"/>
      <x:c r="G11" s="48"/>
      <x:c r="H11" s="48"/>
      <x:c r="I11" s="48"/>
      <x:c r="J11" s="40" t="str">
        <x:f>IF(A11="","",IF(OR(B11="",C11="",F11="",N11=""),"EVIDENCE INSUFFICIENT - SCOPE FIELD",IF(AND(B11=START!$B$4,C11=START!$B$5,N11=START!$B$6,F11&gt;=START!$B$7,F11&lt;=START!$B$8),"SCOPE MATCH","INVALID - OUT OF SCOPE")))</x:f>
      </x:c>
      <x:c r="K11" s="40" t="str">
        <x:f>IF(A11="","",IF(OR(B11="",C11="",D11="",E11="",F11="",I11="",N11=""),"EVIDENCE INSUFFICIENT - REQUIRED FIELD",IF(E11="NOT APPLICABLE",IF(H11="","EVIDENCE INSUFFICIENT - EXPLAIN N/A","COMPLETE"),IF(OR(G11="",H11=""),"EVIDENCE INSUFFICIENT - LOCATOR/DETAIL","COMPLETE"))))</x:f>
      </x:c>
      <x:c r="L11" s="40" t="str">
        <x:f>IF(A11="","",IF(NOT(OR(EXACT(E11,"PASS"),EXACT(E11,"FAIL"),EXACT(E11,"UNKNOWN"),EXACT(E11,"NOT APPLICABLE"))),"INVALID - STATE TOKEN",IF(NOT(OR(EXACT(C11,"Google Search / AI features"),EXACT(C11,"Bing / Microsoft AI experiences"),EXACT(C11,"ChatGPT search"),EXACT(C11,"Multi-surface / platform-neutral"))),"INVALID - PLATFORM TOKEN",IF(NOT(OR(EXACT(D11,"Access"),EXACT(D11,"Indexability"),EXACT(D11,"URL Identity"),EXACT(D11,"Rendering"),EXACT(D11,"Structured Data Parity"),EXACT(D11,"Platform Crawler Access"),EXACT(D11,"Main Content Semantic Exposure"))),"INVALID - CHECK TOKEN",IF(AND(EXACT(E11,"NOT APPLICABLE"),NOT(OR(EXACT(D11,"Structured Data Parity"),EXACT(D11,"Platform Crawler Access")))),"INVALID - N/A NOT PERMITTED",IF(AND(EXACT(E11,"NOT APPLICABLE"),EXACT(D11,"Platform Crawler Access"),OR(EXACT(C11,"ChatGPT search"),EXACT(C11,"Multi-surface / platform-neutral"))),"INVALID - N/A NOT PERMITTED",IF(COUNTIF($A$6:$A$205,A11)&gt;1,"INVALID - DUPLICATE ID","VALID")))))))</x:f>
      </x:c>
      <x:c r="M11" s="40" t="str">
        <x:f>IF(A11="","",IF(J11&lt;&gt;"SCOPE MATCH",J11,IF(L11&lt;&gt;"VALID",L11,IF(K11&lt;&gt;"COMPLETE",K11,IF(E11="FAIL","BLOCKED EVIDENCE",IF(E11="UNKNOWN","EVIDENCE INSUFFICIENT","RECORD READY"))))))</x:f>
      </x:c>
      <x:c r="N11" s="175"/>
      <x:c r="O11" s="230" t="str">
        <x:f>IF(A11="","",IF(M11="RECORD READY","READY","NOT READY"))</x:f>
      </x:c>
    </x:row>
    <x:row r="12">
      <x:c r="A12" s="48"/>
      <x:c r="B12" s="48"/>
      <x:c r="C12" s="48"/>
      <x:c r="D12" s="48"/>
      <x:c r="E12" s="48"/>
      <x:c r="F12" s="52"/>
      <x:c r="G12" s="48"/>
      <x:c r="H12" s="48"/>
      <x:c r="I12" s="48"/>
      <x:c r="J12" s="40" t="str">
        <x:f>IF(A12="","",IF(OR(B12="",C12="",F12="",N12=""),"EVIDENCE INSUFFICIENT - SCOPE FIELD",IF(AND(B12=START!$B$4,C12=START!$B$5,N12=START!$B$6,F12&gt;=START!$B$7,F12&lt;=START!$B$8),"SCOPE MATCH","INVALID - OUT OF SCOPE")))</x:f>
      </x:c>
      <x:c r="K12" s="40" t="str">
        <x:f>IF(A12="","",IF(OR(B12="",C12="",D12="",E12="",F12="",I12="",N12=""),"EVIDENCE INSUFFICIENT - REQUIRED FIELD",IF(E12="NOT APPLICABLE",IF(H12="","EVIDENCE INSUFFICIENT - EXPLAIN N/A","COMPLETE"),IF(OR(G12="",H12=""),"EVIDENCE INSUFFICIENT - LOCATOR/DETAIL","COMPLETE"))))</x:f>
      </x:c>
      <x:c r="L12" s="40" t="str">
        <x:f>IF(A12="","",IF(NOT(OR(EXACT(E12,"PASS"),EXACT(E12,"FAIL"),EXACT(E12,"UNKNOWN"),EXACT(E12,"NOT APPLICABLE"))),"INVALID - STATE TOKEN",IF(NOT(OR(EXACT(C12,"Google Search / AI features"),EXACT(C12,"Bing / Microsoft AI experiences"),EXACT(C12,"ChatGPT search"),EXACT(C12,"Multi-surface / platform-neutral"))),"INVALID - PLATFORM TOKEN",IF(NOT(OR(EXACT(D12,"Access"),EXACT(D12,"Indexability"),EXACT(D12,"URL Identity"),EXACT(D12,"Rendering"),EXACT(D12,"Structured Data Parity"),EXACT(D12,"Platform Crawler Access"),EXACT(D12,"Main Content Semantic Exposure"))),"INVALID - CHECK TOKEN",IF(AND(EXACT(E12,"NOT APPLICABLE"),NOT(OR(EXACT(D12,"Structured Data Parity"),EXACT(D12,"Platform Crawler Access")))),"INVALID - N/A NOT PERMITTED",IF(AND(EXACT(E12,"NOT APPLICABLE"),EXACT(D12,"Platform Crawler Access"),OR(EXACT(C12,"ChatGPT search"),EXACT(C12,"Multi-surface / platform-neutral"))),"INVALID - N/A NOT PERMITTED",IF(COUNTIF($A$6:$A$205,A12)&gt;1,"INVALID - DUPLICATE ID","VALID")))))))</x:f>
      </x:c>
      <x:c r="M12" s="40" t="str">
        <x:f>IF(A12="","",IF(J12&lt;&gt;"SCOPE MATCH",J12,IF(L12&lt;&gt;"VALID",L12,IF(K12&lt;&gt;"COMPLETE",K12,IF(E12="FAIL","BLOCKED EVIDENCE",IF(E12="UNKNOWN","EVIDENCE INSUFFICIENT","RECORD READY"))))))</x:f>
      </x:c>
      <x:c r="N12" s="175"/>
      <x:c r="O12" s="230" t="str">
        <x:f>IF(A12="","",IF(M12="RECORD READY","READY","NOT READY"))</x:f>
      </x:c>
    </x:row>
    <x:row r="13">
      <x:c r="A13" s="48"/>
      <x:c r="B13" s="48"/>
      <x:c r="C13" s="48"/>
      <x:c r="D13" s="48"/>
      <x:c r="E13" s="48"/>
      <x:c r="F13" s="52"/>
      <x:c r="G13" s="48"/>
      <x:c r="H13" s="48"/>
      <x:c r="I13" s="48"/>
      <x:c r="J13" s="40" t="str">
        <x:f>IF(A13="","",IF(OR(B13="",C13="",F13="",N13=""),"EVIDENCE INSUFFICIENT - SCOPE FIELD",IF(AND(B13=START!$B$4,C13=START!$B$5,N13=START!$B$6,F13&gt;=START!$B$7,F13&lt;=START!$B$8),"SCOPE MATCH","INVALID - OUT OF SCOPE")))</x:f>
      </x:c>
      <x:c r="K13" s="40" t="str">
        <x:f>IF(A13="","",IF(OR(B13="",C13="",D13="",E13="",F13="",I13="",N13=""),"EVIDENCE INSUFFICIENT - REQUIRED FIELD",IF(E13="NOT APPLICABLE",IF(H13="","EVIDENCE INSUFFICIENT - EXPLAIN N/A","COMPLETE"),IF(OR(G13="",H13=""),"EVIDENCE INSUFFICIENT - LOCATOR/DETAIL","COMPLETE"))))</x:f>
      </x:c>
      <x:c r="L13" s="40" t="str">
        <x:f>IF(A13="","",IF(NOT(OR(EXACT(E13,"PASS"),EXACT(E13,"FAIL"),EXACT(E13,"UNKNOWN"),EXACT(E13,"NOT APPLICABLE"))),"INVALID - STATE TOKEN",IF(NOT(OR(EXACT(C13,"Google Search / AI features"),EXACT(C13,"Bing / Microsoft AI experiences"),EXACT(C13,"ChatGPT search"),EXACT(C13,"Multi-surface / platform-neutral"))),"INVALID - PLATFORM TOKEN",IF(NOT(OR(EXACT(D13,"Access"),EXACT(D13,"Indexability"),EXACT(D13,"URL Identity"),EXACT(D13,"Rendering"),EXACT(D13,"Structured Data Parity"),EXACT(D13,"Platform Crawler Access"),EXACT(D13,"Main Content Semantic Exposure"))),"INVALID - CHECK TOKEN",IF(AND(EXACT(E13,"NOT APPLICABLE"),NOT(OR(EXACT(D13,"Structured Data Parity"),EXACT(D13,"Platform Crawler Access")))),"INVALID - N/A NOT PERMITTED",IF(AND(EXACT(E13,"NOT APPLICABLE"),EXACT(D13,"Platform Crawler Access"),OR(EXACT(C13,"ChatGPT search"),EXACT(C13,"Multi-surface / platform-neutral"))),"INVALID - N/A NOT PERMITTED",IF(COUNTIF($A$6:$A$205,A13)&gt;1,"INVALID - DUPLICATE ID","VALID")))))))</x:f>
      </x:c>
      <x:c r="M13" s="40" t="str">
        <x:f>IF(A13="","",IF(J13&lt;&gt;"SCOPE MATCH",J13,IF(L13&lt;&gt;"VALID",L13,IF(K13&lt;&gt;"COMPLETE",K13,IF(E13="FAIL","BLOCKED EVIDENCE",IF(E13="UNKNOWN","EVIDENCE INSUFFICIENT","RECORD READY"))))))</x:f>
      </x:c>
      <x:c r="N13" s="175"/>
      <x:c r="O13" s="230" t="str">
        <x:f>IF(A13="","",IF(M13="RECORD READY","READY","NOT READY"))</x:f>
      </x:c>
    </x:row>
    <x:row r="14">
      <x:c r="A14" s="48"/>
      <x:c r="B14" s="48"/>
      <x:c r="C14" s="48"/>
      <x:c r="D14" s="48"/>
      <x:c r="E14" s="48"/>
      <x:c r="F14" s="52"/>
      <x:c r="G14" s="48"/>
      <x:c r="H14" s="48"/>
      <x:c r="I14" s="48"/>
      <x:c r="J14" s="40" t="str">
        <x:f>IF(A14="","",IF(OR(B14="",C14="",F14="",N14=""),"EVIDENCE INSUFFICIENT - SCOPE FIELD",IF(AND(B14=START!$B$4,C14=START!$B$5,N14=START!$B$6,F14&gt;=START!$B$7,F14&lt;=START!$B$8),"SCOPE MATCH","INVALID - OUT OF SCOPE")))</x:f>
      </x:c>
      <x:c r="K14" s="40" t="str">
        <x:f>IF(A14="","",IF(OR(B14="",C14="",D14="",E14="",F14="",I14="",N14=""),"EVIDENCE INSUFFICIENT - REQUIRED FIELD",IF(E14="NOT APPLICABLE",IF(H14="","EVIDENCE INSUFFICIENT - EXPLAIN N/A","COMPLETE"),IF(OR(G14="",H14=""),"EVIDENCE INSUFFICIENT - LOCATOR/DETAIL","COMPLETE"))))</x:f>
      </x:c>
      <x:c r="L14" s="40" t="str">
        <x:f>IF(A14="","",IF(NOT(OR(EXACT(E14,"PASS"),EXACT(E14,"FAIL"),EXACT(E14,"UNKNOWN"),EXACT(E14,"NOT APPLICABLE"))),"INVALID - STATE TOKEN",IF(NOT(OR(EXACT(C14,"Google Search / AI features"),EXACT(C14,"Bing / Microsoft AI experiences"),EXACT(C14,"ChatGPT search"),EXACT(C14,"Multi-surface / platform-neutral"))),"INVALID - PLATFORM TOKEN",IF(NOT(OR(EXACT(D14,"Access"),EXACT(D14,"Indexability"),EXACT(D14,"URL Identity"),EXACT(D14,"Rendering"),EXACT(D14,"Structured Data Parity"),EXACT(D14,"Platform Crawler Access"),EXACT(D14,"Main Content Semantic Exposure"))),"INVALID - CHECK TOKEN",IF(AND(EXACT(E14,"NOT APPLICABLE"),NOT(OR(EXACT(D14,"Structured Data Parity"),EXACT(D14,"Platform Crawler Access")))),"INVALID - N/A NOT PERMITTED",IF(AND(EXACT(E14,"NOT APPLICABLE"),EXACT(D14,"Platform Crawler Access"),OR(EXACT(C14,"ChatGPT search"),EXACT(C14,"Multi-surface / platform-neutral"))),"INVALID - N/A NOT PERMITTED",IF(COUNTIF($A$6:$A$205,A14)&gt;1,"INVALID - DUPLICATE ID","VALID")))))))</x:f>
      </x:c>
      <x:c r="M14" s="40" t="str">
        <x:f>IF(A14="","",IF(J14&lt;&gt;"SCOPE MATCH",J14,IF(L14&lt;&gt;"VALID",L14,IF(K14&lt;&gt;"COMPLETE",K14,IF(E14="FAIL","BLOCKED EVIDENCE",IF(E14="UNKNOWN","EVIDENCE INSUFFICIENT","RECORD READY"))))))</x:f>
      </x:c>
      <x:c r="N14" s="175"/>
      <x:c r="O14" s="230" t="str">
        <x:f>IF(A14="","",IF(M14="RECORD READY","READY","NOT READY"))</x:f>
      </x:c>
    </x:row>
    <x:row r="15">
      <x:c r="A15" s="48"/>
      <x:c r="B15" s="48"/>
      <x:c r="C15" s="48"/>
      <x:c r="D15" s="48"/>
      <x:c r="E15" s="48"/>
      <x:c r="F15" s="52"/>
      <x:c r="G15" s="48"/>
      <x:c r="H15" s="48"/>
      <x:c r="I15" s="48"/>
      <x:c r="J15" s="40" t="str">
        <x:f>IF(A15="","",IF(OR(B15="",C15="",F15="",N15=""),"EVIDENCE INSUFFICIENT - SCOPE FIELD",IF(AND(B15=START!$B$4,C15=START!$B$5,N15=START!$B$6,F15&gt;=START!$B$7,F15&lt;=START!$B$8),"SCOPE MATCH","INVALID - OUT OF SCOPE")))</x:f>
      </x:c>
      <x:c r="K15" s="40" t="str">
        <x:f>IF(A15="","",IF(OR(B15="",C15="",D15="",E15="",F15="",I15="",N15=""),"EVIDENCE INSUFFICIENT - REQUIRED FIELD",IF(E15="NOT APPLICABLE",IF(H15="","EVIDENCE INSUFFICIENT - EXPLAIN N/A","COMPLETE"),IF(OR(G15="",H15=""),"EVIDENCE INSUFFICIENT - LOCATOR/DETAIL","COMPLETE"))))</x:f>
      </x:c>
      <x:c r="L15" s="40" t="str">
        <x:f>IF(A15="","",IF(NOT(OR(EXACT(E15,"PASS"),EXACT(E15,"FAIL"),EXACT(E15,"UNKNOWN"),EXACT(E15,"NOT APPLICABLE"))),"INVALID - STATE TOKEN",IF(NOT(OR(EXACT(C15,"Google Search / AI features"),EXACT(C15,"Bing / Microsoft AI experiences"),EXACT(C15,"ChatGPT search"),EXACT(C15,"Multi-surface / platform-neutral"))),"INVALID - PLATFORM TOKEN",IF(NOT(OR(EXACT(D15,"Access"),EXACT(D15,"Indexability"),EXACT(D15,"URL Identity"),EXACT(D15,"Rendering"),EXACT(D15,"Structured Data Parity"),EXACT(D15,"Platform Crawler Access"),EXACT(D15,"Main Content Semantic Exposure"))),"INVALID - CHECK TOKEN",IF(AND(EXACT(E15,"NOT APPLICABLE"),NOT(OR(EXACT(D15,"Structured Data Parity"),EXACT(D15,"Platform Crawler Access")))),"INVALID - N/A NOT PERMITTED",IF(AND(EXACT(E15,"NOT APPLICABLE"),EXACT(D15,"Platform Crawler Access"),OR(EXACT(C15,"ChatGPT search"),EXACT(C15,"Multi-surface / platform-neutral"))),"INVALID - N/A NOT PERMITTED",IF(COUNTIF($A$6:$A$205,A15)&gt;1,"INVALID - DUPLICATE ID","VALID")))))))</x:f>
      </x:c>
      <x:c r="M15" s="40" t="str">
        <x:f>IF(A15="","",IF(J15&lt;&gt;"SCOPE MATCH",J15,IF(L15&lt;&gt;"VALID",L15,IF(K15&lt;&gt;"COMPLETE",K15,IF(E15="FAIL","BLOCKED EVIDENCE",IF(E15="UNKNOWN","EVIDENCE INSUFFICIENT","RECORD READY"))))))</x:f>
      </x:c>
      <x:c r="N15" s="175"/>
      <x:c r="O15" s="230" t="str">
        <x:f>IF(A15="","",IF(M15="RECORD READY","READY","NOT READY"))</x:f>
      </x:c>
    </x:row>
    <x:row r="16">
      <x:c r="A16" s="48"/>
      <x:c r="B16" s="48"/>
      <x:c r="C16" s="48"/>
      <x:c r="D16" s="48"/>
      <x:c r="E16" s="48"/>
      <x:c r="F16" s="52"/>
      <x:c r="G16" s="48"/>
      <x:c r="H16" s="48"/>
      <x:c r="I16" s="48"/>
      <x:c r="J16" s="40" t="str">
        <x:f>IF(A16="","",IF(OR(B16="",C16="",F16="",N16=""),"EVIDENCE INSUFFICIENT - SCOPE FIELD",IF(AND(B16=START!$B$4,C16=START!$B$5,N16=START!$B$6,F16&gt;=START!$B$7,F16&lt;=START!$B$8),"SCOPE MATCH","INVALID - OUT OF SCOPE")))</x:f>
      </x:c>
      <x:c r="K16" s="40" t="str">
        <x:f>IF(A16="","",IF(OR(B16="",C16="",D16="",E16="",F16="",I16="",N16=""),"EVIDENCE INSUFFICIENT - REQUIRED FIELD",IF(E16="NOT APPLICABLE",IF(H16="","EVIDENCE INSUFFICIENT - EXPLAIN N/A","COMPLETE"),IF(OR(G16="",H16=""),"EVIDENCE INSUFFICIENT - LOCATOR/DETAIL","COMPLETE"))))</x:f>
      </x:c>
      <x:c r="L16" s="40" t="str">
        <x:f>IF(A16="","",IF(NOT(OR(EXACT(E16,"PASS"),EXACT(E16,"FAIL"),EXACT(E16,"UNKNOWN"),EXACT(E16,"NOT APPLICABLE"))),"INVALID - STATE TOKEN",IF(NOT(OR(EXACT(C16,"Google Search / AI features"),EXACT(C16,"Bing / Microsoft AI experiences"),EXACT(C16,"ChatGPT search"),EXACT(C16,"Multi-surface / platform-neutral"))),"INVALID - PLATFORM TOKEN",IF(NOT(OR(EXACT(D16,"Access"),EXACT(D16,"Indexability"),EXACT(D16,"URL Identity"),EXACT(D16,"Rendering"),EXACT(D16,"Structured Data Parity"),EXACT(D16,"Platform Crawler Access"),EXACT(D16,"Main Content Semantic Exposure"))),"INVALID - CHECK TOKEN",IF(AND(EXACT(E16,"NOT APPLICABLE"),NOT(OR(EXACT(D16,"Structured Data Parity"),EXACT(D16,"Platform Crawler Access")))),"INVALID - N/A NOT PERMITTED",IF(AND(EXACT(E16,"NOT APPLICABLE"),EXACT(D16,"Platform Crawler Access"),OR(EXACT(C16,"ChatGPT search"),EXACT(C16,"Multi-surface / platform-neutral"))),"INVALID - N/A NOT PERMITTED",IF(COUNTIF($A$6:$A$205,A16)&gt;1,"INVALID - DUPLICATE ID","VALID")))))))</x:f>
      </x:c>
      <x:c r="M16" s="40" t="str">
        <x:f>IF(A16="","",IF(J16&lt;&gt;"SCOPE MATCH",J16,IF(L16&lt;&gt;"VALID",L16,IF(K16&lt;&gt;"COMPLETE",K16,IF(E16="FAIL","BLOCKED EVIDENCE",IF(E16="UNKNOWN","EVIDENCE INSUFFICIENT","RECORD READY"))))))</x:f>
      </x:c>
      <x:c r="N16" s="175"/>
      <x:c r="O16" s="230" t="str">
        <x:f>IF(A16="","",IF(M16="RECORD READY","READY","NOT READY"))</x:f>
      </x:c>
    </x:row>
    <x:row r="17">
      <x:c r="A17" s="48"/>
      <x:c r="B17" s="48"/>
      <x:c r="C17" s="48"/>
      <x:c r="D17" s="48"/>
      <x:c r="E17" s="48"/>
      <x:c r="F17" s="52"/>
      <x:c r="G17" s="48"/>
      <x:c r="H17" s="48"/>
      <x:c r="I17" s="48"/>
      <x:c r="J17" s="40" t="str">
        <x:f>IF(A17="","",IF(OR(B17="",C17="",F17="",N17=""),"EVIDENCE INSUFFICIENT - SCOPE FIELD",IF(AND(B17=START!$B$4,C17=START!$B$5,N17=START!$B$6,F17&gt;=START!$B$7,F17&lt;=START!$B$8),"SCOPE MATCH","INVALID - OUT OF SCOPE")))</x:f>
      </x:c>
      <x:c r="K17" s="40" t="str">
        <x:f>IF(A17="","",IF(OR(B17="",C17="",D17="",E17="",F17="",I17="",N17=""),"EVIDENCE INSUFFICIENT - REQUIRED FIELD",IF(E17="NOT APPLICABLE",IF(H17="","EVIDENCE INSUFFICIENT - EXPLAIN N/A","COMPLETE"),IF(OR(G17="",H17=""),"EVIDENCE INSUFFICIENT - LOCATOR/DETAIL","COMPLETE"))))</x:f>
      </x:c>
      <x:c r="L17" s="40" t="str">
        <x:f>IF(A17="","",IF(NOT(OR(EXACT(E17,"PASS"),EXACT(E17,"FAIL"),EXACT(E17,"UNKNOWN"),EXACT(E17,"NOT APPLICABLE"))),"INVALID - STATE TOKEN",IF(NOT(OR(EXACT(C17,"Google Search / AI features"),EXACT(C17,"Bing / Microsoft AI experiences"),EXACT(C17,"ChatGPT search"),EXACT(C17,"Multi-surface / platform-neutral"))),"INVALID - PLATFORM TOKEN",IF(NOT(OR(EXACT(D17,"Access"),EXACT(D17,"Indexability"),EXACT(D17,"URL Identity"),EXACT(D17,"Rendering"),EXACT(D17,"Structured Data Parity"),EXACT(D17,"Platform Crawler Access"),EXACT(D17,"Main Content Semantic Exposure"))),"INVALID - CHECK TOKEN",IF(AND(EXACT(E17,"NOT APPLICABLE"),NOT(OR(EXACT(D17,"Structured Data Parity"),EXACT(D17,"Platform Crawler Access")))),"INVALID - N/A NOT PERMITTED",IF(AND(EXACT(E17,"NOT APPLICABLE"),EXACT(D17,"Platform Crawler Access"),OR(EXACT(C17,"ChatGPT search"),EXACT(C17,"Multi-surface / platform-neutral"))),"INVALID - N/A NOT PERMITTED",IF(COUNTIF($A$6:$A$205,A17)&gt;1,"INVALID - DUPLICATE ID","VALID")))))))</x:f>
      </x:c>
      <x:c r="M17" s="40" t="str">
        <x:f>IF(A17="","",IF(J17&lt;&gt;"SCOPE MATCH",J17,IF(L17&lt;&gt;"VALID",L17,IF(K17&lt;&gt;"COMPLETE",K17,IF(E17="FAIL","BLOCKED EVIDENCE",IF(E17="UNKNOWN","EVIDENCE INSUFFICIENT","RECORD READY"))))))</x:f>
      </x:c>
      <x:c r="N17" s="175"/>
      <x:c r="O17" s="230" t="str">
        <x:f>IF(A17="","",IF(M17="RECORD READY","READY","NOT READY"))</x:f>
      </x:c>
    </x:row>
    <x:row r="18">
      <x:c r="A18" s="48"/>
      <x:c r="B18" s="48"/>
      <x:c r="C18" s="48"/>
      <x:c r="D18" s="48"/>
      <x:c r="E18" s="48"/>
      <x:c r="F18" s="52"/>
      <x:c r="G18" s="48"/>
      <x:c r="H18" s="48"/>
      <x:c r="I18" s="48"/>
      <x:c r="J18" s="40" t="str">
        <x:f>IF(A18="","",IF(OR(B18="",C18="",F18="",N18=""),"EVIDENCE INSUFFICIENT - SCOPE FIELD",IF(AND(B18=START!$B$4,C18=START!$B$5,N18=START!$B$6,F18&gt;=START!$B$7,F18&lt;=START!$B$8),"SCOPE MATCH","INVALID - OUT OF SCOPE")))</x:f>
      </x:c>
      <x:c r="K18" s="40" t="str">
        <x:f>IF(A18="","",IF(OR(B18="",C18="",D18="",E18="",F18="",I18="",N18=""),"EVIDENCE INSUFFICIENT - REQUIRED FIELD",IF(E18="NOT APPLICABLE",IF(H18="","EVIDENCE INSUFFICIENT - EXPLAIN N/A","COMPLETE"),IF(OR(G18="",H18=""),"EVIDENCE INSUFFICIENT - LOCATOR/DETAIL","COMPLETE"))))</x:f>
      </x:c>
      <x:c r="L18" s="40" t="str">
        <x:f>IF(A18="","",IF(NOT(OR(EXACT(E18,"PASS"),EXACT(E18,"FAIL"),EXACT(E18,"UNKNOWN"),EXACT(E18,"NOT APPLICABLE"))),"INVALID - STATE TOKEN",IF(NOT(OR(EXACT(C18,"Google Search / AI features"),EXACT(C18,"Bing / Microsoft AI experiences"),EXACT(C18,"ChatGPT search"),EXACT(C18,"Multi-surface / platform-neutral"))),"INVALID - PLATFORM TOKEN",IF(NOT(OR(EXACT(D18,"Access"),EXACT(D18,"Indexability"),EXACT(D18,"URL Identity"),EXACT(D18,"Rendering"),EXACT(D18,"Structured Data Parity"),EXACT(D18,"Platform Crawler Access"),EXACT(D18,"Main Content Semantic Exposure"))),"INVALID - CHECK TOKEN",IF(AND(EXACT(E18,"NOT APPLICABLE"),NOT(OR(EXACT(D18,"Structured Data Parity"),EXACT(D18,"Platform Crawler Access")))),"INVALID - N/A NOT PERMITTED",IF(AND(EXACT(E18,"NOT APPLICABLE"),EXACT(D18,"Platform Crawler Access"),OR(EXACT(C18,"ChatGPT search"),EXACT(C18,"Multi-surface / platform-neutral"))),"INVALID - N/A NOT PERMITTED",IF(COUNTIF($A$6:$A$205,A18)&gt;1,"INVALID - DUPLICATE ID","VALID")))))))</x:f>
      </x:c>
      <x:c r="M18" s="40" t="str">
        <x:f>IF(A18="","",IF(J18&lt;&gt;"SCOPE MATCH",J18,IF(L18&lt;&gt;"VALID",L18,IF(K18&lt;&gt;"COMPLETE",K18,IF(E18="FAIL","BLOCKED EVIDENCE",IF(E18="UNKNOWN","EVIDENCE INSUFFICIENT","RECORD READY"))))))</x:f>
      </x:c>
      <x:c r="N18" s="175"/>
      <x:c r="O18" s="230" t="str">
        <x:f>IF(A18="","",IF(M18="RECORD READY","READY","NOT READY"))</x:f>
      </x:c>
    </x:row>
    <x:row r="19">
      <x:c r="A19" s="48"/>
      <x:c r="B19" s="48"/>
      <x:c r="C19" s="48"/>
      <x:c r="D19" s="48"/>
      <x:c r="E19" s="48"/>
      <x:c r="F19" s="52"/>
      <x:c r="G19" s="48"/>
      <x:c r="H19" s="48"/>
      <x:c r="I19" s="48"/>
      <x:c r="J19" s="40" t="str">
        <x:f>IF(A19="","",IF(OR(B19="",C19="",F19="",N19=""),"EVIDENCE INSUFFICIENT - SCOPE FIELD",IF(AND(B19=START!$B$4,C19=START!$B$5,N19=START!$B$6,F19&gt;=START!$B$7,F19&lt;=START!$B$8),"SCOPE MATCH","INVALID - OUT OF SCOPE")))</x:f>
      </x:c>
      <x:c r="K19" s="40" t="str">
        <x:f>IF(A19="","",IF(OR(B19="",C19="",D19="",E19="",F19="",I19="",N19=""),"EVIDENCE INSUFFICIENT - REQUIRED FIELD",IF(E19="NOT APPLICABLE",IF(H19="","EVIDENCE INSUFFICIENT - EXPLAIN N/A","COMPLETE"),IF(OR(G19="",H19=""),"EVIDENCE INSUFFICIENT - LOCATOR/DETAIL","COMPLETE"))))</x:f>
      </x:c>
      <x:c r="L19" s="40" t="str">
        <x:f>IF(A19="","",IF(NOT(OR(EXACT(E19,"PASS"),EXACT(E19,"FAIL"),EXACT(E19,"UNKNOWN"),EXACT(E19,"NOT APPLICABLE"))),"INVALID - STATE TOKEN",IF(NOT(OR(EXACT(C19,"Google Search / AI features"),EXACT(C19,"Bing / Microsoft AI experiences"),EXACT(C19,"ChatGPT search"),EXACT(C19,"Multi-surface / platform-neutral"))),"INVALID - PLATFORM TOKEN",IF(NOT(OR(EXACT(D19,"Access"),EXACT(D19,"Indexability"),EXACT(D19,"URL Identity"),EXACT(D19,"Rendering"),EXACT(D19,"Structured Data Parity"),EXACT(D19,"Platform Crawler Access"),EXACT(D19,"Main Content Semantic Exposure"))),"INVALID - CHECK TOKEN",IF(AND(EXACT(E19,"NOT APPLICABLE"),NOT(OR(EXACT(D19,"Structured Data Parity"),EXACT(D19,"Platform Crawler Access")))),"INVALID - N/A NOT PERMITTED",IF(AND(EXACT(E19,"NOT APPLICABLE"),EXACT(D19,"Platform Crawler Access"),OR(EXACT(C19,"ChatGPT search"),EXACT(C19,"Multi-surface / platform-neutral"))),"INVALID - N/A NOT PERMITTED",IF(COUNTIF($A$6:$A$205,A19)&gt;1,"INVALID - DUPLICATE ID","VALID")))))))</x:f>
      </x:c>
      <x:c r="M19" s="40" t="str">
        <x:f>IF(A19="","",IF(J19&lt;&gt;"SCOPE MATCH",J19,IF(L19&lt;&gt;"VALID",L19,IF(K19&lt;&gt;"COMPLETE",K19,IF(E19="FAIL","BLOCKED EVIDENCE",IF(E19="UNKNOWN","EVIDENCE INSUFFICIENT","RECORD READY"))))))</x:f>
      </x:c>
      <x:c r="N19" s="175"/>
      <x:c r="O19" s="230" t="str">
        <x:f>IF(A19="","",IF(M19="RECORD READY","READY","NOT READY"))</x:f>
      </x:c>
    </x:row>
    <x:row r="20">
      <x:c r="A20" s="48"/>
      <x:c r="B20" s="48"/>
      <x:c r="C20" s="48"/>
      <x:c r="D20" s="48"/>
      <x:c r="E20" s="48"/>
      <x:c r="F20" s="52"/>
      <x:c r="G20" s="48"/>
      <x:c r="H20" s="48"/>
      <x:c r="I20" s="48"/>
      <x:c r="J20" s="40" t="str">
        <x:f>IF(A20="","",IF(OR(B20="",C20="",F20="",N20=""),"EVIDENCE INSUFFICIENT - SCOPE FIELD",IF(AND(B20=START!$B$4,C20=START!$B$5,N20=START!$B$6,F20&gt;=START!$B$7,F20&lt;=START!$B$8),"SCOPE MATCH","INVALID - OUT OF SCOPE")))</x:f>
      </x:c>
      <x:c r="K20" s="40" t="str">
        <x:f>IF(A20="","",IF(OR(B20="",C20="",D20="",E20="",F20="",I20="",N20=""),"EVIDENCE INSUFFICIENT - REQUIRED FIELD",IF(E20="NOT APPLICABLE",IF(H20="","EVIDENCE INSUFFICIENT - EXPLAIN N/A","COMPLETE"),IF(OR(G20="",H20=""),"EVIDENCE INSUFFICIENT - LOCATOR/DETAIL","COMPLETE"))))</x:f>
      </x:c>
      <x:c r="L20" s="40" t="str">
        <x:f>IF(A20="","",IF(NOT(OR(EXACT(E20,"PASS"),EXACT(E20,"FAIL"),EXACT(E20,"UNKNOWN"),EXACT(E20,"NOT APPLICABLE"))),"INVALID - STATE TOKEN",IF(NOT(OR(EXACT(C20,"Google Search / AI features"),EXACT(C20,"Bing / Microsoft AI experiences"),EXACT(C20,"ChatGPT search"),EXACT(C20,"Multi-surface / platform-neutral"))),"INVALID - PLATFORM TOKEN",IF(NOT(OR(EXACT(D20,"Access"),EXACT(D20,"Indexability"),EXACT(D20,"URL Identity"),EXACT(D20,"Rendering"),EXACT(D20,"Structured Data Parity"),EXACT(D20,"Platform Crawler Access"),EXACT(D20,"Main Content Semantic Exposure"))),"INVALID - CHECK TOKEN",IF(AND(EXACT(E20,"NOT APPLICABLE"),NOT(OR(EXACT(D20,"Structured Data Parity"),EXACT(D20,"Platform Crawler Access")))),"INVALID - N/A NOT PERMITTED",IF(AND(EXACT(E20,"NOT APPLICABLE"),EXACT(D20,"Platform Crawler Access"),OR(EXACT(C20,"ChatGPT search"),EXACT(C20,"Multi-surface / platform-neutral"))),"INVALID - N/A NOT PERMITTED",IF(COUNTIF($A$6:$A$205,A20)&gt;1,"INVALID - DUPLICATE ID","VALID")))))))</x:f>
      </x:c>
      <x:c r="M20" s="40" t="str">
        <x:f>IF(A20="","",IF(J20&lt;&gt;"SCOPE MATCH",J20,IF(L20&lt;&gt;"VALID",L20,IF(K20&lt;&gt;"COMPLETE",K20,IF(E20="FAIL","BLOCKED EVIDENCE",IF(E20="UNKNOWN","EVIDENCE INSUFFICIENT","RECORD READY"))))))</x:f>
      </x:c>
      <x:c r="N20" s="175"/>
      <x:c r="O20" s="230" t="str">
        <x:f>IF(A20="","",IF(M20="RECORD READY","READY","NOT READY"))</x:f>
      </x:c>
    </x:row>
    <x:row r="21">
      <x:c r="A21" s="48"/>
      <x:c r="B21" s="48"/>
      <x:c r="C21" s="48"/>
      <x:c r="D21" s="48"/>
      <x:c r="E21" s="48"/>
      <x:c r="F21" s="52"/>
      <x:c r="G21" s="48"/>
      <x:c r="H21" s="48"/>
      <x:c r="I21" s="48"/>
      <x:c r="J21" s="40" t="str">
        <x:f>IF(A21="","",IF(OR(B21="",C21="",F21="",N21=""),"EVIDENCE INSUFFICIENT - SCOPE FIELD",IF(AND(B21=START!$B$4,C21=START!$B$5,N21=START!$B$6,F21&gt;=START!$B$7,F21&lt;=START!$B$8),"SCOPE MATCH","INVALID - OUT OF SCOPE")))</x:f>
      </x:c>
      <x:c r="K21" s="40" t="str">
        <x:f>IF(A21="","",IF(OR(B21="",C21="",D21="",E21="",F21="",I21="",N21=""),"EVIDENCE INSUFFICIENT - REQUIRED FIELD",IF(E21="NOT APPLICABLE",IF(H21="","EVIDENCE INSUFFICIENT - EXPLAIN N/A","COMPLETE"),IF(OR(G21="",H21=""),"EVIDENCE INSUFFICIENT - LOCATOR/DETAIL","COMPLETE"))))</x:f>
      </x:c>
      <x:c r="L21" s="40" t="str">
        <x:f>IF(A21="","",IF(NOT(OR(EXACT(E21,"PASS"),EXACT(E21,"FAIL"),EXACT(E21,"UNKNOWN"),EXACT(E21,"NOT APPLICABLE"))),"INVALID - STATE TOKEN",IF(NOT(OR(EXACT(C21,"Google Search / AI features"),EXACT(C21,"Bing / Microsoft AI experiences"),EXACT(C21,"ChatGPT search"),EXACT(C21,"Multi-surface / platform-neutral"))),"INVALID - PLATFORM TOKEN",IF(NOT(OR(EXACT(D21,"Access"),EXACT(D21,"Indexability"),EXACT(D21,"URL Identity"),EXACT(D21,"Rendering"),EXACT(D21,"Structured Data Parity"),EXACT(D21,"Platform Crawler Access"),EXACT(D21,"Main Content Semantic Exposure"))),"INVALID - CHECK TOKEN",IF(AND(EXACT(E21,"NOT APPLICABLE"),NOT(OR(EXACT(D21,"Structured Data Parity"),EXACT(D21,"Platform Crawler Access")))),"INVALID - N/A NOT PERMITTED",IF(AND(EXACT(E21,"NOT APPLICABLE"),EXACT(D21,"Platform Crawler Access"),OR(EXACT(C21,"ChatGPT search"),EXACT(C21,"Multi-surface / platform-neutral"))),"INVALID - N/A NOT PERMITTED",IF(COUNTIF($A$6:$A$205,A21)&gt;1,"INVALID - DUPLICATE ID","VALID")))))))</x:f>
      </x:c>
      <x:c r="M21" s="40" t="str">
        <x:f>IF(A21="","",IF(J21&lt;&gt;"SCOPE MATCH",J21,IF(L21&lt;&gt;"VALID",L21,IF(K21&lt;&gt;"COMPLETE",K21,IF(E21="FAIL","BLOCKED EVIDENCE",IF(E21="UNKNOWN","EVIDENCE INSUFFICIENT","RECORD READY"))))))</x:f>
      </x:c>
      <x:c r="N21" s="175"/>
      <x:c r="O21" s="230" t="str">
        <x:f>IF(A21="","",IF(M21="RECORD READY","READY","NOT READY"))</x:f>
      </x:c>
    </x:row>
    <x:row r="22">
      <x:c r="A22" s="48"/>
      <x:c r="B22" s="48"/>
      <x:c r="C22" s="48"/>
      <x:c r="D22" s="48"/>
      <x:c r="E22" s="48"/>
      <x:c r="F22" s="52"/>
      <x:c r="G22" s="48"/>
      <x:c r="H22" s="48"/>
      <x:c r="I22" s="48"/>
      <x:c r="J22" s="40" t="str">
        <x:f>IF(A22="","",IF(OR(B22="",C22="",F22="",N22=""),"EVIDENCE INSUFFICIENT - SCOPE FIELD",IF(AND(B22=START!$B$4,C22=START!$B$5,N22=START!$B$6,F22&gt;=START!$B$7,F22&lt;=START!$B$8),"SCOPE MATCH","INVALID - OUT OF SCOPE")))</x:f>
      </x:c>
      <x:c r="K22" s="40" t="str">
        <x:f>IF(A22="","",IF(OR(B22="",C22="",D22="",E22="",F22="",I22="",N22=""),"EVIDENCE INSUFFICIENT - REQUIRED FIELD",IF(E22="NOT APPLICABLE",IF(H22="","EVIDENCE INSUFFICIENT - EXPLAIN N/A","COMPLETE"),IF(OR(G22="",H22=""),"EVIDENCE INSUFFICIENT - LOCATOR/DETAIL","COMPLETE"))))</x:f>
      </x:c>
      <x:c r="L22" s="40" t="str">
        <x:f>IF(A22="","",IF(NOT(OR(EXACT(E22,"PASS"),EXACT(E22,"FAIL"),EXACT(E22,"UNKNOWN"),EXACT(E22,"NOT APPLICABLE"))),"INVALID - STATE TOKEN",IF(NOT(OR(EXACT(C22,"Google Search / AI features"),EXACT(C22,"Bing / Microsoft AI experiences"),EXACT(C22,"ChatGPT search"),EXACT(C22,"Multi-surface / platform-neutral"))),"INVALID - PLATFORM TOKEN",IF(NOT(OR(EXACT(D22,"Access"),EXACT(D22,"Indexability"),EXACT(D22,"URL Identity"),EXACT(D22,"Rendering"),EXACT(D22,"Structured Data Parity"),EXACT(D22,"Platform Crawler Access"),EXACT(D22,"Main Content Semantic Exposure"))),"INVALID - CHECK TOKEN",IF(AND(EXACT(E22,"NOT APPLICABLE"),NOT(OR(EXACT(D22,"Structured Data Parity"),EXACT(D22,"Platform Crawler Access")))),"INVALID - N/A NOT PERMITTED",IF(AND(EXACT(E22,"NOT APPLICABLE"),EXACT(D22,"Platform Crawler Access"),OR(EXACT(C22,"ChatGPT search"),EXACT(C22,"Multi-surface / platform-neutral"))),"INVALID - N/A NOT PERMITTED",IF(COUNTIF($A$6:$A$205,A22)&gt;1,"INVALID - DUPLICATE ID","VALID")))))))</x:f>
      </x:c>
      <x:c r="M22" s="40" t="str">
        <x:f>IF(A22="","",IF(J22&lt;&gt;"SCOPE MATCH",J22,IF(L22&lt;&gt;"VALID",L22,IF(K22&lt;&gt;"COMPLETE",K22,IF(E22="FAIL","BLOCKED EVIDENCE",IF(E22="UNKNOWN","EVIDENCE INSUFFICIENT","RECORD READY"))))))</x:f>
      </x:c>
      <x:c r="N22" s="175"/>
      <x:c r="O22" s="230" t="str">
        <x:f>IF(A22="","",IF(M22="RECORD READY","READY","NOT READY"))</x:f>
      </x:c>
    </x:row>
    <x:row r="23">
      <x:c r="A23" s="48"/>
      <x:c r="B23" s="48"/>
      <x:c r="C23" s="48"/>
      <x:c r="D23" s="48"/>
      <x:c r="E23" s="48"/>
      <x:c r="F23" s="52"/>
      <x:c r="G23" s="48"/>
      <x:c r="H23" s="48"/>
      <x:c r="I23" s="48"/>
      <x:c r="J23" s="40" t="str">
        <x:f>IF(A23="","",IF(OR(B23="",C23="",F23="",N23=""),"EVIDENCE INSUFFICIENT - SCOPE FIELD",IF(AND(B23=START!$B$4,C23=START!$B$5,N23=START!$B$6,F23&gt;=START!$B$7,F23&lt;=START!$B$8),"SCOPE MATCH","INVALID - OUT OF SCOPE")))</x:f>
      </x:c>
      <x:c r="K23" s="40" t="str">
        <x:f>IF(A23="","",IF(OR(B23="",C23="",D23="",E23="",F23="",I23="",N23=""),"EVIDENCE INSUFFICIENT - REQUIRED FIELD",IF(E23="NOT APPLICABLE",IF(H23="","EVIDENCE INSUFFICIENT - EXPLAIN N/A","COMPLETE"),IF(OR(G23="",H23=""),"EVIDENCE INSUFFICIENT - LOCATOR/DETAIL","COMPLETE"))))</x:f>
      </x:c>
      <x:c r="L23" s="40" t="str">
        <x:f>IF(A23="","",IF(NOT(OR(EXACT(E23,"PASS"),EXACT(E23,"FAIL"),EXACT(E23,"UNKNOWN"),EXACT(E23,"NOT APPLICABLE"))),"INVALID - STATE TOKEN",IF(NOT(OR(EXACT(C23,"Google Search / AI features"),EXACT(C23,"Bing / Microsoft AI experiences"),EXACT(C23,"ChatGPT search"),EXACT(C23,"Multi-surface / platform-neutral"))),"INVALID - PLATFORM TOKEN",IF(NOT(OR(EXACT(D23,"Access"),EXACT(D23,"Indexability"),EXACT(D23,"URL Identity"),EXACT(D23,"Rendering"),EXACT(D23,"Structured Data Parity"),EXACT(D23,"Platform Crawler Access"),EXACT(D23,"Main Content Semantic Exposure"))),"INVALID - CHECK TOKEN",IF(AND(EXACT(E23,"NOT APPLICABLE"),NOT(OR(EXACT(D23,"Structured Data Parity"),EXACT(D23,"Platform Crawler Access")))),"INVALID - N/A NOT PERMITTED",IF(AND(EXACT(E23,"NOT APPLICABLE"),EXACT(D23,"Platform Crawler Access"),OR(EXACT(C23,"ChatGPT search"),EXACT(C23,"Multi-surface / platform-neutral"))),"INVALID - N/A NOT PERMITTED",IF(COUNTIF($A$6:$A$205,A23)&gt;1,"INVALID - DUPLICATE ID","VALID")))))))</x:f>
      </x:c>
      <x:c r="M23" s="40" t="str">
        <x:f>IF(A23="","",IF(J23&lt;&gt;"SCOPE MATCH",J23,IF(L23&lt;&gt;"VALID",L23,IF(K23&lt;&gt;"COMPLETE",K23,IF(E23="FAIL","BLOCKED EVIDENCE",IF(E23="UNKNOWN","EVIDENCE INSUFFICIENT","RECORD READY"))))))</x:f>
      </x:c>
      <x:c r="N23" s="175"/>
      <x:c r="O23" s="230" t="str">
        <x:f>IF(A23="","",IF(M23="RECORD READY","READY","NOT READY"))</x:f>
      </x:c>
    </x:row>
    <x:row r="24">
      <x:c r="A24" s="48"/>
      <x:c r="B24" s="48"/>
      <x:c r="C24" s="48"/>
      <x:c r="D24" s="48"/>
      <x:c r="E24" s="48"/>
      <x:c r="F24" s="52"/>
      <x:c r="G24" s="48"/>
      <x:c r="H24" s="48"/>
      <x:c r="I24" s="48"/>
      <x:c r="J24" s="40" t="str">
        <x:f>IF(A24="","",IF(OR(B24="",C24="",F24="",N24=""),"EVIDENCE INSUFFICIENT - SCOPE FIELD",IF(AND(B24=START!$B$4,C24=START!$B$5,N24=START!$B$6,F24&gt;=START!$B$7,F24&lt;=START!$B$8),"SCOPE MATCH","INVALID - OUT OF SCOPE")))</x:f>
      </x:c>
      <x:c r="K24" s="40" t="str">
        <x:f>IF(A24="","",IF(OR(B24="",C24="",D24="",E24="",F24="",I24="",N24=""),"EVIDENCE INSUFFICIENT - REQUIRED FIELD",IF(E24="NOT APPLICABLE",IF(H24="","EVIDENCE INSUFFICIENT - EXPLAIN N/A","COMPLETE"),IF(OR(G24="",H24=""),"EVIDENCE INSUFFICIENT - LOCATOR/DETAIL","COMPLETE"))))</x:f>
      </x:c>
      <x:c r="L24" s="40" t="str">
        <x:f>IF(A24="","",IF(NOT(OR(EXACT(E24,"PASS"),EXACT(E24,"FAIL"),EXACT(E24,"UNKNOWN"),EXACT(E24,"NOT APPLICABLE"))),"INVALID - STATE TOKEN",IF(NOT(OR(EXACT(C24,"Google Search / AI features"),EXACT(C24,"Bing / Microsoft AI experiences"),EXACT(C24,"ChatGPT search"),EXACT(C24,"Multi-surface / platform-neutral"))),"INVALID - PLATFORM TOKEN",IF(NOT(OR(EXACT(D24,"Access"),EXACT(D24,"Indexability"),EXACT(D24,"URL Identity"),EXACT(D24,"Rendering"),EXACT(D24,"Structured Data Parity"),EXACT(D24,"Platform Crawler Access"),EXACT(D24,"Main Content Semantic Exposure"))),"INVALID - CHECK TOKEN",IF(AND(EXACT(E24,"NOT APPLICABLE"),NOT(OR(EXACT(D24,"Structured Data Parity"),EXACT(D24,"Platform Crawler Access")))),"INVALID - N/A NOT PERMITTED",IF(AND(EXACT(E24,"NOT APPLICABLE"),EXACT(D24,"Platform Crawler Access"),OR(EXACT(C24,"ChatGPT search"),EXACT(C24,"Multi-surface / platform-neutral"))),"INVALID - N/A NOT PERMITTED",IF(COUNTIF($A$6:$A$205,A24)&gt;1,"INVALID - DUPLICATE ID","VALID")))))))</x:f>
      </x:c>
      <x:c r="M24" s="40" t="str">
        <x:f>IF(A24="","",IF(J24&lt;&gt;"SCOPE MATCH",J24,IF(L24&lt;&gt;"VALID",L24,IF(K24&lt;&gt;"COMPLETE",K24,IF(E24="FAIL","BLOCKED EVIDENCE",IF(E24="UNKNOWN","EVIDENCE INSUFFICIENT","RECORD READY"))))))</x:f>
      </x:c>
      <x:c r="N24" s="175"/>
      <x:c r="O24" s="230" t="str">
        <x:f>IF(A24="","",IF(M24="RECORD READY","READY","NOT READY"))</x:f>
      </x:c>
    </x:row>
    <x:row r="25">
      <x:c r="A25" s="48"/>
      <x:c r="B25" s="48"/>
      <x:c r="C25" s="48"/>
      <x:c r="D25" s="48"/>
      <x:c r="E25" s="48"/>
      <x:c r="F25" s="52"/>
      <x:c r="G25" s="48"/>
      <x:c r="H25" s="48"/>
      <x:c r="I25" s="48"/>
      <x:c r="J25" s="40" t="str">
        <x:f>IF(A25="","",IF(OR(B25="",C25="",F25="",N25=""),"EVIDENCE INSUFFICIENT - SCOPE FIELD",IF(AND(B25=START!$B$4,C25=START!$B$5,N25=START!$B$6,F25&gt;=START!$B$7,F25&lt;=START!$B$8),"SCOPE MATCH","INVALID - OUT OF SCOPE")))</x:f>
      </x:c>
      <x:c r="K25" s="40" t="str">
        <x:f>IF(A25="","",IF(OR(B25="",C25="",D25="",E25="",F25="",I25="",N25=""),"EVIDENCE INSUFFICIENT - REQUIRED FIELD",IF(E25="NOT APPLICABLE",IF(H25="","EVIDENCE INSUFFICIENT - EXPLAIN N/A","COMPLETE"),IF(OR(G25="",H25=""),"EVIDENCE INSUFFICIENT - LOCATOR/DETAIL","COMPLETE"))))</x:f>
      </x:c>
      <x:c r="L25" s="40" t="str">
        <x:f>IF(A25="","",IF(NOT(OR(EXACT(E25,"PASS"),EXACT(E25,"FAIL"),EXACT(E25,"UNKNOWN"),EXACT(E25,"NOT APPLICABLE"))),"INVALID - STATE TOKEN",IF(NOT(OR(EXACT(C25,"Google Search / AI features"),EXACT(C25,"Bing / Microsoft AI experiences"),EXACT(C25,"ChatGPT search"),EXACT(C25,"Multi-surface / platform-neutral"))),"INVALID - PLATFORM TOKEN",IF(NOT(OR(EXACT(D25,"Access"),EXACT(D25,"Indexability"),EXACT(D25,"URL Identity"),EXACT(D25,"Rendering"),EXACT(D25,"Structured Data Parity"),EXACT(D25,"Platform Crawler Access"),EXACT(D25,"Main Content Semantic Exposure"))),"INVALID - CHECK TOKEN",IF(AND(EXACT(E25,"NOT APPLICABLE"),NOT(OR(EXACT(D25,"Structured Data Parity"),EXACT(D25,"Platform Crawler Access")))),"INVALID - N/A NOT PERMITTED",IF(AND(EXACT(E25,"NOT APPLICABLE"),EXACT(D25,"Platform Crawler Access"),OR(EXACT(C25,"ChatGPT search"),EXACT(C25,"Multi-surface / platform-neutral"))),"INVALID - N/A NOT PERMITTED",IF(COUNTIF($A$6:$A$205,A25)&gt;1,"INVALID - DUPLICATE ID","VALID")))))))</x:f>
      </x:c>
      <x:c r="M25" s="40" t="str">
        <x:f>IF(A25="","",IF(J25&lt;&gt;"SCOPE MATCH",J25,IF(L25&lt;&gt;"VALID",L25,IF(K25&lt;&gt;"COMPLETE",K25,IF(E25="FAIL","BLOCKED EVIDENCE",IF(E25="UNKNOWN","EVIDENCE INSUFFICIENT","RECORD READY"))))))</x:f>
      </x:c>
      <x:c r="N25" s="175"/>
      <x:c r="O25" s="230" t="str">
        <x:f>IF(A25="","",IF(M25="RECORD READY","READY","NOT READY"))</x:f>
      </x:c>
    </x:row>
    <x:row r="26">
      <x:c r="A26" s="48"/>
      <x:c r="B26" s="48"/>
      <x:c r="C26" s="48"/>
      <x:c r="D26" s="48"/>
      <x:c r="E26" s="48"/>
      <x:c r="F26" s="52"/>
      <x:c r="G26" s="48"/>
      <x:c r="H26" s="48"/>
      <x:c r="I26" s="48"/>
      <x:c r="J26" s="40" t="str">
        <x:f>IF(A26="","",IF(OR(B26="",C26="",F26="",N26=""),"EVIDENCE INSUFFICIENT - SCOPE FIELD",IF(AND(B26=START!$B$4,C26=START!$B$5,N26=START!$B$6,F26&gt;=START!$B$7,F26&lt;=START!$B$8),"SCOPE MATCH","INVALID - OUT OF SCOPE")))</x:f>
      </x:c>
      <x:c r="K26" s="40" t="str">
        <x:f>IF(A26="","",IF(OR(B26="",C26="",D26="",E26="",F26="",I26="",N26=""),"EVIDENCE INSUFFICIENT - REQUIRED FIELD",IF(E26="NOT APPLICABLE",IF(H26="","EVIDENCE INSUFFICIENT - EXPLAIN N/A","COMPLETE"),IF(OR(G26="",H26=""),"EVIDENCE INSUFFICIENT - LOCATOR/DETAIL","COMPLETE"))))</x:f>
      </x:c>
      <x:c r="L26" s="40" t="str">
        <x:f>IF(A26="","",IF(NOT(OR(EXACT(E26,"PASS"),EXACT(E26,"FAIL"),EXACT(E26,"UNKNOWN"),EXACT(E26,"NOT APPLICABLE"))),"INVALID - STATE TOKEN",IF(NOT(OR(EXACT(C26,"Google Search / AI features"),EXACT(C26,"Bing / Microsoft AI experiences"),EXACT(C26,"ChatGPT search"),EXACT(C26,"Multi-surface / platform-neutral"))),"INVALID - PLATFORM TOKEN",IF(NOT(OR(EXACT(D26,"Access"),EXACT(D26,"Indexability"),EXACT(D26,"URL Identity"),EXACT(D26,"Rendering"),EXACT(D26,"Structured Data Parity"),EXACT(D26,"Platform Crawler Access"),EXACT(D26,"Main Content Semantic Exposure"))),"INVALID - CHECK TOKEN",IF(AND(EXACT(E26,"NOT APPLICABLE"),NOT(OR(EXACT(D26,"Structured Data Parity"),EXACT(D26,"Platform Crawler Access")))),"INVALID - N/A NOT PERMITTED",IF(AND(EXACT(E26,"NOT APPLICABLE"),EXACT(D26,"Platform Crawler Access"),OR(EXACT(C26,"ChatGPT search"),EXACT(C26,"Multi-surface / platform-neutral"))),"INVALID - N/A NOT PERMITTED",IF(COUNTIF($A$6:$A$205,A26)&gt;1,"INVALID - DUPLICATE ID","VALID")))))))</x:f>
      </x:c>
      <x:c r="M26" s="40" t="str">
        <x:f>IF(A26="","",IF(J26&lt;&gt;"SCOPE MATCH",J26,IF(L26&lt;&gt;"VALID",L26,IF(K26&lt;&gt;"COMPLETE",K26,IF(E26="FAIL","BLOCKED EVIDENCE",IF(E26="UNKNOWN","EVIDENCE INSUFFICIENT","RECORD READY"))))))</x:f>
      </x:c>
      <x:c r="N26" s="175"/>
      <x:c r="O26" s="230" t="str">
        <x:f>IF(A26="","",IF(M26="RECORD READY","READY","NOT READY"))</x:f>
      </x:c>
    </x:row>
    <x:row r="27">
      <x:c r="A27" s="48"/>
      <x:c r="B27" s="48"/>
      <x:c r="C27" s="48"/>
      <x:c r="D27" s="48"/>
      <x:c r="E27" s="48"/>
      <x:c r="F27" s="52"/>
      <x:c r="G27" s="48"/>
      <x:c r="H27" s="48"/>
      <x:c r="I27" s="48"/>
      <x:c r="J27" s="40" t="str">
        <x:f>IF(A27="","",IF(OR(B27="",C27="",F27="",N27=""),"EVIDENCE INSUFFICIENT - SCOPE FIELD",IF(AND(B27=START!$B$4,C27=START!$B$5,N27=START!$B$6,F27&gt;=START!$B$7,F27&lt;=START!$B$8),"SCOPE MATCH","INVALID - OUT OF SCOPE")))</x:f>
      </x:c>
      <x:c r="K27" s="40" t="str">
        <x:f>IF(A27="","",IF(OR(B27="",C27="",D27="",E27="",F27="",I27="",N27=""),"EVIDENCE INSUFFICIENT - REQUIRED FIELD",IF(E27="NOT APPLICABLE",IF(H27="","EVIDENCE INSUFFICIENT - EXPLAIN N/A","COMPLETE"),IF(OR(G27="",H27=""),"EVIDENCE INSUFFICIENT - LOCATOR/DETAIL","COMPLETE"))))</x:f>
      </x:c>
      <x:c r="L27" s="40" t="str">
        <x:f>IF(A27="","",IF(NOT(OR(EXACT(E27,"PASS"),EXACT(E27,"FAIL"),EXACT(E27,"UNKNOWN"),EXACT(E27,"NOT APPLICABLE"))),"INVALID - STATE TOKEN",IF(NOT(OR(EXACT(C27,"Google Search / AI features"),EXACT(C27,"Bing / Microsoft AI experiences"),EXACT(C27,"ChatGPT search"),EXACT(C27,"Multi-surface / platform-neutral"))),"INVALID - PLATFORM TOKEN",IF(NOT(OR(EXACT(D27,"Access"),EXACT(D27,"Indexability"),EXACT(D27,"URL Identity"),EXACT(D27,"Rendering"),EXACT(D27,"Structured Data Parity"),EXACT(D27,"Platform Crawler Access"),EXACT(D27,"Main Content Semantic Exposure"))),"INVALID - CHECK TOKEN",IF(AND(EXACT(E27,"NOT APPLICABLE"),NOT(OR(EXACT(D27,"Structured Data Parity"),EXACT(D27,"Platform Crawler Access")))),"INVALID - N/A NOT PERMITTED",IF(AND(EXACT(E27,"NOT APPLICABLE"),EXACT(D27,"Platform Crawler Access"),OR(EXACT(C27,"ChatGPT search"),EXACT(C27,"Multi-surface / platform-neutral"))),"INVALID - N/A NOT PERMITTED",IF(COUNTIF($A$6:$A$205,A27)&gt;1,"INVALID - DUPLICATE ID","VALID")))))))</x:f>
      </x:c>
      <x:c r="M27" s="40" t="str">
        <x:f>IF(A27="","",IF(J27&lt;&gt;"SCOPE MATCH",J27,IF(L27&lt;&gt;"VALID",L27,IF(K27&lt;&gt;"COMPLETE",K27,IF(E27="FAIL","BLOCKED EVIDENCE",IF(E27="UNKNOWN","EVIDENCE INSUFFICIENT","RECORD READY"))))))</x:f>
      </x:c>
      <x:c r="N27" s="175"/>
      <x:c r="O27" s="230" t="str">
        <x:f>IF(A27="","",IF(M27="RECORD READY","READY","NOT READY"))</x:f>
      </x:c>
    </x:row>
    <x:row r="28">
      <x:c r="A28" s="48"/>
      <x:c r="B28" s="48"/>
      <x:c r="C28" s="48"/>
      <x:c r="D28" s="48"/>
      <x:c r="E28" s="48"/>
      <x:c r="F28" s="52"/>
      <x:c r="G28" s="48"/>
      <x:c r="H28" s="48"/>
      <x:c r="I28" s="48"/>
      <x:c r="J28" s="40" t="str">
        <x:f>IF(A28="","",IF(OR(B28="",C28="",F28="",N28=""),"EVIDENCE INSUFFICIENT - SCOPE FIELD",IF(AND(B28=START!$B$4,C28=START!$B$5,N28=START!$B$6,F28&gt;=START!$B$7,F28&lt;=START!$B$8),"SCOPE MATCH","INVALID - OUT OF SCOPE")))</x:f>
      </x:c>
      <x:c r="K28" s="40" t="str">
        <x:f>IF(A28="","",IF(OR(B28="",C28="",D28="",E28="",F28="",I28="",N28=""),"EVIDENCE INSUFFICIENT - REQUIRED FIELD",IF(E28="NOT APPLICABLE",IF(H28="","EVIDENCE INSUFFICIENT - EXPLAIN N/A","COMPLETE"),IF(OR(G28="",H28=""),"EVIDENCE INSUFFICIENT - LOCATOR/DETAIL","COMPLETE"))))</x:f>
      </x:c>
      <x:c r="L28" s="40" t="str">
        <x:f>IF(A28="","",IF(NOT(OR(EXACT(E28,"PASS"),EXACT(E28,"FAIL"),EXACT(E28,"UNKNOWN"),EXACT(E28,"NOT APPLICABLE"))),"INVALID - STATE TOKEN",IF(NOT(OR(EXACT(C28,"Google Search / AI features"),EXACT(C28,"Bing / Microsoft AI experiences"),EXACT(C28,"ChatGPT search"),EXACT(C28,"Multi-surface / platform-neutral"))),"INVALID - PLATFORM TOKEN",IF(NOT(OR(EXACT(D28,"Access"),EXACT(D28,"Indexability"),EXACT(D28,"URL Identity"),EXACT(D28,"Rendering"),EXACT(D28,"Structured Data Parity"),EXACT(D28,"Platform Crawler Access"),EXACT(D28,"Main Content Semantic Exposure"))),"INVALID - CHECK TOKEN",IF(AND(EXACT(E28,"NOT APPLICABLE"),NOT(OR(EXACT(D28,"Structured Data Parity"),EXACT(D28,"Platform Crawler Access")))),"INVALID - N/A NOT PERMITTED",IF(AND(EXACT(E28,"NOT APPLICABLE"),EXACT(D28,"Platform Crawler Access"),OR(EXACT(C28,"ChatGPT search"),EXACT(C28,"Multi-surface / platform-neutral"))),"INVALID - N/A NOT PERMITTED",IF(COUNTIF($A$6:$A$205,A28)&gt;1,"INVALID - DUPLICATE ID","VALID")))))))</x:f>
      </x:c>
      <x:c r="M28" s="40" t="str">
        <x:f>IF(A28="","",IF(J28&lt;&gt;"SCOPE MATCH",J28,IF(L28&lt;&gt;"VALID",L28,IF(K28&lt;&gt;"COMPLETE",K28,IF(E28="FAIL","BLOCKED EVIDENCE",IF(E28="UNKNOWN","EVIDENCE INSUFFICIENT","RECORD READY"))))))</x:f>
      </x:c>
      <x:c r="N28" s="175"/>
      <x:c r="O28" s="230" t="str">
        <x:f>IF(A28="","",IF(M28="RECORD READY","READY","NOT READY"))</x:f>
      </x:c>
    </x:row>
    <x:row r="29">
      <x:c r="A29" s="48"/>
      <x:c r="B29" s="48"/>
      <x:c r="C29" s="48"/>
      <x:c r="D29" s="48"/>
      <x:c r="E29" s="48"/>
      <x:c r="F29" s="52"/>
      <x:c r="G29" s="48"/>
      <x:c r="H29" s="48"/>
      <x:c r="I29" s="48"/>
      <x:c r="J29" s="40" t="str">
        <x:f>IF(A29="","",IF(OR(B29="",C29="",F29="",N29=""),"EVIDENCE INSUFFICIENT - SCOPE FIELD",IF(AND(B29=START!$B$4,C29=START!$B$5,N29=START!$B$6,F29&gt;=START!$B$7,F29&lt;=START!$B$8),"SCOPE MATCH","INVALID - OUT OF SCOPE")))</x:f>
      </x:c>
      <x:c r="K29" s="40" t="str">
        <x:f>IF(A29="","",IF(OR(B29="",C29="",D29="",E29="",F29="",I29="",N29=""),"EVIDENCE INSUFFICIENT - REQUIRED FIELD",IF(E29="NOT APPLICABLE",IF(H29="","EVIDENCE INSUFFICIENT - EXPLAIN N/A","COMPLETE"),IF(OR(G29="",H29=""),"EVIDENCE INSUFFICIENT - LOCATOR/DETAIL","COMPLETE"))))</x:f>
      </x:c>
      <x:c r="L29" s="40" t="str">
        <x:f>IF(A29="","",IF(NOT(OR(EXACT(E29,"PASS"),EXACT(E29,"FAIL"),EXACT(E29,"UNKNOWN"),EXACT(E29,"NOT APPLICABLE"))),"INVALID - STATE TOKEN",IF(NOT(OR(EXACT(C29,"Google Search / AI features"),EXACT(C29,"Bing / Microsoft AI experiences"),EXACT(C29,"ChatGPT search"),EXACT(C29,"Multi-surface / platform-neutral"))),"INVALID - PLATFORM TOKEN",IF(NOT(OR(EXACT(D29,"Access"),EXACT(D29,"Indexability"),EXACT(D29,"URL Identity"),EXACT(D29,"Rendering"),EXACT(D29,"Structured Data Parity"),EXACT(D29,"Platform Crawler Access"),EXACT(D29,"Main Content Semantic Exposure"))),"INVALID - CHECK TOKEN",IF(AND(EXACT(E29,"NOT APPLICABLE"),NOT(OR(EXACT(D29,"Structured Data Parity"),EXACT(D29,"Platform Crawler Access")))),"INVALID - N/A NOT PERMITTED",IF(AND(EXACT(E29,"NOT APPLICABLE"),EXACT(D29,"Platform Crawler Access"),OR(EXACT(C29,"ChatGPT search"),EXACT(C29,"Multi-surface / platform-neutral"))),"INVALID - N/A NOT PERMITTED",IF(COUNTIF($A$6:$A$205,A29)&gt;1,"INVALID - DUPLICATE ID","VALID")))))))</x:f>
      </x:c>
      <x:c r="M29" s="40" t="str">
        <x:f>IF(A29="","",IF(J29&lt;&gt;"SCOPE MATCH",J29,IF(L29&lt;&gt;"VALID",L29,IF(K29&lt;&gt;"COMPLETE",K29,IF(E29="FAIL","BLOCKED EVIDENCE",IF(E29="UNKNOWN","EVIDENCE INSUFFICIENT","RECORD READY"))))))</x:f>
      </x:c>
      <x:c r="N29" s="175"/>
      <x:c r="O29" s="230" t="str">
        <x:f>IF(A29="","",IF(M29="RECORD READY","READY","NOT READY"))</x:f>
      </x:c>
    </x:row>
    <x:row r="30">
      <x:c r="A30" s="48"/>
      <x:c r="B30" s="48"/>
      <x:c r="C30" s="48"/>
      <x:c r="D30" s="48"/>
      <x:c r="E30" s="48"/>
      <x:c r="F30" s="52"/>
      <x:c r="G30" s="48"/>
      <x:c r="H30" s="48"/>
      <x:c r="I30" s="48"/>
      <x:c r="J30" s="40" t="str">
        <x:f>IF(A30="","",IF(OR(B30="",C30="",F30="",N30=""),"EVIDENCE INSUFFICIENT - SCOPE FIELD",IF(AND(B30=START!$B$4,C30=START!$B$5,N30=START!$B$6,F30&gt;=START!$B$7,F30&lt;=START!$B$8),"SCOPE MATCH","INVALID - OUT OF SCOPE")))</x:f>
      </x:c>
      <x:c r="K30" s="40" t="str">
        <x:f>IF(A30="","",IF(OR(B30="",C30="",D30="",E30="",F30="",I30="",N30=""),"EVIDENCE INSUFFICIENT - REQUIRED FIELD",IF(E30="NOT APPLICABLE",IF(H30="","EVIDENCE INSUFFICIENT - EXPLAIN N/A","COMPLETE"),IF(OR(G30="",H30=""),"EVIDENCE INSUFFICIENT - LOCATOR/DETAIL","COMPLETE"))))</x:f>
      </x:c>
      <x:c r="L30" s="40" t="str">
        <x:f>IF(A30="","",IF(NOT(OR(EXACT(E30,"PASS"),EXACT(E30,"FAIL"),EXACT(E30,"UNKNOWN"),EXACT(E30,"NOT APPLICABLE"))),"INVALID - STATE TOKEN",IF(NOT(OR(EXACT(C30,"Google Search / AI features"),EXACT(C30,"Bing / Microsoft AI experiences"),EXACT(C30,"ChatGPT search"),EXACT(C30,"Multi-surface / platform-neutral"))),"INVALID - PLATFORM TOKEN",IF(NOT(OR(EXACT(D30,"Access"),EXACT(D30,"Indexability"),EXACT(D30,"URL Identity"),EXACT(D30,"Rendering"),EXACT(D30,"Structured Data Parity"),EXACT(D30,"Platform Crawler Access"),EXACT(D30,"Main Content Semantic Exposure"))),"INVALID - CHECK TOKEN",IF(AND(EXACT(E30,"NOT APPLICABLE"),NOT(OR(EXACT(D30,"Structured Data Parity"),EXACT(D30,"Platform Crawler Access")))),"INVALID - N/A NOT PERMITTED",IF(AND(EXACT(E30,"NOT APPLICABLE"),EXACT(D30,"Platform Crawler Access"),OR(EXACT(C30,"ChatGPT search"),EXACT(C30,"Multi-surface / platform-neutral"))),"INVALID - N/A NOT PERMITTED",IF(COUNTIF($A$6:$A$205,A30)&gt;1,"INVALID - DUPLICATE ID","VALID")))))))</x:f>
      </x:c>
      <x:c r="M30" s="40" t="str">
        <x:f>IF(A30="","",IF(J30&lt;&gt;"SCOPE MATCH",J30,IF(L30&lt;&gt;"VALID",L30,IF(K30&lt;&gt;"COMPLETE",K30,IF(E30="FAIL","BLOCKED EVIDENCE",IF(E30="UNKNOWN","EVIDENCE INSUFFICIENT","RECORD READY"))))))</x:f>
      </x:c>
      <x:c r="N30" s="175"/>
      <x:c r="O30" s="230" t="str">
        <x:f>IF(A30="","",IF(M30="RECORD READY","READY","NOT READY"))</x:f>
      </x:c>
    </x:row>
    <x:row r="31">
      <x:c r="A31" s="48"/>
      <x:c r="B31" s="48"/>
      <x:c r="C31" s="48"/>
      <x:c r="D31" s="48"/>
      <x:c r="E31" s="48"/>
      <x:c r="F31" s="52"/>
      <x:c r="G31" s="48"/>
      <x:c r="H31" s="48"/>
      <x:c r="I31" s="48"/>
      <x:c r="J31" s="40" t="str">
        <x:f>IF(A31="","",IF(OR(B31="",C31="",F31="",N31=""),"EVIDENCE INSUFFICIENT - SCOPE FIELD",IF(AND(B31=START!$B$4,C31=START!$B$5,N31=START!$B$6,F31&gt;=START!$B$7,F31&lt;=START!$B$8),"SCOPE MATCH","INVALID - OUT OF SCOPE")))</x:f>
      </x:c>
      <x:c r="K31" s="40" t="str">
        <x:f>IF(A31="","",IF(OR(B31="",C31="",D31="",E31="",F31="",I31="",N31=""),"EVIDENCE INSUFFICIENT - REQUIRED FIELD",IF(E31="NOT APPLICABLE",IF(H31="","EVIDENCE INSUFFICIENT - EXPLAIN N/A","COMPLETE"),IF(OR(G31="",H31=""),"EVIDENCE INSUFFICIENT - LOCATOR/DETAIL","COMPLETE"))))</x:f>
      </x:c>
      <x:c r="L31" s="40" t="str">
        <x:f>IF(A31="","",IF(NOT(OR(EXACT(E31,"PASS"),EXACT(E31,"FAIL"),EXACT(E31,"UNKNOWN"),EXACT(E31,"NOT APPLICABLE"))),"INVALID - STATE TOKEN",IF(NOT(OR(EXACT(C31,"Google Search / AI features"),EXACT(C31,"Bing / Microsoft AI experiences"),EXACT(C31,"ChatGPT search"),EXACT(C31,"Multi-surface / platform-neutral"))),"INVALID - PLATFORM TOKEN",IF(NOT(OR(EXACT(D31,"Access"),EXACT(D31,"Indexability"),EXACT(D31,"URL Identity"),EXACT(D31,"Rendering"),EXACT(D31,"Structured Data Parity"),EXACT(D31,"Platform Crawler Access"),EXACT(D31,"Main Content Semantic Exposure"))),"INVALID - CHECK TOKEN",IF(AND(EXACT(E31,"NOT APPLICABLE"),NOT(OR(EXACT(D31,"Structured Data Parity"),EXACT(D31,"Platform Crawler Access")))),"INVALID - N/A NOT PERMITTED",IF(AND(EXACT(E31,"NOT APPLICABLE"),EXACT(D31,"Platform Crawler Access"),OR(EXACT(C31,"ChatGPT search"),EXACT(C31,"Multi-surface / platform-neutral"))),"INVALID - N/A NOT PERMITTED",IF(COUNTIF($A$6:$A$205,A31)&gt;1,"INVALID - DUPLICATE ID","VALID")))))))</x:f>
      </x:c>
      <x:c r="M31" s="40" t="str">
        <x:f>IF(A31="","",IF(J31&lt;&gt;"SCOPE MATCH",J31,IF(L31&lt;&gt;"VALID",L31,IF(K31&lt;&gt;"COMPLETE",K31,IF(E31="FAIL","BLOCKED EVIDENCE",IF(E31="UNKNOWN","EVIDENCE INSUFFICIENT","RECORD READY"))))))</x:f>
      </x:c>
      <x:c r="N31" s="175"/>
      <x:c r="O31" s="230" t="str">
        <x:f>IF(A31="","",IF(M31="RECORD READY","READY","NOT READY"))</x:f>
      </x:c>
    </x:row>
    <x:row r="32">
      <x:c r="A32" s="48"/>
      <x:c r="B32" s="48"/>
      <x:c r="C32" s="48"/>
      <x:c r="D32" s="48"/>
      <x:c r="E32" s="48"/>
      <x:c r="F32" s="52"/>
      <x:c r="G32" s="48"/>
      <x:c r="H32" s="48"/>
      <x:c r="I32" s="48"/>
      <x:c r="J32" s="40" t="str">
        <x:f>IF(A32="","",IF(OR(B32="",C32="",F32="",N32=""),"EVIDENCE INSUFFICIENT - SCOPE FIELD",IF(AND(B32=START!$B$4,C32=START!$B$5,N32=START!$B$6,F32&gt;=START!$B$7,F32&lt;=START!$B$8),"SCOPE MATCH","INVALID - OUT OF SCOPE")))</x:f>
      </x:c>
      <x:c r="K32" s="40" t="str">
        <x:f>IF(A32="","",IF(OR(B32="",C32="",D32="",E32="",F32="",I32="",N32=""),"EVIDENCE INSUFFICIENT - REQUIRED FIELD",IF(E32="NOT APPLICABLE",IF(H32="","EVIDENCE INSUFFICIENT - EXPLAIN N/A","COMPLETE"),IF(OR(G32="",H32=""),"EVIDENCE INSUFFICIENT - LOCATOR/DETAIL","COMPLETE"))))</x:f>
      </x:c>
      <x:c r="L32" s="40" t="str">
        <x:f>IF(A32="","",IF(NOT(OR(EXACT(E32,"PASS"),EXACT(E32,"FAIL"),EXACT(E32,"UNKNOWN"),EXACT(E32,"NOT APPLICABLE"))),"INVALID - STATE TOKEN",IF(NOT(OR(EXACT(C32,"Google Search / AI features"),EXACT(C32,"Bing / Microsoft AI experiences"),EXACT(C32,"ChatGPT search"),EXACT(C32,"Multi-surface / platform-neutral"))),"INVALID - PLATFORM TOKEN",IF(NOT(OR(EXACT(D32,"Access"),EXACT(D32,"Indexability"),EXACT(D32,"URL Identity"),EXACT(D32,"Rendering"),EXACT(D32,"Structured Data Parity"),EXACT(D32,"Platform Crawler Access"),EXACT(D32,"Main Content Semantic Exposure"))),"INVALID - CHECK TOKEN",IF(AND(EXACT(E32,"NOT APPLICABLE"),NOT(OR(EXACT(D32,"Structured Data Parity"),EXACT(D32,"Platform Crawler Access")))),"INVALID - N/A NOT PERMITTED",IF(AND(EXACT(E32,"NOT APPLICABLE"),EXACT(D32,"Platform Crawler Access"),OR(EXACT(C32,"ChatGPT search"),EXACT(C32,"Multi-surface / platform-neutral"))),"INVALID - N/A NOT PERMITTED",IF(COUNTIF($A$6:$A$205,A32)&gt;1,"INVALID - DUPLICATE ID","VALID")))))))</x:f>
      </x:c>
      <x:c r="M32" s="40" t="str">
        <x:f>IF(A32="","",IF(J32&lt;&gt;"SCOPE MATCH",J32,IF(L32&lt;&gt;"VALID",L32,IF(K32&lt;&gt;"COMPLETE",K32,IF(E32="FAIL","BLOCKED EVIDENCE",IF(E32="UNKNOWN","EVIDENCE INSUFFICIENT","RECORD READY"))))))</x:f>
      </x:c>
      <x:c r="N32" s="175"/>
      <x:c r="O32" s="230" t="str">
        <x:f>IF(A32="","",IF(M32="RECORD READY","READY","NOT READY"))</x:f>
      </x:c>
    </x:row>
    <x:row r="33">
      <x:c r="A33" s="48"/>
      <x:c r="B33" s="48"/>
      <x:c r="C33" s="48"/>
      <x:c r="D33" s="48"/>
      <x:c r="E33" s="48"/>
      <x:c r="F33" s="52"/>
      <x:c r="G33" s="48"/>
      <x:c r="H33" s="48"/>
      <x:c r="I33" s="48"/>
      <x:c r="J33" s="40" t="str">
        <x:f>IF(A33="","",IF(OR(B33="",C33="",F33="",N33=""),"EVIDENCE INSUFFICIENT - SCOPE FIELD",IF(AND(B33=START!$B$4,C33=START!$B$5,N33=START!$B$6,F33&gt;=START!$B$7,F33&lt;=START!$B$8),"SCOPE MATCH","INVALID - OUT OF SCOPE")))</x:f>
      </x:c>
      <x:c r="K33" s="40" t="str">
        <x:f>IF(A33="","",IF(OR(B33="",C33="",D33="",E33="",F33="",I33="",N33=""),"EVIDENCE INSUFFICIENT - REQUIRED FIELD",IF(E33="NOT APPLICABLE",IF(H33="","EVIDENCE INSUFFICIENT - EXPLAIN N/A","COMPLETE"),IF(OR(G33="",H33=""),"EVIDENCE INSUFFICIENT - LOCATOR/DETAIL","COMPLETE"))))</x:f>
      </x:c>
      <x:c r="L33" s="40" t="str">
        <x:f>IF(A33="","",IF(NOT(OR(EXACT(E33,"PASS"),EXACT(E33,"FAIL"),EXACT(E33,"UNKNOWN"),EXACT(E33,"NOT APPLICABLE"))),"INVALID - STATE TOKEN",IF(NOT(OR(EXACT(C33,"Google Search / AI features"),EXACT(C33,"Bing / Microsoft AI experiences"),EXACT(C33,"ChatGPT search"),EXACT(C33,"Multi-surface / platform-neutral"))),"INVALID - PLATFORM TOKEN",IF(NOT(OR(EXACT(D33,"Access"),EXACT(D33,"Indexability"),EXACT(D33,"URL Identity"),EXACT(D33,"Rendering"),EXACT(D33,"Structured Data Parity"),EXACT(D33,"Platform Crawler Access"),EXACT(D33,"Main Content Semantic Exposure"))),"INVALID - CHECK TOKEN",IF(AND(EXACT(E33,"NOT APPLICABLE"),NOT(OR(EXACT(D33,"Structured Data Parity"),EXACT(D33,"Platform Crawler Access")))),"INVALID - N/A NOT PERMITTED",IF(AND(EXACT(E33,"NOT APPLICABLE"),EXACT(D33,"Platform Crawler Access"),OR(EXACT(C33,"ChatGPT search"),EXACT(C33,"Multi-surface / platform-neutral"))),"INVALID - N/A NOT PERMITTED",IF(COUNTIF($A$6:$A$205,A33)&gt;1,"INVALID - DUPLICATE ID","VALID")))))))</x:f>
      </x:c>
      <x:c r="M33" s="40" t="str">
        <x:f>IF(A33="","",IF(J33&lt;&gt;"SCOPE MATCH",J33,IF(L33&lt;&gt;"VALID",L33,IF(K33&lt;&gt;"COMPLETE",K33,IF(E33="FAIL","BLOCKED EVIDENCE",IF(E33="UNKNOWN","EVIDENCE INSUFFICIENT","RECORD READY"))))))</x:f>
      </x:c>
      <x:c r="N33" s="175"/>
      <x:c r="O33" s="230" t="str">
        <x:f>IF(A33="","",IF(M33="RECORD READY","READY","NOT READY"))</x:f>
      </x:c>
    </x:row>
    <x:row r="34">
      <x:c r="A34" s="48"/>
      <x:c r="B34" s="48"/>
      <x:c r="C34" s="48"/>
      <x:c r="D34" s="48"/>
      <x:c r="E34" s="48"/>
      <x:c r="F34" s="52"/>
      <x:c r="G34" s="48"/>
      <x:c r="H34" s="48"/>
      <x:c r="I34" s="48"/>
      <x:c r="J34" s="40" t="str">
        <x:f>IF(A34="","",IF(OR(B34="",C34="",F34="",N34=""),"EVIDENCE INSUFFICIENT - SCOPE FIELD",IF(AND(B34=START!$B$4,C34=START!$B$5,N34=START!$B$6,F34&gt;=START!$B$7,F34&lt;=START!$B$8),"SCOPE MATCH","INVALID - OUT OF SCOPE")))</x:f>
      </x:c>
      <x:c r="K34" s="40" t="str">
        <x:f>IF(A34="","",IF(OR(B34="",C34="",D34="",E34="",F34="",I34="",N34=""),"EVIDENCE INSUFFICIENT - REQUIRED FIELD",IF(E34="NOT APPLICABLE",IF(H34="","EVIDENCE INSUFFICIENT - EXPLAIN N/A","COMPLETE"),IF(OR(G34="",H34=""),"EVIDENCE INSUFFICIENT - LOCATOR/DETAIL","COMPLETE"))))</x:f>
      </x:c>
      <x:c r="L34" s="40" t="str">
        <x:f>IF(A34="","",IF(NOT(OR(EXACT(E34,"PASS"),EXACT(E34,"FAIL"),EXACT(E34,"UNKNOWN"),EXACT(E34,"NOT APPLICABLE"))),"INVALID - STATE TOKEN",IF(NOT(OR(EXACT(C34,"Google Search / AI features"),EXACT(C34,"Bing / Microsoft AI experiences"),EXACT(C34,"ChatGPT search"),EXACT(C34,"Multi-surface / platform-neutral"))),"INVALID - PLATFORM TOKEN",IF(NOT(OR(EXACT(D34,"Access"),EXACT(D34,"Indexability"),EXACT(D34,"URL Identity"),EXACT(D34,"Rendering"),EXACT(D34,"Structured Data Parity"),EXACT(D34,"Platform Crawler Access"),EXACT(D34,"Main Content Semantic Exposure"))),"INVALID - CHECK TOKEN",IF(AND(EXACT(E34,"NOT APPLICABLE"),NOT(OR(EXACT(D34,"Structured Data Parity"),EXACT(D34,"Platform Crawler Access")))),"INVALID - N/A NOT PERMITTED",IF(AND(EXACT(E34,"NOT APPLICABLE"),EXACT(D34,"Platform Crawler Access"),OR(EXACT(C34,"ChatGPT search"),EXACT(C34,"Multi-surface / platform-neutral"))),"INVALID - N/A NOT PERMITTED",IF(COUNTIF($A$6:$A$205,A34)&gt;1,"INVALID - DUPLICATE ID","VALID")))))))</x:f>
      </x:c>
      <x:c r="M34" s="40" t="str">
        <x:f>IF(A34="","",IF(J34&lt;&gt;"SCOPE MATCH",J34,IF(L34&lt;&gt;"VALID",L34,IF(K34&lt;&gt;"COMPLETE",K34,IF(E34="FAIL","BLOCKED EVIDENCE",IF(E34="UNKNOWN","EVIDENCE INSUFFICIENT","RECORD READY"))))))</x:f>
      </x:c>
      <x:c r="N34" s="175"/>
      <x:c r="O34" s="230" t="str">
        <x:f>IF(A34="","",IF(M34="RECORD READY","READY","NOT READY"))</x:f>
      </x:c>
    </x:row>
    <x:row r="35">
      <x:c r="A35" s="48"/>
      <x:c r="B35" s="48"/>
      <x:c r="C35" s="48"/>
      <x:c r="D35" s="48"/>
      <x:c r="E35" s="48"/>
      <x:c r="F35" s="52"/>
      <x:c r="G35" s="48"/>
      <x:c r="H35" s="48"/>
      <x:c r="I35" s="48"/>
      <x:c r="J35" s="40" t="str">
        <x:f>IF(A35="","",IF(OR(B35="",C35="",F35="",N35=""),"EVIDENCE INSUFFICIENT - SCOPE FIELD",IF(AND(B35=START!$B$4,C35=START!$B$5,N35=START!$B$6,F35&gt;=START!$B$7,F35&lt;=START!$B$8),"SCOPE MATCH","INVALID - OUT OF SCOPE")))</x:f>
      </x:c>
      <x:c r="K35" s="40" t="str">
        <x:f>IF(A35="","",IF(OR(B35="",C35="",D35="",E35="",F35="",I35="",N35=""),"EVIDENCE INSUFFICIENT - REQUIRED FIELD",IF(E35="NOT APPLICABLE",IF(H35="","EVIDENCE INSUFFICIENT - EXPLAIN N/A","COMPLETE"),IF(OR(G35="",H35=""),"EVIDENCE INSUFFICIENT - LOCATOR/DETAIL","COMPLETE"))))</x:f>
      </x:c>
      <x:c r="L35" s="40" t="str">
        <x:f>IF(A35="","",IF(NOT(OR(EXACT(E35,"PASS"),EXACT(E35,"FAIL"),EXACT(E35,"UNKNOWN"),EXACT(E35,"NOT APPLICABLE"))),"INVALID - STATE TOKEN",IF(NOT(OR(EXACT(C35,"Google Search / AI features"),EXACT(C35,"Bing / Microsoft AI experiences"),EXACT(C35,"ChatGPT search"),EXACT(C35,"Multi-surface / platform-neutral"))),"INVALID - PLATFORM TOKEN",IF(NOT(OR(EXACT(D35,"Access"),EXACT(D35,"Indexability"),EXACT(D35,"URL Identity"),EXACT(D35,"Rendering"),EXACT(D35,"Structured Data Parity"),EXACT(D35,"Platform Crawler Access"),EXACT(D35,"Main Content Semantic Exposure"))),"INVALID - CHECK TOKEN",IF(AND(EXACT(E35,"NOT APPLICABLE"),NOT(OR(EXACT(D35,"Structured Data Parity"),EXACT(D35,"Platform Crawler Access")))),"INVALID - N/A NOT PERMITTED",IF(AND(EXACT(E35,"NOT APPLICABLE"),EXACT(D35,"Platform Crawler Access"),OR(EXACT(C35,"ChatGPT search"),EXACT(C35,"Multi-surface / platform-neutral"))),"INVALID - N/A NOT PERMITTED",IF(COUNTIF($A$6:$A$205,A35)&gt;1,"INVALID - DUPLICATE ID","VALID")))))))</x:f>
      </x:c>
      <x:c r="M35" s="40" t="str">
        <x:f>IF(A35="","",IF(J35&lt;&gt;"SCOPE MATCH",J35,IF(L35&lt;&gt;"VALID",L35,IF(K35&lt;&gt;"COMPLETE",K35,IF(E35="FAIL","BLOCKED EVIDENCE",IF(E35="UNKNOWN","EVIDENCE INSUFFICIENT","RECORD READY"))))))</x:f>
      </x:c>
      <x:c r="N35" s="175"/>
      <x:c r="O35" s="230" t="str">
        <x:f>IF(A35="","",IF(M35="RECORD READY","READY","NOT READY"))</x:f>
      </x:c>
    </x:row>
    <x:row r="36">
      <x:c r="A36" s="48"/>
      <x:c r="B36" s="48"/>
      <x:c r="C36" s="48"/>
      <x:c r="D36" s="48"/>
      <x:c r="E36" s="48"/>
      <x:c r="F36" s="52"/>
      <x:c r="G36" s="48"/>
      <x:c r="H36" s="48"/>
      <x:c r="I36" s="48"/>
      <x:c r="J36" s="40" t="str">
        <x:f>IF(A36="","",IF(OR(B36="",C36="",F36="",N36=""),"EVIDENCE INSUFFICIENT - SCOPE FIELD",IF(AND(B36=START!$B$4,C36=START!$B$5,N36=START!$B$6,F36&gt;=START!$B$7,F36&lt;=START!$B$8),"SCOPE MATCH","INVALID - OUT OF SCOPE")))</x:f>
      </x:c>
      <x:c r="K36" s="40" t="str">
        <x:f>IF(A36="","",IF(OR(B36="",C36="",D36="",E36="",F36="",I36="",N36=""),"EVIDENCE INSUFFICIENT - REQUIRED FIELD",IF(E36="NOT APPLICABLE",IF(H36="","EVIDENCE INSUFFICIENT - EXPLAIN N/A","COMPLETE"),IF(OR(G36="",H36=""),"EVIDENCE INSUFFICIENT - LOCATOR/DETAIL","COMPLETE"))))</x:f>
      </x:c>
      <x:c r="L36" s="40" t="str">
        <x:f>IF(A36="","",IF(NOT(OR(EXACT(E36,"PASS"),EXACT(E36,"FAIL"),EXACT(E36,"UNKNOWN"),EXACT(E36,"NOT APPLICABLE"))),"INVALID - STATE TOKEN",IF(NOT(OR(EXACT(C36,"Google Search / AI features"),EXACT(C36,"Bing / Microsoft AI experiences"),EXACT(C36,"ChatGPT search"),EXACT(C36,"Multi-surface / platform-neutral"))),"INVALID - PLATFORM TOKEN",IF(NOT(OR(EXACT(D36,"Access"),EXACT(D36,"Indexability"),EXACT(D36,"URL Identity"),EXACT(D36,"Rendering"),EXACT(D36,"Structured Data Parity"),EXACT(D36,"Platform Crawler Access"),EXACT(D36,"Main Content Semantic Exposure"))),"INVALID - CHECK TOKEN",IF(AND(EXACT(E36,"NOT APPLICABLE"),NOT(OR(EXACT(D36,"Structured Data Parity"),EXACT(D36,"Platform Crawler Access")))),"INVALID - N/A NOT PERMITTED",IF(AND(EXACT(E36,"NOT APPLICABLE"),EXACT(D36,"Platform Crawler Access"),OR(EXACT(C36,"ChatGPT search"),EXACT(C36,"Multi-surface / platform-neutral"))),"INVALID - N/A NOT PERMITTED",IF(COUNTIF($A$6:$A$205,A36)&gt;1,"INVALID - DUPLICATE ID","VALID")))))))</x:f>
      </x:c>
      <x:c r="M36" s="40" t="str">
        <x:f>IF(A36="","",IF(J36&lt;&gt;"SCOPE MATCH",J36,IF(L36&lt;&gt;"VALID",L36,IF(K36&lt;&gt;"COMPLETE",K36,IF(E36="FAIL","BLOCKED EVIDENCE",IF(E36="UNKNOWN","EVIDENCE INSUFFICIENT","RECORD READY"))))))</x:f>
      </x:c>
      <x:c r="N36" s="175"/>
      <x:c r="O36" s="230" t="str">
        <x:f>IF(A36="","",IF(M36="RECORD READY","READY","NOT READY"))</x:f>
      </x:c>
    </x:row>
    <x:row r="37">
      <x:c r="A37" s="48"/>
      <x:c r="B37" s="48"/>
      <x:c r="C37" s="48"/>
      <x:c r="D37" s="48"/>
      <x:c r="E37" s="48"/>
      <x:c r="F37" s="52"/>
      <x:c r="G37" s="48"/>
      <x:c r="H37" s="48"/>
      <x:c r="I37" s="48"/>
      <x:c r="J37" s="40" t="str">
        <x:f>IF(A37="","",IF(OR(B37="",C37="",F37="",N37=""),"EVIDENCE INSUFFICIENT - SCOPE FIELD",IF(AND(B37=START!$B$4,C37=START!$B$5,N37=START!$B$6,F37&gt;=START!$B$7,F37&lt;=START!$B$8),"SCOPE MATCH","INVALID - OUT OF SCOPE")))</x:f>
      </x:c>
      <x:c r="K37" s="40" t="str">
        <x:f>IF(A37="","",IF(OR(B37="",C37="",D37="",E37="",F37="",I37="",N37=""),"EVIDENCE INSUFFICIENT - REQUIRED FIELD",IF(E37="NOT APPLICABLE",IF(H37="","EVIDENCE INSUFFICIENT - EXPLAIN N/A","COMPLETE"),IF(OR(G37="",H37=""),"EVIDENCE INSUFFICIENT - LOCATOR/DETAIL","COMPLETE"))))</x:f>
      </x:c>
      <x:c r="L37" s="40" t="str">
        <x:f>IF(A37="","",IF(NOT(OR(EXACT(E37,"PASS"),EXACT(E37,"FAIL"),EXACT(E37,"UNKNOWN"),EXACT(E37,"NOT APPLICABLE"))),"INVALID - STATE TOKEN",IF(NOT(OR(EXACT(C37,"Google Search / AI features"),EXACT(C37,"Bing / Microsoft AI experiences"),EXACT(C37,"ChatGPT search"),EXACT(C37,"Multi-surface / platform-neutral"))),"INVALID - PLATFORM TOKEN",IF(NOT(OR(EXACT(D37,"Access"),EXACT(D37,"Indexability"),EXACT(D37,"URL Identity"),EXACT(D37,"Rendering"),EXACT(D37,"Structured Data Parity"),EXACT(D37,"Platform Crawler Access"),EXACT(D37,"Main Content Semantic Exposure"))),"INVALID - CHECK TOKEN",IF(AND(EXACT(E37,"NOT APPLICABLE"),NOT(OR(EXACT(D37,"Structured Data Parity"),EXACT(D37,"Platform Crawler Access")))),"INVALID - N/A NOT PERMITTED",IF(AND(EXACT(E37,"NOT APPLICABLE"),EXACT(D37,"Platform Crawler Access"),OR(EXACT(C37,"ChatGPT search"),EXACT(C37,"Multi-surface / platform-neutral"))),"INVALID - N/A NOT PERMITTED",IF(COUNTIF($A$6:$A$205,A37)&gt;1,"INVALID - DUPLICATE ID","VALID")))))))</x:f>
      </x:c>
      <x:c r="M37" s="40" t="str">
        <x:f>IF(A37="","",IF(J37&lt;&gt;"SCOPE MATCH",J37,IF(L37&lt;&gt;"VALID",L37,IF(K37&lt;&gt;"COMPLETE",K37,IF(E37="FAIL","BLOCKED EVIDENCE",IF(E37="UNKNOWN","EVIDENCE INSUFFICIENT","RECORD READY"))))))</x:f>
      </x:c>
      <x:c r="N37" s="175"/>
      <x:c r="O37" s="230" t="str">
        <x:f>IF(A37="","",IF(M37="RECORD READY","READY","NOT READY"))</x:f>
      </x:c>
    </x:row>
    <x:row r="38">
      <x:c r="A38" s="48"/>
      <x:c r="B38" s="48"/>
      <x:c r="C38" s="48"/>
      <x:c r="D38" s="48"/>
      <x:c r="E38" s="48"/>
      <x:c r="F38" s="52"/>
      <x:c r="G38" s="48"/>
      <x:c r="H38" s="48"/>
      <x:c r="I38" s="48"/>
      <x:c r="J38" s="40" t="str">
        <x:f>IF(A38="","",IF(OR(B38="",C38="",F38="",N38=""),"EVIDENCE INSUFFICIENT - SCOPE FIELD",IF(AND(B38=START!$B$4,C38=START!$B$5,N38=START!$B$6,F38&gt;=START!$B$7,F38&lt;=START!$B$8),"SCOPE MATCH","INVALID - OUT OF SCOPE")))</x:f>
      </x:c>
      <x:c r="K38" s="40" t="str">
        <x:f>IF(A38="","",IF(OR(B38="",C38="",D38="",E38="",F38="",I38="",N38=""),"EVIDENCE INSUFFICIENT - REQUIRED FIELD",IF(E38="NOT APPLICABLE",IF(H38="","EVIDENCE INSUFFICIENT - EXPLAIN N/A","COMPLETE"),IF(OR(G38="",H38=""),"EVIDENCE INSUFFICIENT - LOCATOR/DETAIL","COMPLETE"))))</x:f>
      </x:c>
      <x:c r="L38" s="40" t="str">
        <x:f>IF(A38="","",IF(NOT(OR(EXACT(E38,"PASS"),EXACT(E38,"FAIL"),EXACT(E38,"UNKNOWN"),EXACT(E38,"NOT APPLICABLE"))),"INVALID - STATE TOKEN",IF(NOT(OR(EXACT(C38,"Google Search / AI features"),EXACT(C38,"Bing / Microsoft AI experiences"),EXACT(C38,"ChatGPT search"),EXACT(C38,"Multi-surface / platform-neutral"))),"INVALID - PLATFORM TOKEN",IF(NOT(OR(EXACT(D38,"Access"),EXACT(D38,"Indexability"),EXACT(D38,"URL Identity"),EXACT(D38,"Rendering"),EXACT(D38,"Structured Data Parity"),EXACT(D38,"Platform Crawler Access"),EXACT(D38,"Main Content Semantic Exposure"))),"INVALID - CHECK TOKEN",IF(AND(EXACT(E38,"NOT APPLICABLE"),NOT(OR(EXACT(D38,"Structured Data Parity"),EXACT(D38,"Platform Crawler Access")))),"INVALID - N/A NOT PERMITTED",IF(AND(EXACT(E38,"NOT APPLICABLE"),EXACT(D38,"Platform Crawler Access"),OR(EXACT(C38,"ChatGPT search"),EXACT(C38,"Multi-surface / platform-neutral"))),"INVALID - N/A NOT PERMITTED",IF(COUNTIF($A$6:$A$205,A38)&gt;1,"INVALID - DUPLICATE ID","VALID")))))))</x:f>
      </x:c>
      <x:c r="M38" s="40" t="str">
        <x:f>IF(A38="","",IF(J38&lt;&gt;"SCOPE MATCH",J38,IF(L38&lt;&gt;"VALID",L38,IF(K38&lt;&gt;"COMPLETE",K38,IF(E38="FAIL","BLOCKED EVIDENCE",IF(E38="UNKNOWN","EVIDENCE INSUFFICIENT","RECORD READY"))))))</x:f>
      </x:c>
      <x:c r="N38" s="175"/>
      <x:c r="O38" s="230" t="str">
        <x:f>IF(A38="","",IF(M38="RECORD READY","READY","NOT READY"))</x:f>
      </x:c>
    </x:row>
    <x:row r="39">
      <x:c r="A39" s="48"/>
      <x:c r="B39" s="48"/>
      <x:c r="C39" s="48"/>
      <x:c r="D39" s="48"/>
      <x:c r="E39" s="48"/>
      <x:c r="F39" s="52"/>
      <x:c r="G39" s="48"/>
      <x:c r="H39" s="48"/>
      <x:c r="I39" s="48"/>
      <x:c r="J39" s="40" t="str">
        <x:f>IF(A39="","",IF(OR(B39="",C39="",F39="",N39=""),"EVIDENCE INSUFFICIENT - SCOPE FIELD",IF(AND(B39=START!$B$4,C39=START!$B$5,N39=START!$B$6,F39&gt;=START!$B$7,F39&lt;=START!$B$8),"SCOPE MATCH","INVALID - OUT OF SCOPE")))</x:f>
      </x:c>
      <x:c r="K39" s="40" t="str">
        <x:f>IF(A39="","",IF(OR(B39="",C39="",D39="",E39="",F39="",I39="",N39=""),"EVIDENCE INSUFFICIENT - REQUIRED FIELD",IF(E39="NOT APPLICABLE",IF(H39="","EVIDENCE INSUFFICIENT - EXPLAIN N/A","COMPLETE"),IF(OR(G39="",H39=""),"EVIDENCE INSUFFICIENT - LOCATOR/DETAIL","COMPLETE"))))</x:f>
      </x:c>
      <x:c r="L39" s="40" t="str">
        <x:f>IF(A39="","",IF(NOT(OR(EXACT(E39,"PASS"),EXACT(E39,"FAIL"),EXACT(E39,"UNKNOWN"),EXACT(E39,"NOT APPLICABLE"))),"INVALID - STATE TOKEN",IF(NOT(OR(EXACT(C39,"Google Search / AI features"),EXACT(C39,"Bing / Microsoft AI experiences"),EXACT(C39,"ChatGPT search"),EXACT(C39,"Multi-surface / platform-neutral"))),"INVALID - PLATFORM TOKEN",IF(NOT(OR(EXACT(D39,"Access"),EXACT(D39,"Indexability"),EXACT(D39,"URL Identity"),EXACT(D39,"Rendering"),EXACT(D39,"Structured Data Parity"),EXACT(D39,"Platform Crawler Access"),EXACT(D39,"Main Content Semantic Exposure"))),"INVALID - CHECK TOKEN",IF(AND(EXACT(E39,"NOT APPLICABLE"),NOT(OR(EXACT(D39,"Structured Data Parity"),EXACT(D39,"Platform Crawler Access")))),"INVALID - N/A NOT PERMITTED",IF(AND(EXACT(E39,"NOT APPLICABLE"),EXACT(D39,"Platform Crawler Access"),OR(EXACT(C39,"ChatGPT search"),EXACT(C39,"Multi-surface / platform-neutral"))),"INVALID - N/A NOT PERMITTED",IF(COUNTIF($A$6:$A$205,A39)&gt;1,"INVALID - DUPLICATE ID","VALID")))))))</x:f>
      </x:c>
      <x:c r="M39" s="40" t="str">
        <x:f>IF(A39="","",IF(J39&lt;&gt;"SCOPE MATCH",J39,IF(L39&lt;&gt;"VALID",L39,IF(K39&lt;&gt;"COMPLETE",K39,IF(E39="FAIL","BLOCKED EVIDENCE",IF(E39="UNKNOWN","EVIDENCE INSUFFICIENT","RECORD READY"))))))</x:f>
      </x:c>
      <x:c r="N39" s="175"/>
      <x:c r="O39" s="230" t="str">
        <x:f>IF(A39="","",IF(M39="RECORD READY","READY","NOT READY"))</x:f>
      </x:c>
    </x:row>
    <x:row r="40">
      <x:c r="A40" s="48"/>
      <x:c r="B40" s="48"/>
      <x:c r="C40" s="48"/>
      <x:c r="D40" s="48"/>
      <x:c r="E40" s="48"/>
      <x:c r="F40" s="52"/>
      <x:c r="G40" s="48"/>
      <x:c r="H40" s="48"/>
      <x:c r="I40" s="48"/>
      <x:c r="J40" s="40" t="str">
        <x:f>IF(A40="","",IF(OR(B40="",C40="",F40="",N40=""),"EVIDENCE INSUFFICIENT - SCOPE FIELD",IF(AND(B40=START!$B$4,C40=START!$B$5,N40=START!$B$6,F40&gt;=START!$B$7,F40&lt;=START!$B$8),"SCOPE MATCH","INVALID - OUT OF SCOPE")))</x:f>
      </x:c>
      <x:c r="K40" s="40" t="str">
        <x:f>IF(A40="","",IF(OR(B40="",C40="",D40="",E40="",F40="",I40="",N40=""),"EVIDENCE INSUFFICIENT - REQUIRED FIELD",IF(E40="NOT APPLICABLE",IF(H40="","EVIDENCE INSUFFICIENT - EXPLAIN N/A","COMPLETE"),IF(OR(G40="",H40=""),"EVIDENCE INSUFFICIENT - LOCATOR/DETAIL","COMPLETE"))))</x:f>
      </x:c>
      <x:c r="L40" s="40" t="str">
        <x:f>IF(A40="","",IF(NOT(OR(EXACT(E40,"PASS"),EXACT(E40,"FAIL"),EXACT(E40,"UNKNOWN"),EXACT(E40,"NOT APPLICABLE"))),"INVALID - STATE TOKEN",IF(NOT(OR(EXACT(C40,"Google Search / AI features"),EXACT(C40,"Bing / Microsoft AI experiences"),EXACT(C40,"ChatGPT search"),EXACT(C40,"Multi-surface / platform-neutral"))),"INVALID - PLATFORM TOKEN",IF(NOT(OR(EXACT(D40,"Access"),EXACT(D40,"Indexability"),EXACT(D40,"URL Identity"),EXACT(D40,"Rendering"),EXACT(D40,"Structured Data Parity"),EXACT(D40,"Platform Crawler Access"),EXACT(D40,"Main Content Semantic Exposure"))),"INVALID - CHECK TOKEN",IF(AND(EXACT(E40,"NOT APPLICABLE"),NOT(OR(EXACT(D40,"Structured Data Parity"),EXACT(D40,"Platform Crawler Access")))),"INVALID - N/A NOT PERMITTED",IF(AND(EXACT(E40,"NOT APPLICABLE"),EXACT(D40,"Platform Crawler Access"),OR(EXACT(C40,"ChatGPT search"),EXACT(C40,"Multi-surface / platform-neutral"))),"INVALID - N/A NOT PERMITTED",IF(COUNTIF($A$6:$A$205,A40)&gt;1,"INVALID - DUPLICATE ID","VALID")))))))</x:f>
      </x:c>
      <x:c r="M40" s="40" t="str">
        <x:f>IF(A40="","",IF(J40&lt;&gt;"SCOPE MATCH",J40,IF(L40&lt;&gt;"VALID",L40,IF(K40&lt;&gt;"COMPLETE",K40,IF(E40="FAIL","BLOCKED EVIDENCE",IF(E40="UNKNOWN","EVIDENCE INSUFFICIENT","RECORD READY"))))))</x:f>
      </x:c>
      <x:c r="N40" s="175"/>
      <x:c r="O40" s="230" t="str">
        <x:f>IF(A40="","",IF(M40="RECORD READY","READY","NOT READY"))</x:f>
      </x:c>
    </x:row>
    <x:row r="41">
      <x:c r="A41" s="48"/>
      <x:c r="B41" s="48"/>
      <x:c r="C41" s="48"/>
      <x:c r="D41" s="48"/>
      <x:c r="E41" s="48"/>
      <x:c r="F41" s="52"/>
      <x:c r="G41" s="48"/>
      <x:c r="H41" s="48"/>
      <x:c r="I41" s="48"/>
      <x:c r="J41" s="40" t="str">
        <x:f>IF(A41="","",IF(OR(B41="",C41="",F41="",N41=""),"EVIDENCE INSUFFICIENT - SCOPE FIELD",IF(AND(B41=START!$B$4,C41=START!$B$5,N41=START!$B$6,F41&gt;=START!$B$7,F41&lt;=START!$B$8),"SCOPE MATCH","INVALID - OUT OF SCOPE")))</x:f>
      </x:c>
      <x:c r="K41" s="40" t="str">
        <x:f>IF(A41="","",IF(OR(B41="",C41="",D41="",E41="",F41="",I41="",N41=""),"EVIDENCE INSUFFICIENT - REQUIRED FIELD",IF(E41="NOT APPLICABLE",IF(H41="","EVIDENCE INSUFFICIENT - EXPLAIN N/A","COMPLETE"),IF(OR(G41="",H41=""),"EVIDENCE INSUFFICIENT - LOCATOR/DETAIL","COMPLETE"))))</x:f>
      </x:c>
      <x:c r="L41" s="40" t="str">
        <x:f>IF(A41="","",IF(NOT(OR(EXACT(E41,"PASS"),EXACT(E41,"FAIL"),EXACT(E41,"UNKNOWN"),EXACT(E41,"NOT APPLICABLE"))),"INVALID - STATE TOKEN",IF(NOT(OR(EXACT(C41,"Google Search / AI features"),EXACT(C41,"Bing / Microsoft AI experiences"),EXACT(C41,"ChatGPT search"),EXACT(C41,"Multi-surface / platform-neutral"))),"INVALID - PLATFORM TOKEN",IF(NOT(OR(EXACT(D41,"Access"),EXACT(D41,"Indexability"),EXACT(D41,"URL Identity"),EXACT(D41,"Rendering"),EXACT(D41,"Structured Data Parity"),EXACT(D41,"Platform Crawler Access"),EXACT(D41,"Main Content Semantic Exposure"))),"INVALID - CHECK TOKEN",IF(AND(EXACT(E41,"NOT APPLICABLE"),NOT(OR(EXACT(D41,"Structured Data Parity"),EXACT(D41,"Platform Crawler Access")))),"INVALID - N/A NOT PERMITTED",IF(AND(EXACT(E41,"NOT APPLICABLE"),EXACT(D41,"Platform Crawler Access"),OR(EXACT(C41,"ChatGPT search"),EXACT(C41,"Multi-surface / platform-neutral"))),"INVALID - N/A NOT PERMITTED",IF(COUNTIF($A$6:$A$205,A41)&gt;1,"INVALID - DUPLICATE ID","VALID")))))))</x:f>
      </x:c>
      <x:c r="M41" s="40" t="str">
        <x:f>IF(A41="","",IF(J41&lt;&gt;"SCOPE MATCH",J41,IF(L41&lt;&gt;"VALID",L41,IF(K41&lt;&gt;"COMPLETE",K41,IF(E41="FAIL","BLOCKED EVIDENCE",IF(E41="UNKNOWN","EVIDENCE INSUFFICIENT","RECORD READY"))))))</x:f>
      </x:c>
      <x:c r="N41" s="175"/>
      <x:c r="O41" s="230" t="str">
        <x:f>IF(A41="","",IF(M41="RECORD READY","READY","NOT READY"))</x:f>
      </x:c>
    </x:row>
    <x:row r="42">
      <x:c r="A42" s="48"/>
      <x:c r="B42" s="48"/>
      <x:c r="C42" s="48"/>
      <x:c r="D42" s="48"/>
      <x:c r="E42" s="48"/>
      <x:c r="F42" s="52"/>
      <x:c r="G42" s="48"/>
      <x:c r="H42" s="48"/>
      <x:c r="I42" s="48"/>
      <x:c r="J42" s="40" t="str">
        <x:f>IF(A42="","",IF(OR(B42="",C42="",F42="",N42=""),"EVIDENCE INSUFFICIENT - SCOPE FIELD",IF(AND(B42=START!$B$4,C42=START!$B$5,N42=START!$B$6,F42&gt;=START!$B$7,F42&lt;=START!$B$8),"SCOPE MATCH","INVALID - OUT OF SCOPE")))</x:f>
      </x:c>
      <x:c r="K42" s="40" t="str">
        <x:f>IF(A42="","",IF(OR(B42="",C42="",D42="",E42="",F42="",I42="",N42=""),"EVIDENCE INSUFFICIENT - REQUIRED FIELD",IF(E42="NOT APPLICABLE",IF(H42="","EVIDENCE INSUFFICIENT - EXPLAIN N/A","COMPLETE"),IF(OR(G42="",H42=""),"EVIDENCE INSUFFICIENT - LOCATOR/DETAIL","COMPLETE"))))</x:f>
      </x:c>
      <x:c r="L42" s="40" t="str">
        <x:f>IF(A42="","",IF(NOT(OR(EXACT(E42,"PASS"),EXACT(E42,"FAIL"),EXACT(E42,"UNKNOWN"),EXACT(E42,"NOT APPLICABLE"))),"INVALID - STATE TOKEN",IF(NOT(OR(EXACT(C42,"Google Search / AI features"),EXACT(C42,"Bing / Microsoft AI experiences"),EXACT(C42,"ChatGPT search"),EXACT(C42,"Multi-surface / platform-neutral"))),"INVALID - PLATFORM TOKEN",IF(NOT(OR(EXACT(D42,"Access"),EXACT(D42,"Indexability"),EXACT(D42,"URL Identity"),EXACT(D42,"Rendering"),EXACT(D42,"Structured Data Parity"),EXACT(D42,"Platform Crawler Access"),EXACT(D42,"Main Content Semantic Exposure"))),"INVALID - CHECK TOKEN",IF(AND(EXACT(E42,"NOT APPLICABLE"),NOT(OR(EXACT(D42,"Structured Data Parity"),EXACT(D42,"Platform Crawler Access")))),"INVALID - N/A NOT PERMITTED",IF(AND(EXACT(E42,"NOT APPLICABLE"),EXACT(D42,"Platform Crawler Access"),OR(EXACT(C42,"ChatGPT search"),EXACT(C42,"Multi-surface / platform-neutral"))),"INVALID - N/A NOT PERMITTED",IF(COUNTIF($A$6:$A$205,A42)&gt;1,"INVALID - DUPLICATE ID","VALID")))))))</x:f>
      </x:c>
      <x:c r="M42" s="40" t="str">
        <x:f>IF(A42="","",IF(J42&lt;&gt;"SCOPE MATCH",J42,IF(L42&lt;&gt;"VALID",L42,IF(K42&lt;&gt;"COMPLETE",K42,IF(E42="FAIL","BLOCKED EVIDENCE",IF(E42="UNKNOWN","EVIDENCE INSUFFICIENT","RECORD READY"))))))</x:f>
      </x:c>
      <x:c r="N42" s="175"/>
      <x:c r="O42" s="230" t="str">
        <x:f>IF(A42="","",IF(M42="RECORD READY","READY","NOT READY"))</x:f>
      </x:c>
    </x:row>
    <x:row r="43">
      <x:c r="A43" s="48"/>
      <x:c r="B43" s="48"/>
      <x:c r="C43" s="48"/>
      <x:c r="D43" s="48"/>
      <x:c r="E43" s="48"/>
      <x:c r="F43" s="52"/>
      <x:c r="G43" s="48"/>
      <x:c r="H43" s="48"/>
      <x:c r="I43" s="48"/>
      <x:c r="J43" s="40" t="str">
        <x:f>IF(A43="","",IF(OR(B43="",C43="",F43="",N43=""),"EVIDENCE INSUFFICIENT - SCOPE FIELD",IF(AND(B43=START!$B$4,C43=START!$B$5,N43=START!$B$6,F43&gt;=START!$B$7,F43&lt;=START!$B$8),"SCOPE MATCH","INVALID - OUT OF SCOPE")))</x:f>
      </x:c>
      <x:c r="K43" s="40" t="str">
        <x:f>IF(A43="","",IF(OR(B43="",C43="",D43="",E43="",F43="",I43="",N43=""),"EVIDENCE INSUFFICIENT - REQUIRED FIELD",IF(E43="NOT APPLICABLE",IF(H43="","EVIDENCE INSUFFICIENT - EXPLAIN N/A","COMPLETE"),IF(OR(G43="",H43=""),"EVIDENCE INSUFFICIENT - LOCATOR/DETAIL","COMPLETE"))))</x:f>
      </x:c>
      <x:c r="L43" s="40" t="str">
        <x:f>IF(A43="","",IF(NOT(OR(EXACT(E43,"PASS"),EXACT(E43,"FAIL"),EXACT(E43,"UNKNOWN"),EXACT(E43,"NOT APPLICABLE"))),"INVALID - STATE TOKEN",IF(NOT(OR(EXACT(C43,"Google Search / AI features"),EXACT(C43,"Bing / Microsoft AI experiences"),EXACT(C43,"ChatGPT search"),EXACT(C43,"Multi-surface / platform-neutral"))),"INVALID - PLATFORM TOKEN",IF(NOT(OR(EXACT(D43,"Access"),EXACT(D43,"Indexability"),EXACT(D43,"URL Identity"),EXACT(D43,"Rendering"),EXACT(D43,"Structured Data Parity"),EXACT(D43,"Platform Crawler Access"),EXACT(D43,"Main Content Semantic Exposure"))),"INVALID - CHECK TOKEN",IF(AND(EXACT(E43,"NOT APPLICABLE"),NOT(OR(EXACT(D43,"Structured Data Parity"),EXACT(D43,"Platform Crawler Access")))),"INVALID - N/A NOT PERMITTED",IF(AND(EXACT(E43,"NOT APPLICABLE"),EXACT(D43,"Platform Crawler Access"),OR(EXACT(C43,"ChatGPT search"),EXACT(C43,"Multi-surface / platform-neutral"))),"INVALID - N/A NOT PERMITTED",IF(COUNTIF($A$6:$A$205,A43)&gt;1,"INVALID - DUPLICATE ID","VALID")))))))</x:f>
      </x:c>
      <x:c r="M43" s="40" t="str">
        <x:f>IF(A43="","",IF(J43&lt;&gt;"SCOPE MATCH",J43,IF(L43&lt;&gt;"VALID",L43,IF(K43&lt;&gt;"COMPLETE",K43,IF(E43="FAIL","BLOCKED EVIDENCE",IF(E43="UNKNOWN","EVIDENCE INSUFFICIENT","RECORD READY"))))))</x:f>
      </x:c>
      <x:c r="N43" s="175"/>
      <x:c r="O43" s="230" t="str">
        <x:f>IF(A43="","",IF(M43="RECORD READY","READY","NOT READY"))</x:f>
      </x:c>
    </x:row>
    <x:row r="44">
      <x:c r="A44" s="48"/>
      <x:c r="B44" s="48"/>
      <x:c r="C44" s="48"/>
      <x:c r="D44" s="48"/>
      <x:c r="E44" s="48"/>
      <x:c r="F44" s="52"/>
      <x:c r="G44" s="48"/>
      <x:c r="H44" s="48"/>
      <x:c r="I44" s="48"/>
      <x:c r="J44" s="40" t="str">
        <x:f>IF(A44="","",IF(OR(B44="",C44="",F44="",N44=""),"EVIDENCE INSUFFICIENT - SCOPE FIELD",IF(AND(B44=START!$B$4,C44=START!$B$5,N44=START!$B$6,F44&gt;=START!$B$7,F44&lt;=START!$B$8),"SCOPE MATCH","INVALID - OUT OF SCOPE")))</x:f>
      </x:c>
      <x:c r="K44" s="40" t="str">
        <x:f>IF(A44="","",IF(OR(B44="",C44="",D44="",E44="",F44="",I44="",N44=""),"EVIDENCE INSUFFICIENT - REQUIRED FIELD",IF(E44="NOT APPLICABLE",IF(H44="","EVIDENCE INSUFFICIENT - EXPLAIN N/A","COMPLETE"),IF(OR(G44="",H44=""),"EVIDENCE INSUFFICIENT - LOCATOR/DETAIL","COMPLETE"))))</x:f>
      </x:c>
      <x:c r="L44" s="40" t="str">
        <x:f>IF(A44="","",IF(NOT(OR(EXACT(E44,"PASS"),EXACT(E44,"FAIL"),EXACT(E44,"UNKNOWN"),EXACT(E44,"NOT APPLICABLE"))),"INVALID - STATE TOKEN",IF(NOT(OR(EXACT(C44,"Google Search / AI features"),EXACT(C44,"Bing / Microsoft AI experiences"),EXACT(C44,"ChatGPT search"),EXACT(C44,"Multi-surface / platform-neutral"))),"INVALID - PLATFORM TOKEN",IF(NOT(OR(EXACT(D44,"Access"),EXACT(D44,"Indexability"),EXACT(D44,"URL Identity"),EXACT(D44,"Rendering"),EXACT(D44,"Structured Data Parity"),EXACT(D44,"Platform Crawler Access"),EXACT(D44,"Main Content Semantic Exposure"))),"INVALID - CHECK TOKEN",IF(AND(EXACT(E44,"NOT APPLICABLE"),NOT(OR(EXACT(D44,"Structured Data Parity"),EXACT(D44,"Platform Crawler Access")))),"INVALID - N/A NOT PERMITTED",IF(AND(EXACT(E44,"NOT APPLICABLE"),EXACT(D44,"Platform Crawler Access"),OR(EXACT(C44,"ChatGPT search"),EXACT(C44,"Multi-surface / platform-neutral"))),"INVALID - N/A NOT PERMITTED",IF(COUNTIF($A$6:$A$205,A44)&gt;1,"INVALID - DUPLICATE ID","VALID")))))))</x:f>
      </x:c>
      <x:c r="M44" s="40" t="str">
        <x:f>IF(A44="","",IF(J44&lt;&gt;"SCOPE MATCH",J44,IF(L44&lt;&gt;"VALID",L44,IF(K44&lt;&gt;"COMPLETE",K44,IF(E44="FAIL","BLOCKED EVIDENCE",IF(E44="UNKNOWN","EVIDENCE INSUFFICIENT","RECORD READY"))))))</x:f>
      </x:c>
      <x:c r="N44" s="175"/>
      <x:c r="O44" s="230" t="str">
        <x:f>IF(A44="","",IF(M44="RECORD READY","READY","NOT READY"))</x:f>
      </x:c>
    </x:row>
    <x:row r="45">
      <x:c r="A45" s="48"/>
      <x:c r="B45" s="48"/>
      <x:c r="C45" s="48"/>
      <x:c r="D45" s="48"/>
      <x:c r="E45" s="48"/>
      <x:c r="F45" s="52"/>
      <x:c r="G45" s="48"/>
      <x:c r="H45" s="48"/>
      <x:c r="I45" s="48"/>
      <x:c r="J45" s="40" t="str">
        <x:f>IF(A45="","",IF(OR(B45="",C45="",F45="",N45=""),"EVIDENCE INSUFFICIENT - SCOPE FIELD",IF(AND(B45=START!$B$4,C45=START!$B$5,N45=START!$B$6,F45&gt;=START!$B$7,F45&lt;=START!$B$8),"SCOPE MATCH","INVALID - OUT OF SCOPE")))</x:f>
      </x:c>
      <x:c r="K45" s="40" t="str">
        <x:f>IF(A45="","",IF(OR(B45="",C45="",D45="",E45="",F45="",I45="",N45=""),"EVIDENCE INSUFFICIENT - REQUIRED FIELD",IF(E45="NOT APPLICABLE",IF(H45="","EVIDENCE INSUFFICIENT - EXPLAIN N/A","COMPLETE"),IF(OR(G45="",H45=""),"EVIDENCE INSUFFICIENT - LOCATOR/DETAIL","COMPLETE"))))</x:f>
      </x:c>
      <x:c r="L45" s="40" t="str">
        <x:f>IF(A45="","",IF(NOT(OR(EXACT(E45,"PASS"),EXACT(E45,"FAIL"),EXACT(E45,"UNKNOWN"),EXACT(E45,"NOT APPLICABLE"))),"INVALID - STATE TOKEN",IF(NOT(OR(EXACT(C45,"Google Search / AI features"),EXACT(C45,"Bing / Microsoft AI experiences"),EXACT(C45,"ChatGPT search"),EXACT(C45,"Multi-surface / platform-neutral"))),"INVALID - PLATFORM TOKEN",IF(NOT(OR(EXACT(D45,"Access"),EXACT(D45,"Indexability"),EXACT(D45,"URL Identity"),EXACT(D45,"Rendering"),EXACT(D45,"Structured Data Parity"),EXACT(D45,"Platform Crawler Access"),EXACT(D45,"Main Content Semantic Exposure"))),"INVALID - CHECK TOKEN",IF(AND(EXACT(E45,"NOT APPLICABLE"),NOT(OR(EXACT(D45,"Structured Data Parity"),EXACT(D45,"Platform Crawler Access")))),"INVALID - N/A NOT PERMITTED",IF(AND(EXACT(E45,"NOT APPLICABLE"),EXACT(D45,"Platform Crawler Access"),OR(EXACT(C45,"ChatGPT search"),EXACT(C45,"Multi-surface / platform-neutral"))),"INVALID - N/A NOT PERMITTED",IF(COUNTIF($A$6:$A$205,A45)&gt;1,"INVALID - DUPLICATE ID","VALID")))))))</x:f>
      </x:c>
      <x:c r="M45" s="40" t="str">
        <x:f>IF(A45="","",IF(J45&lt;&gt;"SCOPE MATCH",J45,IF(L45&lt;&gt;"VALID",L45,IF(K45&lt;&gt;"COMPLETE",K45,IF(E45="FAIL","BLOCKED EVIDENCE",IF(E45="UNKNOWN","EVIDENCE INSUFFICIENT","RECORD READY"))))))</x:f>
      </x:c>
      <x:c r="N45" s="175"/>
      <x:c r="O45" s="230" t="str">
        <x:f>IF(A45="","",IF(M45="RECORD READY","READY","NOT READY"))</x:f>
      </x:c>
    </x:row>
    <x:row r="46">
      <x:c r="A46" s="48"/>
      <x:c r="B46" s="48"/>
      <x:c r="C46" s="48"/>
      <x:c r="D46" s="48"/>
      <x:c r="E46" s="48"/>
      <x:c r="F46" s="52"/>
      <x:c r="G46" s="48"/>
      <x:c r="H46" s="48"/>
      <x:c r="I46" s="48"/>
      <x:c r="J46" s="40" t="str">
        <x:f>IF(A46="","",IF(OR(B46="",C46="",F46="",N46=""),"EVIDENCE INSUFFICIENT - SCOPE FIELD",IF(AND(B46=START!$B$4,C46=START!$B$5,N46=START!$B$6,F46&gt;=START!$B$7,F46&lt;=START!$B$8),"SCOPE MATCH","INVALID - OUT OF SCOPE")))</x:f>
      </x:c>
      <x:c r="K46" s="40" t="str">
        <x:f>IF(A46="","",IF(OR(B46="",C46="",D46="",E46="",F46="",I46="",N46=""),"EVIDENCE INSUFFICIENT - REQUIRED FIELD",IF(E46="NOT APPLICABLE",IF(H46="","EVIDENCE INSUFFICIENT - EXPLAIN N/A","COMPLETE"),IF(OR(G46="",H46=""),"EVIDENCE INSUFFICIENT - LOCATOR/DETAIL","COMPLETE"))))</x:f>
      </x:c>
      <x:c r="L46" s="40" t="str">
        <x:f>IF(A46="","",IF(NOT(OR(EXACT(E46,"PASS"),EXACT(E46,"FAIL"),EXACT(E46,"UNKNOWN"),EXACT(E46,"NOT APPLICABLE"))),"INVALID - STATE TOKEN",IF(NOT(OR(EXACT(C46,"Google Search / AI features"),EXACT(C46,"Bing / Microsoft AI experiences"),EXACT(C46,"ChatGPT search"),EXACT(C46,"Multi-surface / platform-neutral"))),"INVALID - PLATFORM TOKEN",IF(NOT(OR(EXACT(D46,"Access"),EXACT(D46,"Indexability"),EXACT(D46,"URL Identity"),EXACT(D46,"Rendering"),EXACT(D46,"Structured Data Parity"),EXACT(D46,"Platform Crawler Access"),EXACT(D46,"Main Content Semantic Exposure"))),"INVALID - CHECK TOKEN",IF(AND(EXACT(E46,"NOT APPLICABLE"),NOT(OR(EXACT(D46,"Structured Data Parity"),EXACT(D46,"Platform Crawler Access")))),"INVALID - N/A NOT PERMITTED",IF(AND(EXACT(E46,"NOT APPLICABLE"),EXACT(D46,"Platform Crawler Access"),OR(EXACT(C46,"ChatGPT search"),EXACT(C46,"Multi-surface / platform-neutral"))),"INVALID - N/A NOT PERMITTED",IF(COUNTIF($A$6:$A$205,A46)&gt;1,"INVALID - DUPLICATE ID","VALID")))))))</x:f>
      </x:c>
      <x:c r="M46" s="40" t="str">
        <x:f>IF(A46="","",IF(J46&lt;&gt;"SCOPE MATCH",J46,IF(L46&lt;&gt;"VALID",L46,IF(K46&lt;&gt;"COMPLETE",K46,IF(E46="FAIL","BLOCKED EVIDENCE",IF(E46="UNKNOWN","EVIDENCE INSUFFICIENT","RECORD READY"))))))</x:f>
      </x:c>
      <x:c r="N46" s="175"/>
      <x:c r="O46" s="230" t="str">
        <x:f>IF(A46="","",IF(M46="RECORD READY","READY","NOT READY"))</x:f>
      </x:c>
    </x:row>
    <x:row r="47">
      <x:c r="A47" s="48"/>
      <x:c r="B47" s="48"/>
      <x:c r="C47" s="48"/>
      <x:c r="D47" s="48"/>
      <x:c r="E47" s="48"/>
      <x:c r="F47" s="52"/>
      <x:c r="G47" s="48"/>
      <x:c r="H47" s="48"/>
      <x:c r="I47" s="48"/>
      <x:c r="J47" s="40" t="str">
        <x:f>IF(A47="","",IF(OR(B47="",C47="",F47="",N47=""),"EVIDENCE INSUFFICIENT - SCOPE FIELD",IF(AND(B47=START!$B$4,C47=START!$B$5,N47=START!$B$6,F47&gt;=START!$B$7,F47&lt;=START!$B$8),"SCOPE MATCH","INVALID - OUT OF SCOPE")))</x:f>
      </x:c>
      <x:c r="K47" s="40" t="str">
        <x:f>IF(A47="","",IF(OR(B47="",C47="",D47="",E47="",F47="",I47="",N47=""),"EVIDENCE INSUFFICIENT - REQUIRED FIELD",IF(E47="NOT APPLICABLE",IF(H47="","EVIDENCE INSUFFICIENT - EXPLAIN N/A","COMPLETE"),IF(OR(G47="",H47=""),"EVIDENCE INSUFFICIENT - LOCATOR/DETAIL","COMPLETE"))))</x:f>
      </x:c>
      <x:c r="L47" s="40" t="str">
        <x:f>IF(A47="","",IF(NOT(OR(EXACT(E47,"PASS"),EXACT(E47,"FAIL"),EXACT(E47,"UNKNOWN"),EXACT(E47,"NOT APPLICABLE"))),"INVALID - STATE TOKEN",IF(NOT(OR(EXACT(C47,"Google Search / AI features"),EXACT(C47,"Bing / Microsoft AI experiences"),EXACT(C47,"ChatGPT search"),EXACT(C47,"Multi-surface / platform-neutral"))),"INVALID - PLATFORM TOKEN",IF(NOT(OR(EXACT(D47,"Access"),EXACT(D47,"Indexability"),EXACT(D47,"URL Identity"),EXACT(D47,"Rendering"),EXACT(D47,"Structured Data Parity"),EXACT(D47,"Platform Crawler Access"),EXACT(D47,"Main Content Semantic Exposure"))),"INVALID - CHECK TOKEN",IF(AND(EXACT(E47,"NOT APPLICABLE"),NOT(OR(EXACT(D47,"Structured Data Parity"),EXACT(D47,"Platform Crawler Access")))),"INVALID - N/A NOT PERMITTED",IF(AND(EXACT(E47,"NOT APPLICABLE"),EXACT(D47,"Platform Crawler Access"),OR(EXACT(C47,"ChatGPT search"),EXACT(C47,"Multi-surface / platform-neutral"))),"INVALID - N/A NOT PERMITTED",IF(COUNTIF($A$6:$A$205,A47)&gt;1,"INVALID - DUPLICATE ID","VALID")))))))</x:f>
      </x:c>
      <x:c r="M47" s="40" t="str">
        <x:f>IF(A47="","",IF(J47&lt;&gt;"SCOPE MATCH",J47,IF(L47&lt;&gt;"VALID",L47,IF(K47&lt;&gt;"COMPLETE",K47,IF(E47="FAIL","BLOCKED EVIDENCE",IF(E47="UNKNOWN","EVIDENCE INSUFFICIENT","RECORD READY"))))))</x:f>
      </x:c>
      <x:c r="N47" s="175"/>
      <x:c r="O47" s="230" t="str">
        <x:f>IF(A47="","",IF(M47="RECORD READY","READY","NOT READY"))</x:f>
      </x:c>
    </x:row>
    <x:row r="48">
      <x:c r="A48" s="48"/>
      <x:c r="B48" s="48"/>
      <x:c r="C48" s="48"/>
      <x:c r="D48" s="48"/>
      <x:c r="E48" s="48"/>
      <x:c r="F48" s="52"/>
      <x:c r="G48" s="48"/>
      <x:c r="H48" s="48"/>
      <x:c r="I48" s="48"/>
      <x:c r="J48" s="40" t="str">
        <x:f>IF(A48="","",IF(OR(B48="",C48="",F48="",N48=""),"EVIDENCE INSUFFICIENT - SCOPE FIELD",IF(AND(B48=START!$B$4,C48=START!$B$5,N48=START!$B$6,F48&gt;=START!$B$7,F48&lt;=START!$B$8),"SCOPE MATCH","INVALID - OUT OF SCOPE")))</x:f>
      </x:c>
      <x:c r="K48" s="40" t="str">
        <x:f>IF(A48="","",IF(OR(B48="",C48="",D48="",E48="",F48="",I48="",N48=""),"EVIDENCE INSUFFICIENT - REQUIRED FIELD",IF(E48="NOT APPLICABLE",IF(H48="","EVIDENCE INSUFFICIENT - EXPLAIN N/A","COMPLETE"),IF(OR(G48="",H48=""),"EVIDENCE INSUFFICIENT - LOCATOR/DETAIL","COMPLETE"))))</x:f>
      </x:c>
      <x:c r="L48" s="40" t="str">
        <x:f>IF(A48="","",IF(NOT(OR(EXACT(E48,"PASS"),EXACT(E48,"FAIL"),EXACT(E48,"UNKNOWN"),EXACT(E48,"NOT APPLICABLE"))),"INVALID - STATE TOKEN",IF(NOT(OR(EXACT(C48,"Google Search / AI features"),EXACT(C48,"Bing / Microsoft AI experiences"),EXACT(C48,"ChatGPT search"),EXACT(C48,"Multi-surface / platform-neutral"))),"INVALID - PLATFORM TOKEN",IF(NOT(OR(EXACT(D48,"Access"),EXACT(D48,"Indexability"),EXACT(D48,"URL Identity"),EXACT(D48,"Rendering"),EXACT(D48,"Structured Data Parity"),EXACT(D48,"Platform Crawler Access"),EXACT(D48,"Main Content Semantic Exposure"))),"INVALID - CHECK TOKEN",IF(AND(EXACT(E48,"NOT APPLICABLE"),NOT(OR(EXACT(D48,"Structured Data Parity"),EXACT(D48,"Platform Crawler Access")))),"INVALID - N/A NOT PERMITTED",IF(AND(EXACT(E48,"NOT APPLICABLE"),EXACT(D48,"Platform Crawler Access"),OR(EXACT(C48,"ChatGPT search"),EXACT(C48,"Multi-surface / platform-neutral"))),"INVALID - N/A NOT PERMITTED",IF(COUNTIF($A$6:$A$205,A48)&gt;1,"INVALID - DUPLICATE ID","VALID")))))))</x:f>
      </x:c>
      <x:c r="M48" s="40" t="str">
        <x:f>IF(A48="","",IF(J48&lt;&gt;"SCOPE MATCH",J48,IF(L48&lt;&gt;"VALID",L48,IF(K48&lt;&gt;"COMPLETE",K48,IF(E48="FAIL","BLOCKED EVIDENCE",IF(E48="UNKNOWN","EVIDENCE INSUFFICIENT","RECORD READY"))))))</x:f>
      </x:c>
      <x:c r="N48" s="175"/>
      <x:c r="O48" s="230" t="str">
        <x:f>IF(A48="","",IF(M48="RECORD READY","READY","NOT READY"))</x:f>
      </x:c>
    </x:row>
    <x:row r="49">
      <x:c r="A49" s="48"/>
      <x:c r="B49" s="48"/>
      <x:c r="C49" s="48"/>
      <x:c r="D49" s="48"/>
      <x:c r="E49" s="48"/>
      <x:c r="F49" s="52"/>
      <x:c r="G49" s="48"/>
      <x:c r="H49" s="48"/>
      <x:c r="I49" s="48"/>
      <x:c r="J49" s="40" t="str">
        <x:f>IF(A49="","",IF(OR(B49="",C49="",F49="",N49=""),"EVIDENCE INSUFFICIENT - SCOPE FIELD",IF(AND(B49=START!$B$4,C49=START!$B$5,N49=START!$B$6,F49&gt;=START!$B$7,F49&lt;=START!$B$8),"SCOPE MATCH","INVALID - OUT OF SCOPE")))</x:f>
      </x:c>
      <x:c r="K49" s="40" t="str">
        <x:f>IF(A49="","",IF(OR(B49="",C49="",D49="",E49="",F49="",I49="",N49=""),"EVIDENCE INSUFFICIENT - REQUIRED FIELD",IF(E49="NOT APPLICABLE",IF(H49="","EVIDENCE INSUFFICIENT - EXPLAIN N/A","COMPLETE"),IF(OR(G49="",H49=""),"EVIDENCE INSUFFICIENT - LOCATOR/DETAIL","COMPLETE"))))</x:f>
      </x:c>
      <x:c r="L49" s="40" t="str">
        <x:f>IF(A49="","",IF(NOT(OR(EXACT(E49,"PASS"),EXACT(E49,"FAIL"),EXACT(E49,"UNKNOWN"),EXACT(E49,"NOT APPLICABLE"))),"INVALID - STATE TOKEN",IF(NOT(OR(EXACT(C49,"Google Search / AI features"),EXACT(C49,"Bing / Microsoft AI experiences"),EXACT(C49,"ChatGPT search"),EXACT(C49,"Multi-surface / platform-neutral"))),"INVALID - PLATFORM TOKEN",IF(NOT(OR(EXACT(D49,"Access"),EXACT(D49,"Indexability"),EXACT(D49,"URL Identity"),EXACT(D49,"Rendering"),EXACT(D49,"Structured Data Parity"),EXACT(D49,"Platform Crawler Access"),EXACT(D49,"Main Content Semantic Exposure"))),"INVALID - CHECK TOKEN",IF(AND(EXACT(E49,"NOT APPLICABLE"),NOT(OR(EXACT(D49,"Structured Data Parity"),EXACT(D49,"Platform Crawler Access")))),"INVALID - N/A NOT PERMITTED",IF(AND(EXACT(E49,"NOT APPLICABLE"),EXACT(D49,"Platform Crawler Access"),OR(EXACT(C49,"ChatGPT search"),EXACT(C49,"Multi-surface / platform-neutral"))),"INVALID - N/A NOT PERMITTED",IF(COUNTIF($A$6:$A$205,A49)&gt;1,"INVALID - DUPLICATE ID","VALID")))))))</x:f>
      </x:c>
      <x:c r="M49" s="40" t="str">
        <x:f>IF(A49="","",IF(J49&lt;&gt;"SCOPE MATCH",J49,IF(L49&lt;&gt;"VALID",L49,IF(K49&lt;&gt;"COMPLETE",K49,IF(E49="FAIL","BLOCKED EVIDENCE",IF(E49="UNKNOWN","EVIDENCE INSUFFICIENT","RECORD READY"))))))</x:f>
      </x:c>
      <x:c r="N49" s="175"/>
      <x:c r="O49" s="230" t="str">
        <x:f>IF(A49="","",IF(M49="RECORD READY","READY","NOT READY"))</x:f>
      </x:c>
    </x:row>
    <x:row r="50">
      <x:c r="A50" s="48"/>
      <x:c r="B50" s="48"/>
      <x:c r="C50" s="48"/>
      <x:c r="D50" s="48"/>
      <x:c r="E50" s="48"/>
      <x:c r="F50" s="52"/>
      <x:c r="G50" s="48"/>
      <x:c r="H50" s="48"/>
      <x:c r="I50" s="48"/>
      <x:c r="J50" s="40" t="str">
        <x:f>IF(A50="","",IF(OR(B50="",C50="",F50="",N50=""),"EVIDENCE INSUFFICIENT - SCOPE FIELD",IF(AND(B50=START!$B$4,C50=START!$B$5,N50=START!$B$6,F50&gt;=START!$B$7,F50&lt;=START!$B$8),"SCOPE MATCH","INVALID - OUT OF SCOPE")))</x:f>
      </x:c>
      <x:c r="K50" s="40" t="str">
        <x:f>IF(A50="","",IF(OR(B50="",C50="",D50="",E50="",F50="",I50="",N50=""),"EVIDENCE INSUFFICIENT - REQUIRED FIELD",IF(E50="NOT APPLICABLE",IF(H50="","EVIDENCE INSUFFICIENT - EXPLAIN N/A","COMPLETE"),IF(OR(G50="",H50=""),"EVIDENCE INSUFFICIENT - LOCATOR/DETAIL","COMPLETE"))))</x:f>
      </x:c>
      <x:c r="L50" s="40" t="str">
        <x:f>IF(A50="","",IF(NOT(OR(EXACT(E50,"PASS"),EXACT(E50,"FAIL"),EXACT(E50,"UNKNOWN"),EXACT(E50,"NOT APPLICABLE"))),"INVALID - STATE TOKEN",IF(NOT(OR(EXACT(C50,"Google Search / AI features"),EXACT(C50,"Bing / Microsoft AI experiences"),EXACT(C50,"ChatGPT search"),EXACT(C50,"Multi-surface / platform-neutral"))),"INVALID - PLATFORM TOKEN",IF(NOT(OR(EXACT(D50,"Access"),EXACT(D50,"Indexability"),EXACT(D50,"URL Identity"),EXACT(D50,"Rendering"),EXACT(D50,"Structured Data Parity"),EXACT(D50,"Platform Crawler Access"),EXACT(D50,"Main Content Semantic Exposure"))),"INVALID - CHECK TOKEN",IF(AND(EXACT(E50,"NOT APPLICABLE"),NOT(OR(EXACT(D50,"Structured Data Parity"),EXACT(D50,"Platform Crawler Access")))),"INVALID - N/A NOT PERMITTED",IF(AND(EXACT(E50,"NOT APPLICABLE"),EXACT(D50,"Platform Crawler Access"),OR(EXACT(C50,"ChatGPT search"),EXACT(C50,"Multi-surface / platform-neutral"))),"INVALID - N/A NOT PERMITTED",IF(COUNTIF($A$6:$A$205,A50)&gt;1,"INVALID - DUPLICATE ID","VALID")))))))</x:f>
      </x:c>
      <x:c r="M50" s="40" t="str">
        <x:f>IF(A50="","",IF(J50&lt;&gt;"SCOPE MATCH",J50,IF(L50&lt;&gt;"VALID",L50,IF(K50&lt;&gt;"COMPLETE",K50,IF(E50="FAIL","BLOCKED EVIDENCE",IF(E50="UNKNOWN","EVIDENCE INSUFFICIENT","RECORD READY"))))))</x:f>
      </x:c>
      <x:c r="N50" s="175"/>
      <x:c r="O50" s="230" t="str">
        <x:f>IF(A50="","",IF(M50="RECORD READY","READY","NOT READY"))</x:f>
      </x:c>
    </x:row>
    <x:row r="51">
      <x:c r="A51" s="48"/>
      <x:c r="B51" s="48"/>
      <x:c r="C51" s="48"/>
      <x:c r="D51" s="48"/>
      <x:c r="E51" s="48"/>
      <x:c r="F51" s="52"/>
      <x:c r="G51" s="48"/>
      <x:c r="H51" s="48"/>
      <x:c r="I51" s="48"/>
      <x:c r="J51" s="40" t="str">
        <x:f>IF(A51="","",IF(OR(B51="",C51="",F51="",N51=""),"EVIDENCE INSUFFICIENT - SCOPE FIELD",IF(AND(B51=START!$B$4,C51=START!$B$5,N51=START!$B$6,F51&gt;=START!$B$7,F51&lt;=START!$B$8),"SCOPE MATCH","INVALID - OUT OF SCOPE")))</x:f>
      </x:c>
      <x:c r="K51" s="40" t="str">
        <x:f>IF(A51="","",IF(OR(B51="",C51="",D51="",E51="",F51="",I51="",N51=""),"EVIDENCE INSUFFICIENT - REQUIRED FIELD",IF(E51="NOT APPLICABLE",IF(H51="","EVIDENCE INSUFFICIENT - EXPLAIN N/A","COMPLETE"),IF(OR(G51="",H51=""),"EVIDENCE INSUFFICIENT - LOCATOR/DETAIL","COMPLETE"))))</x:f>
      </x:c>
      <x:c r="L51" s="40" t="str">
        <x:f>IF(A51="","",IF(NOT(OR(EXACT(E51,"PASS"),EXACT(E51,"FAIL"),EXACT(E51,"UNKNOWN"),EXACT(E51,"NOT APPLICABLE"))),"INVALID - STATE TOKEN",IF(NOT(OR(EXACT(C51,"Google Search / AI features"),EXACT(C51,"Bing / Microsoft AI experiences"),EXACT(C51,"ChatGPT search"),EXACT(C51,"Multi-surface / platform-neutral"))),"INVALID - PLATFORM TOKEN",IF(NOT(OR(EXACT(D51,"Access"),EXACT(D51,"Indexability"),EXACT(D51,"URL Identity"),EXACT(D51,"Rendering"),EXACT(D51,"Structured Data Parity"),EXACT(D51,"Platform Crawler Access"),EXACT(D51,"Main Content Semantic Exposure"))),"INVALID - CHECK TOKEN",IF(AND(EXACT(E51,"NOT APPLICABLE"),NOT(OR(EXACT(D51,"Structured Data Parity"),EXACT(D51,"Platform Crawler Access")))),"INVALID - N/A NOT PERMITTED",IF(AND(EXACT(E51,"NOT APPLICABLE"),EXACT(D51,"Platform Crawler Access"),OR(EXACT(C51,"ChatGPT search"),EXACT(C51,"Multi-surface / platform-neutral"))),"INVALID - N/A NOT PERMITTED",IF(COUNTIF($A$6:$A$205,A51)&gt;1,"INVALID - DUPLICATE ID","VALID")))))))</x:f>
      </x:c>
      <x:c r="M51" s="40" t="str">
        <x:f>IF(A51="","",IF(J51&lt;&gt;"SCOPE MATCH",J51,IF(L51&lt;&gt;"VALID",L51,IF(K51&lt;&gt;"COMPLETE",K51,IF(E51="FAIL","BLOCKED EVIDENCE",IF(E51="UNKNOWN","EVIDENCE INSUFFICIENT","RECORD READY"))))))</x:f>
      </x:c>
      <x:c r="N51" s="175"/>
      <x:c r="O51" s="230" t="str">
        <x:f>IF(A51="","",IF(M51="RECORD READY","READY","NOT READY"))</x:f>
      </x:c>
    </x:row>
    <x:row r="52">
      <x:c r="A52" s="48"/>
      <x:c r="B52" s="48"/>
      <x:c r="C52" s="48"/>
      <x:c r="D52" s="48"/>
      <x:c r="E52" s="48"/>
      <x:c r="F52" s="52"/>
      <x:c r="G52" s="48"/>
      <x:c r="H52" s="48"/>
      <x:c r="I52" s="48"/>
      <x:c r="J52" s="40" t="str">
        <x:f>IF(A52="","",IF(OR(B52="",C52="",F52="",N52=""),"EVIDENCE INSUFFICIENT - SCOPE FIELD",IF(AND(B52=START!$B$4,C52=START!$B$5,N52=START!$B$6,F52&gt;=START!$B$7,F52&lt;=START!$B$8),"SCOPE MATCH","INVALID - OUT OF SCOPE")))</x:f>
      </x:c>
      <x:c r="K52" s="40" t="str">
        <x:f>IF(A52="","",IF(OR(B52="",C52="",D52="",E52="",F52="",I52="",N52=""),"EVIDENCE INSUFFICIENT - REQUIRED FIELD",IF(E52="NOT APPLICABLE",IF(H52="","EVIDENCE INSUFFICIENT - EXPLAIN N/A","COMPLETE"),IF(OR(G52="",H52=""),"EVIDENCE INSUFFICIENT - LOCATOR/DETAIL","COMPLETE"))))</x:f>
      </x:c>
      <x:c r="L52" s="40" t="str">
        <x:f>IF(A52="","",IF(NOT(OR(EXACT(E52,"PASS"),EXACT(E52,"FAIL"),EXACT(E52,"UNKNOWN"),EXACT(E52,"NOT APPLICABLE"))),"INVALID - STATE TOKEN",IF(NOT(OR(EXACT(C52,"Google Search / AI features"),EXACT(C52,"Bing / Microsoft AI experiences"),EXACT(C52,"ChatGPT search"),EXACT(C52,"Multi-surface / platform-neutral"))),"INVALID - PLATFORM TOKEN",IF(NOT(OR(EXACT(D52,"Access"),EXACT(D52,"Indexability"),EXACT(D52,"URL Identity"),EXACT(D52,"Rendering"),EXACT(D52,"Structured Data Parity"),EXACT(D52,"Platform Crawler Access"),EXACT(D52,"Main Content Semantic Exposure"))),"INVALID - CHECK TOKEN",IF(AND(EXACT(E52,"NOT APPLICABLE"),NOT(OR(EXACT(D52,"Structured Data Parity"),EXACT(D52,"Platform Crawler Access")))),"INVALID - N/A NOT PERMITTED",IF(AND(EXACT(E52,"NOT APPLICABLE"),EXACT(D52,"Platform Crawler Access"),OR(EXACT(C52,"ChatGPT search"),EXACT(C52,"Multi-surface / platform-neutral"))),"INVALID - N/A NOT PERMITTED",IF(COUNTIF($A$6:$A$205,A52)&gt;1,"INVALID - DUPLICATE ID","VALID")))))))</x:f>
      </x:c>
      <x:c r="M52" s="40" t="str">
        <x:f>IF(A52="","",IF(J52&lt;&gt;"SCOPE MATCH",J52,IF(L52&lt;&gt;"VALID",L52,IF(K52&lt;&gt;"COMPLETE",K52,IF(E52="FAIL","BLOCKED EVIDENCE",IF(E52="UNKNOWN","EVIDENCE INSUFFICIENT","RECORD READY"))))))</x:f>
      </x:c>
      <x:c r="N52" s="175"/>
      <x:c r="O52" s="230" t="str">
        <x:f>IF(A52="","",IF(M52="RECORD READY","READY","NOT READY"))</x:f>
      </x:c>
    </x:row>
    <x:row r="53">
      <x:c r="A53" s="48"/>
      <x:c r="B53" s="48"/>
      <x:c r="C53" s="48"/>
      <x:c r="D53" s="48"/>
      <x:c r="E53" s="48"/>
      <x:c r="F53" s="52"/>
      <x:c r="G53" s="48"/>
      <x:c r="H53" s="48"/>
      <x:c r="I53" s="48"/>
      <x:c r="J53" s="40" t="str">
        <x:f>IF(A53="","",IF(OR(B53="",C53="",F53="",N53=""),"EVIDENCE INSUFFICIENT - SCOPE FIELD",IF(AND(B53=START!$B$4,C53=START!$B$5,N53=START!$B$6,F53&gt;=START!$B$7,F53&lt;=START!$B$8),"SCOPE MATCH","INVALID - OUT OF SCOPE")))</x:f>
      </x:c>
      <x:c r="K53" s="40" t="str">
        <x:f>IF(A53="","",IF(OR(B53="",C53="",D53="",E53="",F53="",I53="",N53=""),"EVIDENCE INSUFFICIENT - REQUIRED FIELD",IF(E53="NOT APPLICABLE",IF(H53="","EVIDENCE INSUFFICIENT - EXPLAIN N/A","COMPLETE"),IF(OR(G53="",H53=""),"EVIDENCE INSUFFICIENT - LOCATOR/DETAIL","COMPLETE"))))</x:f>
      </x:c>
      <x:c r="L53" s="40" t="str">
        <x:f>IF(A53="","",IF(NOT(OR(EXACT(E53,"PASS"),EXACT(E53,"FAIL"),EXACT(E53,"UNKNOWN"),EXACT(E53,"NOT APPLICABLE"))),"INVALID - STATE TOKEN",IF(NOT(OR(EXACT(C53,"Google Search / AI features"),EXACT(C53,"Bing / Microsoft AI experiences"),EXACT(C53,"ChatGPT search"),EXACT(C53,"Multi-surface / platform-neutral"))),"INVALID - PLATFORM TOKEN",IF(NOT(OR(EXACT(D53,"Access"),EXACT(D53,"Indexability"),EXACT(D53,"URL Identity"),EXACT(D53,"Rendering"),EXACT(D53,"Structured Data Parity"),EXACT(D53,"Platform Crawler Access"),EXACT(D53,"Main Content Semantic Exposure"))),"INVALID - CHECK TOKEN",IF(AND(EXACT(E53,"NOT APPLICABLE"),NOT(OR(EXACT(D53,"Structured Data Parity"),EXACT(D53,"Platform Crawler Access")))),"INVALID - N/A NOT PERMITTED",IF(AND(EXACT(E53,"NOT APPLICABLE"),EXACT(D53,"Platform Crawler Access"),OR(EXACT(C53,"ChatGPT search"),EXACT(C53,"Multi-surface / platform-neutral"))),"INVALID - N/A NOT PERMITTED",IF(COUNTIF($A$6:$A$205,A53)&gt;1,"INVALID - DUPLICATE ID","VALID")))))))</x:f>
      </x:c>
      <x:c r="M53" s="40" t="str">
        <x:f>IF(A53="","",IF(J53&lt;&gt;"SCOPE MATCH",J53,IF(L53&lt;&gt;"VALID",L53,IF(K53&lt;&gt;"COMPLETE",K53,IF(E53="FAIL","BLOCKED EVIDENCE",IF(E53="UNKNOWN","EVIDENCE INSUFFICIENT","RECORD READY"))))))</x:f>
      </x:c>
      <x:c r="N53" s="175"/>
      <x:c r="O53" s="230" t="str">
        <x:f>IF(A53="","",IF(M53="RECORD READY","READY","NOT READY"))</x:f>
      </x:c>
    </x:row>
    <x:row r="54">
      <x:c r="A54" s="48"/>
      <x:c r="B54" s="48"/>
      <x:c r="C54" s="48"/>
      <x:c r="D54" s="48"/>
      <x:c r="E54" s="48"/>
      <x:c r="F54" s="52"/>
      <x:c r="G54" s="48"/>
      <x:c r="H54" s="48"/>
      <x:c r="I54" s="48"/>
      <x:c r="J54" s="40" t="str">
        <x:f>IF(A54="","",IF(OR(B54="",C54="",F54="",N54=""),"EVIDENCE INSUFFICIENT - SCOPE FIELD",IF(AND(B54=START!$B$4,C54=START!$B$5,N54=START!$B$6,F54&gt;=START!$B$7,F54&lt;=START!$B$8),"SCOPE MATCH","INVALID - OUT OF SCOPE")))</x:f>
      </x:c>
      <x:c r="K54" s="40" t="str">
        <x:f>IF(A54="","",IF(OR(B54="",C54="",D54="",E54="",F54="",I54="",N54=""),"EVIDENCE INSUFFICIENT - REQUIRED FIELD",IF(E54="NOT APPLICABLE",IF(H54="","EVIDENCE INSUFFICIENT - EXPLAIN N/A","COMPLETE"),IF(OR(G54="",H54=""),"EVIDENCE INSUFFICIENT - LOCATOR/DETAIL","COMPLETE"))))</x:f>
      </x:c>
      <x:c r="L54" s="40" t="str">
        <x:f>IF(A54="","",IF(NOT(OR(EXACT(E54,"PASS"),EXACT(E54,"FAIL"),EXACT(E54,"UNKNOWN"),EXACT(E54,"NOT APPLICABLE"))),"INVALID - STATE TOKEN",IF(NOT(OR(EXACT(C54,"Google Search / AI features"),EXACT(C54,"Bing / Microsoft AI experiences"),EXACT(C54,"ChatGPT search"),EXACT(C54,"Multi-surface / platform-neutral"))),"INVALID - PLATFORM TOKEN",IF(NOT(OR(EXACT(D54,"Access"),EXACT(D54,"Indexability"),EXACT(D54,"URL Identity"),EXACT(D54,"Rendering"),EXACT(D54,"Structured Data Parity"),EXACT(D54,"Platform Crawler Access"),EXACT(D54,"Main Content Semantic Exposure"))),"INVALID - CHECK TOKEN",IF(AND(EXACT(E54,"NOT APPLICABLE"),NOT(OR(EXACT(D54,"Structured Data Parity"),EXACT(D54,"Platform Crawler Access")))),"INVALID - N/A NOT PERMITTED",IF(AND(EXACT(E54,"NOT APPLICABLE"),EXACT(D54,"Platform Crawler Access"),OR(EXACT(C54,"ChatGPT search"),EXACT(C54,"Multi-surface / platform-neutral"))),"INVALID - N/A NOT PERMITTED",IF(COUNTIF($A$6:$A$205,A54)&gt;1,"INVALID - DUPLICATE ID","VALID")))))))</x:f>
      </x:c>
      <x:c r="M54" s="40" t="str">
        <x:f>IF(A54="","",IF(J54&lt;&gt;"SCOPE MATCH",J54,IF(L54&lt;&gt;"VALID",L54,IF(K54&lt;&gt;"COMPLETE",K54,IF(E54="FAIL","BLOCKED EVIDENCE",IF(E54="UNKNOWN","EVIDENCE INSUFFICIENT","RECORD READY"))))))</x:f>
      </x:c>
      <x:c r="N54" s="175"/>
      <x:c r="O54" s="230" t="str">
        <x:f>IF(A54="","",IF(M54="RECORD READY","READY","NOT READY"))</x:f>
      </x:c>
    </x:row>
    <x:row r="55">
      <x:c r="A55" s="48"/>
      <x:c r="B55" s="48"/>
      <x:c r="C55" s="48"/>
      <x:c r="D55" s="48"/>
      <x:c r="E55" s="48"/>
      <x:c r="F55" s="52"/>
      <x:c r="G55" s="48"/>
      <x:c r="H55" s="48"/>
      <x:c r="I55" s="48"/>
      <x:c r="J55" s="40" t="str">
        <x:f>IF(A55="","",IF(OR(B55="",C55="",F55="",N55=""),"EVIDENCE INSUFFICIENT - SCOPE FIELD",IF(AND(B55=START!$B$4,C55=START!$B$5,N55=START!$B$6,F55&gt;=START!$B$7,F55&lt;=START!$B$8),"SCOPE MATCH","INVALID - OUT OF SCOPE")))</x:f>
      </x:c>
      <x:c r="K55" s="40" t="str">
        <x:f>IF(A55="","",IF(OR(B55="",C55="",D55="",E55="",F55="",I55="",N55=""),"EVIDENCE INSUFFICIENT - REQUIRED FIELD",IF(E55="NOT APPLICABLE",IF(H55="","EVIDENCE INSUFFICIENT - EXPLAIN N/A","COMPLETE"),IF(OR(G55="",H55=""),"EVIDENCE INSUFFICIENT - LOCATOR/DETAIL","COMPLETE"))))</x:f>
      </x:c>
      <x:c r="L55" s="40" t="str">
        <x:f>IF(A55="","",IF(NOT(OR(EXACT(E55,"PASS"),EXACT(E55,"FAIL"),EXACT(E55,"UNKNOWN"),EXACT(E55,"NOT APPLICABLE"))),"INVALID - STATE TOKEN",IF(NOT(OR(EXACT(C55,"Google Search / AI features"),EXACT(C55,"Bing / Microsoft AI experiences"),EXACT(C55,"ChatGPT search"),EXACT(C55,"Multi-surface / platform-neutral"))),"INVALID - PLATFORM TOKEN",IF(NOT(OR(EXACT(D55,"Access"),EXACT(D55,"Indexability"),EXACT(D55,"URL Identity"),EXACT(D55,"Rendering"),EXACT(D55,"Structured Data Parity"),EXACT(D55,"Platform Crawler Access"),EXACT(D55,"Main Content Semantic Exposure"))),"INVALID - CHECK TOKEN",IF(AND(EXACT(E55,"NOT APPLICABLE"),NOT(OR(EXACT(D55,"Structured Data Parity"),EXACT(D55,"Platform Crawler Access")))),"INVALID - N/A NOT PERMITTED",IF(AND(EXACT(E55,"NOT APPLICABLE"),EXACT(D55,"Platform Crawler Access"),OR(EXACT(C55,"ChatGPT search"),EXACT(C55,"Multi-surface / platform-neutral"))),"INVALID - N/A NOT PERMITTED",IF(COUNTIF($A$6:$A$205,A55)&gt;1,"INVALID - DUPLICATE ID","VALID")))))))</x:f>
      </x:c>
      <x:c r="M55" s="40" t="str">
        <x:f>IF(A55="","",IF(J55&lt;&gt;"SCOPE MATCH",J55,IF(L55&lt;&gt;"VALID",L55,IF(K55&lt;&gt;"COMPLETE",K55,IF(E55="FAIL","BLOCKED EVIDENCE",IF(E55="UNKNOWN","EVIDENCE INSUFFICIENT","RECORD READY"))))))</x:f>
      </x:c>
      <x:c r="N55" s="175"/>
      <x:c r="O55" s="230" t="str">
        <x:f>IF(A55="","",IF(M55="RECORD READY","READY","NOT READY"))</x:f>
      </x:c>
    </x:row>
    <x:row r="56">
      <x:c r="A56" s="48"/>
      <x:c r="B56" s="48"/>
      <x:c r="C56" s="48"/>
      <x:c r="D56" s="48"/>
      <x:c r="E56" s="48"/>
      <x:c r="F56" s="52"/>
      <x:c r="G56" s="48"/>
      <x:c r="H56" s="48"/>
      <x:c r="I56" s="48"/>
      <x:c r="J56" s="40" t="str">
        <x:f>IF(A56="","",IF(OR(B56="",C56="",F56="",N56=""),"EVIDENCE INSUFFICIENT - SCOPE FIELD",IF(AND(B56=START!$B$4,C56=START!$B$5,N56=START!$B$6,F56&gt;=START!$B$7,F56&lt;=START!$B$8),"SCOPE MATCH","INVALID - OUT OF SCOPE")))</x:f>
      </x:c>
      <x:c r="K56" s="40" t="str">
        <x:f>IF(A56="","",IF(OR(B56="",C56="",D56="",E56="",F56="",I56="",N56=""),"EVIDENCE INSUFFICIENT - REQUIRED FIELD",IF(E56="NOT APPLICABLE",IF(H56="","EVIDENCE INSUFFICIENT - EXPLAIN N/A","COMPLETE"),IF(OR(G56="",H56=""),"EVIDENCE INSUFFICIENT - LOCATOR/DETAIL","COMPLETE"))))</x:f>
      </x:c>
      <x:c r="L56" s="40" t="str">
        <x:f>IF(A56="","",IF(NOT(OR(EXACT(E56,"PASS"),EXACT(E56,"FAIL"),EXACT(E56,"UNKNOWN"),EXACT(E56,"NOT APPLICABLE"))),"INVALID - STATE TOKEN",IF(NOT(OR(EXACT(C56,"Google Search / AI features"),EXACT(C56,"Bing / Microsoft AI experiences"),EXACT(C56,"ChatGPT search"),EXACT(C56,"Multi-surface / platform-neutral"))),"INVALID - PLATFORM TOKEN",IF(NOT(OR(EXACT(D56,"Access"),EXACT(D56,"Indexability"),EXACT(D56,"URL Identity"),EXACT(D56,"Rendering"),EXACT(D56,"Structured Data Parity"),EXACT(D56,"Platform Crawler Access"),EXACT(D56,"Main Content Semantic Exposure"))),"INVALID - CHECK TOKEN",IF(AND(EXACT(E56,"NOT APPLICABLE"),NOT(OR(EXACT(D56,"Structured Data Parity"),EXACT(D56,"Platform Crawler Access")))),"INVALID - N/A NOT PERMITTED",IF(AND(EXACT(E56,"NOT APPLICABLE"),EXACT(D56,"Platform Crawler Access"),OR(EXACT(C56,"ChatGPT search"),EXACT(C56,"Multi-surface / platform-neutral"))),"INVALID - N/A NOT PERMITTED",IF(COUNTIF($A$6:$A$205,A56)&gt;1,"INVALID - DUPLICATE ID","VALID")))))))</x:f>
      </x:c>
      <x:c r="M56" s="40" t="str">
        <x:f>IF(A56="","",IF(J56&lt;&gt;"SCOPE MATCH",J56,IF(L56&lt;&gt;"VALID",L56,IF(K56&lt;&gt;"COMPLETE",K56,IF(E56="FAIL","BLOCKED EVIDENCE",IF(E56="UNKNOWN","EVIDENCE INSUFFICIENT","RECORD READY"))))))</x:f>
      </x:c>
      <x:c r="N56" s="175"/>
      <x:c r="O56" s="230" t="str">
        <x:f>IF(A56="","",IF(M56="RECORD READY","READY","NOT READY"))</x:f>
      </x:c>
    </x:row>
    <x:row r="57">
      <x:c r="A57" s="48"/>
      <x:c r="B57" s="48"/>
      <x:c r="C57" s="48"/>
      <x:c r="D57" s="48"/>
      <x:c r="E57" s="48"/>
      <x:c r="F57" s="52"/>
      <x:c r="G57" s="48"/>
      <x:c r="H57" s="48"/>
      <x:c r="I57" s="48"/>
      <x:c r="J57" s="40" t="str">
        <x:f>IF(A57="","",IF(OR(B57="",C57="",F57="",N57=""),"EVIDENCE INSUFFICIENT - SCOPE FIELD",IF(AND(B57=START!$B$4,C57=START!$B$5,N57=START!$B$6,F57&gt;=START!$B$7,F57&lt;=START!$B$8),"SCOPE MATCH","INVALID - OUT OF SCOPE")))</x:f>
      </x:c>
      <x:c r="K57" s="40" t="str">
        <x:f>IF(A57="","",IF(OR(B57="",C57="",D57="",E57="",F57="",I57="",N57=""),"EVIDENCE INSUFFICIENT - REQUIRED FIELD",IF(E57="NOT APPLICABLE",IF(H57="","EVIDENCE INSUFFICIENT - EXPLAIN N/A","COMPLETE"),IF(OR(G57="",H57=""),"EVIDENCE INSUFFICIENT - LOCATOR/DETAIL","COMPLETE"))))</x:f>
      </x:c>
      <x:c r="L57" s="40" t="str">
        <x:f>IF(A57="","",IF(NOT(OR(EXACT(E57,"PASS"),EXACT(E57,"FAIL"),EXACT(E57,"UNKNOWN"),EXACT(E57,"NOT APPLICABLE"))),"INVALID - STATE TOKEN",IF(NOT(OR(EXACT(C57,"Google Search / AI features"),EXACT(C57,"Bing / Microsoft AI experiences"),EXACT(C57,"ChatGPT search"),EXACT(C57,"Multi-surface / platform-neutral"))),"INVALID - PLATFORM TOKEN",IF(NOT(OR(EXACT(D57,"Access"),EXACT(D57,"Indexability"),EXACT(D57,"URL Identity"),EXACT(D57,"Rendering"),EXACT(D57,"Structured Data Parity"),EXACT(D57,"Platform Crawler Access"),EXACT(D57,"Main Content Semantic Exposure"))),"INVALID - CHECK TOKEN",IF(AND(EXACT(E57,"NOT APPLICABLE"),NOT(OR(EXACT(D57,"Structured Data Parity"),EXACT(D57,"Platform Crawler Access")))),"INVALID - N/A NOT PERMITTED",IF(AND(EXACT(E57,"NOT APPLICABLE"),EXACT(D57,"Platform Crawler Access"),OR(EXACT(C57,"ChatGPT search"),EXACT(C57,"Multi-surface / platform-neutral"))),"INVALID - N/A NOT PERMITTED",IF(COUNTIF($A$6:$A$205,A57)&gt;1,"INVALID - DUPLICATE ID","VALID")))))))</x:f>
      </x:c>
      <x:c r="M57" s="40" t="str">
        <x:f>IF(A57="","",IF(J57&lt;&gt;"SCOPE MATCH",J57,IF(L57&lt;&gt;"VALID",L57,IF(K57&lt;&gt;"COMPLETE",K57,IF(E57="FAIL","BLOCKED EVIDENCE",IF(E57="UNKNOWN","EVIDENCE INSUFFICIENT","RECORD READY"))))))</x:f>
      </x:c>
      <x:c r="N57" s="175"/>
      <x:c r="O57" s="230" t="str">
        <x:f>IF(A57="","",IF(M57="RECORD READY","READY","NOT READY"))</x:f>
      </x:c>
    </x:row>
    <x:row r="58">
      <x:c r="A58" s="48"/>
      <x:c r="B58" s="48"/>
      <x:c r="C58" s="48"/>
      <x:c r="D58" s="48"/>
      <x:c r="E58" s="48"/>
      <x:c r="F58" s="52"/>
      <x:c r="G58" s="48"/>
      <x:c r="H58" s="48"/>
      <x:c r="I58" s="48"/>
      <x:c r="J58" s="40" t="str">
        <x:f>IF(A58="","",IF(OR(B58="",C58="",F58="",N58=""),"EVIDENCE INSUFFICIENT - SCOPE FIELD",IF(AND(B58=START!$B$4,C58=START!$B$5,N58=START!$B$6,F58&gt;=START!$B$7,F58&lt;=START!$B$8),"SCOPE MATCH","INVALID - OUT OF SCOPE")))</x:f>
      </x:c>
      <x:c r="K58" s="40" t="str">
        <x:f>IF(A58="","",IF(OR(B58="",C58="",D58="",E58="",F58="",I58="",N58=""),"EVIDENCE INSUFFICIENT - REQUIRED FIELD",IF(E58="NOT APPLICABLE",IF(H58="","EVIDENCE INSUFFICIENT - EXPLAIN N/A","COMPLETE"),IF(OR(G58="",H58=""),"EVIDENCE INSUFFICIENT - LOCATOR/DETAIL","COMPLETE"))))</x:f>
      </x:c>
      <x:c r="L58" s="40" t="str">
        <x:f>IF(A58="","",IF(NOT(OR(EXACT(E58,"PASS"),EXACT(E58,"FAIL"),EXACT(E58,"UNKNOWN"),EXACT(E58,"NOT APPLICABLE"))),"INVALID - STATE TOKEN",IF(NOT(OR(EXACT(C58,"Google Search / AI features"),EXACT(C58,"Bing / Microsoft AI experiences"),EXACT(C58,"ChatGPT search"),EXACT(C58,"Multi-surface / platform-neutral"))),"INVALID - PLATFORM TOKEN",IF(NOT(OR(EXACT(D58,"Access"),EXACT(D58,"Indexability"),EXACT(D58,"URL Identity"),EXACT(D58,"Rendering"),EXACT(D58,"Structured Data Parity"),EXACT(D58,"Platform Crawler Access"),EXACT(D58,"Main Content Semantic Exposure"))),"INVALID - CHECK TOKEN",IF(AND(EXACT(E58,"NOT APPLICABLE"),NOT(OR(EXACT(D58,"Structured Data Parity"),EXACT(D58,"Platform Crawler Access")))),"INVALID - N/A NOT PERMITTED",IF(AND(EXACT(E58,"NOT APPLICABLE"),EXACT(D58,"Platform Crawler Access"),OR(EXACT(C58,"ChatGPT search"),EXACT(C58,"Multi-surface / platform-neutral"))),"INVALID - N/A NOT PERMITTED",IF(COUNTIF($A$6:$A$205,A58)&gt;1,"INVALID - DUPLICATE ID","VALID")))))))</x:f>
      </x:c>
      <x:c r="M58" s="40" t="str">
        <x:f>IF(A58="","",IF(J58&lt;&gt;"SCOPE MATCH",J58,IF(L58&lt;&gt;"VALID",L58,IF(K58&lt;&gt;"COMPLETE",K58,IF(E58="FAIL","BLOCKED EVIDENCE",IF(E58="UNKNOWN","EVIDENCE INSUFFICIENT","RECORD READY"))))))</x:f>
      </x:c>
      <x:c r="N58" s="175"/>
      <x:c r="O58" s="230" t="str">
        <x:f>IF(A58="","",IF(M58="RECORD READY","READY","NOT READY"))</x:f>
      </x:c>
    </x:row>
    <x:row r="59">
      <x:c r="A59" s="48"/>
      <x:c r="B59" s="48"/>
      <x:c r="C59" s="48"/>
      <x:c r="D59" s="48"/>
      <x:c r="E59" s="48"/>
      <x:c r="F59" s="52"/>
      <x:c r="G59" s="48"/>
      <x:c r="H59" s="48"/>
      <x:c r="I59" s="48"/>
      <x:c r="J59" s="40" t="str">
        <x:f>IF(A59="","",IF(OR(B59="",C59="",F59="",N59=""),"EVIDENCE INSUFFICIENT - SCOPE FIELD",IF(AND(B59=START!$B$4,C59=START!$B$5,N59=START!$B$6,F59&gt;=START!$B$7,F59&lt;=START!$B$8),"SCOPE MATCH","INVALID - OUT OF SCOPE")))</x:f>
      </x:c>
      <x:c r="K59" s="40" t="str">
        <x:f>IF(A59="","",IF(OR(B59="",C59="",D59="",E59="",F59="",I59="",N59=""),"EVIDENCE INSUFFICIENT - REQUIRED FIELD",IF(E59="NOT APPLICABLE",IF(H59="","EVIDENCE INSUFFICIENT - EXPLAIN N/A","COMPLETE"),IF(OR(G59="",H59=""),"EVIDENCE INSUFFICIENT - LOCATOR/DETAIL","COMPLETE"))))</x:f>
      </x:c>
      <x:c r="L59" s="40" t="str">
        <x:f>IF(A59="","",IF(NOT(OR(EXACT(E59,"PASS"),EXACT(E59,"FAIL"),EXACT(E59,"UNKNOWN"),EXACT(E59,"NOT APPLICABLE"))),"INVALID - STATE TOKEN",IF(NOT(OR(EXACT(C59,"Google Search / AI features"),EXACT(C59,"Bing / Microsoft AI experiences"),EXACT(C59,"ChatGPT search"),EXACT(C59,"Multi-surface / platform-neutral"))),"INVALID - PLATFORM TOKEN",IF(NOT(OR(EXACT(D59,"Access"),EXACT(D59,"Indexability"),EXACT(D59,"URL Identity"),EXACT(D59,"Rendering"),EXACT(D59,"Structured Data Parity"),EXACT(D59,"Platform Crawler Access"),EXACT(D59,"Main Content Semantic Exposure"))),"INVALID - CHECK TOKEN",IF(AND(EXACT(E59,"NOT APPLICABLE"),NOT(OR(EXACT(D59,"Structured Data Parity"),EXACT(D59,"Platform Crawler Access")))),"INVALID - N/A NOT PERMITTED",IF(AND(EXACT(E59,"NOT APPLICABLE"),EXACT(D59,"Platform Crawler Access"),OR(EXACT(C59,"ChatGPT search"),EXACT(C59,"Multi-surface / platform-neutral"))),"INVALID - N/A NOT PERMITTED",IF(COUNTIF($A$6:$A$205,A59)&gt;1,"INVALID - DUPLICATE ID","VALID")))))))</x:f>
      </x:c>
      <x:c r="M59" s="40" t="str">
        <x:f>IF(A59="","",IF(J59&lt;&gt;"SCOPE MATCH",J59,IF(L59&lt;&gt;"VALID",L59,IF(K59&lt;&gt;"COMPLETE",K59,IF(E59="FAIL","BLOCKED EVIDENCE",IF(E59="UNKNOWN","EVIDENCE INSUFFICIENT","RECORD READY"))))))</x:f>
      </x:c>
      <x:c r="N59" s="175"/>
      <x:c r="O59" s="230" t="str">
        <x:f>IF(A59="","",IF(M59="RECORD READY","READY","NOT READY"))</x:f>
      </x:c>
    </x:row>
    <x:row r="60">
      <x:c r="A60" s="48"/>
      <x:c r="B60" s="48"/>
      <x:c r="C60" s="48"/>
      <x:c r="D60" s="48"/>
      <x:c r="E60" s="48"/>
      <x:c r="F60" s="52"/>
      <x:c r="G60" s="48"/>
      <x:c r="H60" s="48"/>
      <x:c r="I60" s="48"/>
      <x:c r="J60" s="40" t="str">
        <x:f>IF(A60="","",IF(OR(B60="",C60="",F60="",N60=""),"EVIDENCE INSUFFICIENT - SCOPE FIELD",IF(AND(B60=START!$B$4,C60=START!$B$5,N60=START!$B$6,F60&gt;=START!$B$7,F60&lt;=START!$B$8),"SCOPE MATCH","INVALID - OUT OF SCOPE")))</x:f>
      </x:c>
      <x:c r="K60" s="40" t="str">
        <x:f>IF(A60="","",IF(OR(B60="",C60="",D60="",E60="",F60="",I60="",N60=""),"EVIDENCE INSUFFICIENT - REQUIRED FIELD",IF(E60="NOT APPLICABLE",IF(H60="","EVIDENCE INSUFFICIENT - EXPLAIN N/A","COMPLETE"),IF(OR(G60="",H60=""),"EVIDENCE INSUFFICIENT - LOCATOR/DETAIL","COMPLETE"))))</x:f>
      </x:c>
      <x:c r="L60" s="40" t="str">
        <x:f>IF(A60="","",IF(NOT(OR(EXACT(E60,"PASS"),EXACT(E60,"FAIL"),EXACT(E60,"UNKNOWN"),EXACT(E60,"NOT APPLICABLE"))),"INVALID - STATE TOKEN",IF(NOT(OR(EXACT(C60,"Google Search / AI features"),EXACT(C60,"Bing / Microsoft AI experiences"),EXACT(C60,"ChatGPT search"),EXACT(C60,"Multi-surface / platform-neutral"))),"INVALID - PLATFORM TOKEN",IF(NOT(OR(EXACT(D60,"Access"),EXACT(D60,"Indexability"),EXACT(D60,"URL Identity"),EXACT(D60,"Rendering"),EXACT(D60,"Structured Data Parity"),EXACT(D60,"Platform Crawler Access"),EXACT(D60,"Main Content Semantic Exposure"))),"INVALID - CHECK TOKEN",IF(AND(EXACT(E60,"NOT APPLICABLE"),NOT(OR(EXACT(D60,"Structured Data Parity"),EXACT(D60,"Platform Crawler Access")))),"INVALID - N/A NOT PERMITTED",IF(AND(EXACT(E60,"NOT APPLICABLE"),EXACT(D60,"Platform Crawler Access"),OR(EXACT(C60,"ChatGPT search"),EXACT(C60,"Multi-surface / platform-neutral"))),"INVALID - N/A NOT PERMITTED",IF(COUNTIF($A$6:$A$205,A60)&gt;1,"INVALID - DUPLICATE ID","VALID")))))))</x:f>
      </x:c>
      <x:c r="M60" s="40" t="str">
        <x:f>IF(A60="","",IF(J60&lt;&gt;"SCOPE MATCH",J60,IF(L60&lt;&gt;"VALID",L60,IF(K60&lt;&gt;"COMPLETE",K60,IF(E60="FAIL","BLOCKED EVIDENCE",IF(E60="UNKNOWN","EVIDENCE INSUFFICIENT","RECORD READY"))))))</x:f>
      </x:c>
      <x:c r="N60" s="175"/>
      <x:c r="O60" s="230" t="str">
        <x:f>IF(A60="","",IF(M60="RECORD READY","READY","NOT READY"))</x:f>
      </x:c>
    </x:row>
    <x:row r="61">
      <x:c r="A61" s="48"/>
      <x:c r="B61" s="48"/>
      <x:c r="C61" s="48"/>
      <x:c r="D61" s="48"/>
      <x:c r="E61" s="48"/>
      <x:c r="F61" s="52"/>
      <x:c r="G61" s="48"/>
      <x:c r="H61" s="48"/>
      <x:c r="I61" s="48"/>
      <x:c r="J61" s="40" t="str">
        <x:f>IF(A61="","",IF(OR(B61="",C61="",F61="",N61=""),"EVIDENCE INSUFFICIENT - SCOPE FIELD",IF(AND(B61=START!$B$4,C61=START!$B$5,N61=START!$B$6,F61&gt;=START!$B$7,F61&lt;=START!$B$8),"SCOPE MATCH","INVALID - OUT OF SCOPE")))</x:f>
      </x:c>
      <x:c r="K61" s="40" t="str">
        <x:f>IF(A61="","",IF(OR(B61="",C61="",D61="",E61="",F61="",I61="",N61=""),"EVIDENCE INSUFFICIENT - REQUIRED FIELD",IF(E61="NOT APPLICABLE",IF(H61="","EVIDENCE INSUFFICIENT - EXPLAIN N/A","COMPLETE"),IF(OR(G61="",H61=""),"EVIDENCE INSUFFICIENT - LOCATOR/DETAIL","COMPLETE"))))</x:f>
      </x:c>
      <x:c r="L61" s="40" t="str">
        <x:f>IF(A61="","",IF(NOT(OR(EXACT(E61,"PASS"),EXACT(E61,"FAIL"),EXACT(E61,"UNKNOWN"),EXACT(E61,"NOT APPLICABLE"))),"INVALID - STATE TOKEN",IF(NOT(OR(EXACT(C61,"Google Search / AI features"),EXACT(C61,"Bing / Microsoft AI experiences"),EXACT(C61,"ChatGPT search"),EXACT(C61,"Multi-surface / platform-neutral"))),"INVALID - PLATFORM TOKEN",IF(NOT(OR(EXACT(D61,"Access"),EXACT(D61,"Indexability"),EXACT(D61,"URL Identity"),EXACT(D61,"Rendering"),EXACT(D61,"Structured Data Parity"),EXACT(D61,"Platform Crawler Access"),EXACT(D61,"Main Content Semantic Exposure"))),"INVALID - CHECK TOKEN",IF(AND(EXACT(E61,"NOT APPLICABLE"),NOT(OR(EXACT(D61,"Structured Data Parity"),EXACT(D61,"Platform Crawler Access")))),"INVALID - N/A NOT PERMITTED",IF(AND(EXACT(E61,"NOT APPLICABLE"),EXACT(D61,"Platform Crawler Access"),OR(EXACT(C61,"ChatGPT search"),EXACT(C61,"Multi-surface / platform-neutral"))),"INVALID - N/A NOT PERMITTED",IF(COUNTIF($A$6:$A$205,A61)&gt;1,"INVALID - DUPLICATE ID","VALID")))))))</x:f>
      </x:c>
      <x:c r="M61" s="40" t="str">
        <x:f>IF(A61="","",IF(J61&lt;&gt;"SCOPE MATCH",J61,IF(L61&lt;&gt;"VALID",L61,IF(K61&lt;&gt;"COMPLETE",K61,IF(E61="FAIL","BLOCKED EVIDENCE",IF(E61="UNKNOWN","EVIDENCE INSUFFICIENT","RECORD READY"))))))</x:f>
      </x:c>
      <x:c r="N61" s="175"/>
      <x:c r="O61" s="230" t="str">
        <x:f>IF(A61="","",IF(M61="RECORD READY","READY","NOT READY"))</x:f>
      </x:c>
    </x:row>
    <x:row r="62">
      <x:c r="A62" s="48"/>
      <x:c r="B62" s="48"/>
      <x:c r="C62" s="48"/>
      <x:c r="D62" s="48"/>
      <x:c r="E62" s="48"/>
      <x:c r="F62" s="52"/>
      <x:c r="G62" s="48"/>
      <x:c r="H62" s="48"/>
      <x:c r="I62" s="48"/>
      <x:c r="J62" s="40" t="str">
        <x:f>IF(A62="","",IF(OR(B62="",C62="",F62="",N62=""),"EVIDENCE INSUFFICIENT - SCOPE FIELD",IF(AND(B62=START!$B$4,C62=START!$B$5,N62=START!$B$6,F62&gt;=START!$B$7,F62&lt;=START!$B$8),"SCOPE MATCH","INVALID - OUT OF SCOPE")))</x:f>
      </x:c>
      <x:c r="K62" s="40" t="str">
        <x:f>IF(A62="","",IF(OR(B62="",C62="",D62="",E62="",F62="",I62="",N62=""),"EVIDENCE INSUFFICIENT - REQUIRED FIELD",IF(E62="NOT APPLICABLE",IF(H62="","EVIDENCE INSUFFICIENT - EXPLAIN N/A","COMPLETE"),IF(OR(G62="",H62=""),"EVIDENCE INSUFFICIENT - LOCATOR/DETAIL","COMPLETE"))))</x:f>
      </x:c>
      <x:c r="L62" s="40" t="str">
        <x:f>IF(A62="","",IF(NOT(OR(EXACT(E62,"PASS"),EXACT(E62,"FAIL"),EXACT(E62,"UNKNOWN"),EXACT(E62,"NOT APPLICABLE"))),"INVALID - STATE TOKEN",IF(NOT(OR(EXACT(C62,"Google Search / AI features"),EXACT(C62,"Bing / Microsoft AI experiences"),EXACT(C62,"ChatGPT search"),EXACT(C62,"Multi-surface / platform-neutral"))),"INVALID - PLATFORM TOKEN",IF(NOT(OR(EXACT(D62,"Access"),EXACT(D62,"Indexability"),EXACT(D62,"URL Identity"),EXACT(D62,"Rendering"),EXACT(D62,"Structured Data Parity"),EXACT(D62,"Platform Crawler Access"),EXACT(D62,"Main Content Semantic Exposure"))),"INVALID - CHECK TOKEN",IF(AND(EXACT(E62,"NOT APPLICABLE"),NOT(OR(EXACT(D62,"Structured Data Parity"),EXACT(D62,"Platform Crawler Access")))),"INVALID - N/A NOT PERMITTED",IF(AND(EXACT(E62,"NOT APPLICABLE"),EXACT(D62,"Platform Crawler Access"),OR(EXACT(C62,"ChatGPT search"),EXACT(C62,"Multi-surface / platform-neutral"))),"INVALID - N/A NOT PERMITTED",IF(COUNTIF($A$6:$A$205,A62)&gt;1,"INVALID - DUPLICATE ID","VALID")))))))</x:f>
      </x:c>
      <x:c r="M62" s="40" t="str">
        <x:f>IF(A62="","",IF(J62&lt;&gt;"SCOPE MATCH",J62,IF(L62&lt;&gt;"VALID",L62,IF(K62&lt;&gt;"COMPLETE",K62,IF(E62="FAIL","BLOCKED EVIDENCE",IF(E62="UNKNOWN","EVIDENCE INSUFFICIENT","RECORD READY"))))))</x:f>
      </x:c>
      <x:c r="N62" s="175"/>
      <x:c r="O62" s="230" t="str">
        <x:f>IF(A62="","",IF(M62="RECORD READY","READY","NOT READY"))</x:f>
      </x:c>
    </x:row>
    <x:row r="63">
      <x:c r="A63" s="48"/>
      <x:c r="B63" s="48"/>
      <x:c r="C63" s="48"/>
      <x:c r="D63" s="48"/>
      <x:c r="E63" s="48"/>
      <x:c r="F63" s="52"/>
      <x:c r="G63" s="48"/>
      <x:c r="H63" s="48"/>
      <x:c r="I63" s="48"/>
      <x:c r="J63" s="40" t="str">
        <x:f>IF(A63="","",IF(OR(B63="",C63="",F63="",N63=""),"EVIDENCE INSUFFICIENT - SCOPE FIELD",IF(AND(B63=START!$B$4,C63=START!$B$5,N63=START!$B$6,F63&gt;=START!$B$7,F63&lt;=START!$B$8),"SCOPE MATCH","INVALID - OUT OF SCOPE")))</x:f>
      </x:c>
      <x:c r="K63" s="40" t="str">
        <x:f>IF(A63="","",IF(OR(B63="",C63="",D63="",E63="",F63="",I63="",N63=""),"EVIDENCE INSUFFICIENT - REQUIRED FIELD",IF(E63="NOT APPLICABLE",IF(H63="","EVIDENCE INSUFFICIENT - EXPLAIN N/A","COMPLETE"),IF(OR(G63="",H63=""),"EVIDENCE INSUFFICIENT - LOCATOR/DETAIL","COMPLETE"))))</x:f>
      </x:c>
      <x:c r="L63" s="40" t="str">
        <x:f>IF(A63="","",IF(NOT(OR(EXACT(E63,"PASS"),EXACT(E63,"FAIL"),EXACT(E63,"UNKNOWN"),EXACT(E63,"NOT APPLICABLE"))),"INVALID - STATE TOKEN",IF(NOT(OR(EXACT(C63,"Google Search / AI features"),EXACT(C63,"Bing / Microsoft AI experiences"),EXACT(C63,"ChatGPT search"),EXACT(C63,"Multi-surface / platform-neutral"))),"INVALID - PLATFORM TOKEN",IF(NOT(OR(EXACT(D63,"Access"),EXACT(D63,"Indexability"),EXACT(D63,"URL Identity"),EXACT(D63,"Rendering"),EXACT(D63,"Structured Data Parity"),EXACT(D63,"Platform Crawler Access"),EXACT(D63,"Main Content Semantic Exposure"))),"INVALID - CHECK TOKEN",IF(AND(EXACT(E63,"NOT APPLICABLE"),NOT(OR(EXACT(D63,"Structured Data Parity"),EXACT(D63,"Platform Crawler Access")))),"INVALID - N/A NOT PERMITTED",IF(AND(EXACT(E63,"NOT APPLICABLE"),EXACT(D63,"Platform Crawler Access"),OR(EXACT(C63,"ChatGPT search"),EXACT(C63,"Multi-surface / platform-neutral"))),"INVALID - N/A NOT PERMITTED",IF(COUNTIF($A$6:$A$205,A63)&gt;1,"INVALID - DUPLICATE ID","VALID")))))))</x:f>
      </x:c>
      <x:c r="M63" s="40" t="str">
        <x:f>IF(A63="","",IF(J63&lt;&gt;"SCOPE MATCH",J63,IF(L63&lt;&gt;"VALID",L63,IF(K63&lt;&gt;"COMPLETE",K63,IF(E63="FAIL","BLOCKED EVIDENCE",IF(E63="UNKNOWN","EVIDENCE INSUFFICIENT","RECORD READY"))))))</x:f>
      </x:c>
      <x:c r="N63" s="175"/>
      <x:c r="O63" s="230" t="str">
        <x:f>IF(A63="","",IF(M63="RECORD READY","READY","NOT READY"))</x:f>
      </x:c>
    </x:row>
    <x:row r="64">
      <x:c r="A64" s="48"/>
      <x:c r="B64" s="48"/>
      <x:c r="C64" s="48"/>
      <x:c r="D64" s="48"/>
      <x:c r="E64" s="48"/>
      <x:c r="F64" s="52"/>
      <x:c r="G64" s="48"/>
      <x:c r="H64" s="48"/>
      <x:c r="I64" s="48"/>
      <x:c r="J64" s="40" t="str">
        <x:f>IF(A64="","",IF(OR(B64="",C64="",F64="",N64=""),"EVIDENCE INSUFFICIENT - SCOPE FIELD",IF(AND(B64=START!$B$4,C64=START!$B$5,N64=START!$B$6,F64&gt;=START!$B$7,F64&lt;=START!$B$8),"SCOPE MATCH","INVALID - OUT OF SCOPE")))</x:f>
      </x:c>
      <x:c r="K64" s="40" t="str">
        <x:f>IF(A64="","",IF(OR(B64="",C64="",D64="",E64="",F64="",I64="",N64=""),"EVIDENCE INSUFFICIENT - REQUIRED FIELD",IF(E64="NOT APPLICABLE",IF(H64="","EVIDENCE INSUFFICIENT - EXPLAIN N/A","COMPLETE"),IF(OR(G64="",H64=""),"EVIDENCE INSUFFICIENT - LOCATOR/DETAIL","COMPLETE"))))</x:f>
      </x:c>
      <x:c r="L64" s="40" t="str">
        <x:f>IF(A64="","",IF(NOT(OR(EXACT(E64,"PASS"),EXACT(E64,"FAIL"),EXACT(E64,"UNKNOWN"),EXACT(E64,"NOT APPLICABLE"))),"INVALID - STATE TOKEN",IF(NOT(OR(EXACT(C64,"Google Search / AI features"),EXACT(C64,"Bing / Microsoft AI experiences"),EXACT(C64,"ChatGPT search"),EXACT(C64,"Multi-surface / platform-neutral"))),"INVALID - PLATFORM TOKEN",IF(NOT(OR(EXACT(D64,"Access"),EXACT(D64,"Indexability"),EXACT(D64,"URL Identity"),EXACT(D64,"Rendering"),EXACT(D64,"Structured Data Parity"),EXACT(D64,"Platform Crawler Access"),EXACT(D64,"Main Content Semantic Exposure"))),"INVALID - CHECK TOKEN",IF(AND(EXACT(E64,"NOT APPLICABLE"),NOT(OR(EXACT(D64,"Structured Data Parity"),EXACT(D64,"Platform Crawler Access")))),"INVALID - N/A NOT PERMITTED",IF(AND(EXACT(E64,"NOT APPLICABLE"),EXACT(D64,"Platform Crawler Access"),OR(EXACT(C64,"ChatGPT search"),EXACT(C64,"Multi-surface / platform-neutral"))),"INVALID - N/A NOT PERMITTED",IF(COUNTIF($A$6:$A$205,A64)&gt;1,"INVALID - DUPLICATE ID","VALID")))))))</x:f>
      </x:c>
      <x:c r="M64" s="40" t="str">
        <x:f>IF(A64="","",IF(J64&lt;&gt;"SCOPE MATCH",J64,IF(L64&lt;&gt;"VALID",L64,IF(K64&lt;&gt;"COMPLETE",K64,IF(E64="FAIL","BLOCKED EVIDENCE",IF(E64="UNKNOWN","EVIDENCE INSUFFICIENT","RECORD READY"))))))</x:f>
      </x:c>
      <x:c r="N64" s="175"/>
      <x:c r="O64" s="230" t="str">
        <x:f>IF(A64="","",IF(M64="RECORD READY","READY","NOT READY"))</x:f>
      </x:c>
    </x:row>
    <x:row r="65">
      <x:c r="A65" s="48"/>
      <x:c r="B65" s="48"/>
      <x:c r="C65" s="48"/>
      <x:c r="D65" s="48"/>
      <x:c r="E65" s="48"/>
      <x:c r="F65" s="52"/>
      <x:c r="G65" s="48"/>
      <x:c r="H65" s="48"/>
      <x:c r="I65" s="48"/>
      <x:c r="J65" s="40" t="str">
        <x:f>IF(A65="","",IF(OR(B65="",C65="",F65="",N65=""),"EVIDENCE INSUFFICIENT - SCOPE FIELD",IF(AND(B65=START!$B$4,C65=START!$B$5,N65=START!$B$6,F65&gt;=START!$B$7,F65&lt;=START!$B$8),"SCOPE MATCH","INVALID - OUT OF SCOPE")))</x:f>
      </x:c>
      <x:c r="K65" s="40" t="str">
        <x:f>IF(A65="","",IF(OR(B65="",C65="",D65="",E65="",F65="",I65="",N65=""),"EVIDENCE INSUFFICIENT - REQUIRED FIELD",IF(E65="NOT APPLICABLE",IF(H65="","EVIDENCE INSUFFICIENT - EXPLAIN N/A","COMPLETE"),IF(OR(G65="",H65=""),"EVIDENCE INSUFFICIENT - LOCATOR/DETAIL","COMPLETE"))))</x:f>
      </x:c>
      <x:c r="L65" s="40" t="str">
        <x:f>IF(A65="","",IF(NOT(OR(EXACT(E65,"PASS"),EXACT(E65,"FAIL"),EXACT(E65,"UNKNOWN"),EXACT(E65,"NOT APPLICABLE"))),"INVALID - STATE TOKEN",IF(NOT(OR(EXACT(C65,"Google Search / AI features"),EXACT(C65,"Bing / Microsoft AI experiences"),EXACT(C65,"ChatGPT search"),EXACT(C65,"Multi-surface / platform-neutral"))),"INVALID - PLATFORM TOKEN",IF(NOT(OR(EXACT(D65,"Access"),EXACT(D65,"Indexability"),EXACT(D65,"URL Identity"),EXACT(D65,"Rendering"),EXACT(D65,"Structured Data Parity"),EXACT(D65,"Platform Crawler Access"),EXACT(D65,"Main Content Semantic Exposure"))),"INVALID - CHECK TOKEN",IF(AND(EXACT(E65,"NOT APPLICABLE"),NOT(OR(EXACT(D65,"Structured Data Parity"),EXACT(D65,"Platform Crawler Access")))),"INVALID - N/A NOT PERMITTED",IF(AND(EXACT(E65,"NOT APPLICABLE"),EXACT(D65,"Platform Crawler Access"),OR(EXACT(C65,"ChatGPT search"),EXACT(C65,"Multi-surface / platform-neutral"))),"INVALID - N/A NOT PERMITTED",IF(COUNTIF($A$6:$A$205,A65)&gt;1,"INVALID - DUPLICATE ID","VALID")))))))</x:f>
      </x:c>
      <x:c r="M65" s="40" t="str">
        <x:f>IF(A65="","",IF(J65&lt;&gt;"SCOPE MATCH",J65,IF(L65&lt;&gt;"VALID",L65,IF(K65&lt;&gt;"COMPLETE",K65,IF(E65="FAIL","BLOCKED EVIDENCE",IF(E65="UNKNOWN","EVIDENCE INSUFFICIENT","RECORD READY"))))))</x:f>
      </x:c>
      <x:c r="N65" s="175"/>
      <x:c r="O65" s="230" t="str">
        <x:f>IF(A65="","",IF(M65="RECORD READY","READY","NOT READY"))</x:f>
      </x:c>
    </x:row>
    <x:row r="66">
      <x:c r="A66" s="48"/>
      <x:c r="B66" s="48"/>
      <x:c r="C66" s="48"/>
      <x:c r="D66" s="48"/>
      <x:c r="E66" s="48"/>
      <x:c r="F66" s="52"/>
      <x:c r="G66" s="48"/>
      <x:c r="H66" s="48"/>
      <x:c r="I66" s="48"/>
      <x:c r="J66" s="40" t="str">
        <x:f>IF(A66="","",IF(OR(B66="",C66="",F66="",N66=""),"EVIDENCE INSUFFICIENT - SCOPE FIELD",IF(AND(B66=START!$B$4,C66=START!$B$5,N66=START!$B$6,F66&gt;=START!$B$7,F66&lt;=START!$B$8),"SCOPE MATCH","INVALID - OUT OF SCOPE")))</x:f>
      </x:c>
      <x:c r="K66" s="40" t="str">
        <x:f>IF(A66="","",IF(OR(B66="",C66="",D66="",E66="",F66="",I66="",N66=""),"EVIDENCE INSUFFICIENT - REQUIRED FIELD",IF(E66="NOT APPLICABLE",IF(H66="","EVIDENCE INSUFFICIENT - EXPLAIN N/A","COMPLETE"),IF(OR(G66="",H66=""),"EVIDENCE INSUFFICIENT - LOCATOR/DETAIL","COMPLETE"))))</x:f>
      </x:c>
      <x:c r="L66" s="40" t="str">
        <x:f>IF(A66="","",IF(NOT(OR(EXACT(E66,"PASS"),EXACT(E66,"FAIL"),EXACT(E66,"UNKNOWN"),EXACT(E66,"NOT APPLICABLE"))),"INVALID - STATE TOKEN",IF(NOT(OR(EXACT(C66,"Google Search / AI features"),EXACT(C66,"Bing / Microsoft AI experiences"),EXACT(C66,"ChatGPT search"),EXACT(C66,"Multi-surface / platform-neutral"))),"INVALID - PLATFORM TOKEN",IF(NOT(OR(EXACT(D66,"Access"),EXACT(D66,"Indexability"),EXACT(D66,"URL Identity"),EXACT(D66,"Rendering"),EXACT(D66,"Structured Data Parity"),EXACT(D66,"Platform Crawler Access"),EXACT(D66,"Main Content Semantic Exposure"))),"INVALID - CHECK TOKEN",IF(AND(EXACT(E66,"NOT APPLICABLE"),NOT(OR(EXACT(D66,"Structured Data Parity"),EXACT(D66,"Platform Crawler Access")))),"INVALID - N/A NOT PERMITTED",IF(AND(EXACT(E66,"NOT APPLICABLE"),EXACT(D66,"Platform Crawler Access"),OR(EXACT(C66,"ChatGPT search"),EXACT(C66,"Multi-surface / platform-neutral"))),"INVALID - N/A NOT PERMITTED",IF(COUNTIF($A$6:$A$205,A66)&gt;1,"INVALID - DUPLICATE ID","VALID")))))))</x:f>
      </x:c>
      <x:c r="M66" s="40" t="str">
        <x:f>IF(A66="","",IF(J66&lt;&gt;"SCOPE MATCH",J66,IF(L66&lt;&gt;"VALID",L66,IF(K66&lt;&gt;"COMPLETE",K66,IF(E66="FAIL","BLOCKED EVIDENCE",IF(E66="UNKNOWN","EVIDENCE INSUFFICIENT","RECORD READY"))))))</x:f>
      </x:c>
      <x:c r="N66" s="175"/>
      <x:c r="O66" s="230" t="str">
        <x:f>IF(A66="","",IF(M66="RECORD READY","READY","NOT READY"))</x:f>
      </x:c>
    </x:row>
    <x:row r="67">
      <x:c r="A67" s="48"/>
      <x:c r="B67" s="48"/>
      <x:c r="C67" s="48"/>
      <x:c r="D67" s="48"/>
      <x:c r="E67" s="48"/>
      <x:c r="F67" s="52"/>
      <x:c r="G67" s="48"/>
      <x:c r="H67" s="48"/>
      <x:c r="I67" s="48"/>
      <x:c r="J67" s="40" t="str">
        <x:f>IF(A67="","",IF(OR(B67="",C67="",F67="",N67=""),"EVIDENCE INSUFFICIENT - SCOPE FIELD",IF(AND(B67=START!$B$4,C67=START!$B$5,N67=START!$B$6,F67&gt;=START!$B$7,F67&lt;=START!$B$8),"SCOPE MATCH","INVALID - OUT OF SCOPE")))</x:f>
      </x:c>
      <x:c r="K67" s="40" t="str">
        <x:f>IF(A67="","",IF(OR(B67="",C67="",D67="",E67="",F67="",I67="",N67=""),"EVIDENCE INSUFFICIENT - REQUIRED FIELD",IF(E67="NOT APPLICABLE",IF(H67="","EVIDENCE INSUFFICIENT - EXPLAIN N/A","COMPLETE"),IF(OR(G67="",H67=""),"EVIDENCE INSUFFICIENT - LOCATOR/DETAIL","COMPLETE"))))</x:f>
      </x:c>
      <x:c r="L67" s="40" t="str">
        <x:f>IF(A67="","",IF(NOT(OR(EXACT(E67,"PASS"),EXACT(E67,"FAIL"),EXACT(E67,"UNKNOWN"),EXACT(E67,"NOT APPLICABLE"))),"INVALID - STATE TOKEN",IF(NOT(OR(EXACT(C67,"Google Search / AI features"),EXACT(C67,"Bing / Microsoft AI experiences"),EXACT(C67,"ChatGPT search"),EXACT(C67,"Multi-surface / platform-neutral"))),"INVALID - PLATFORM TOKEN",IF(NOT(OR(EXACT(D67,"Access"),EXACT(D67,"Indexability"),EXACT(D67,"URL Identity"),EXACT(D67,"Rendering"),EXACT(D67,"Structured Data Parity"),EXACT(D67,"Platform Crawler Access"),EXACT(D67,"Main Content Semantic Exposure"))),"INVALID - CHECK TOKEN",IF(AND(EXACT(E67,"NOT APPLICABLE"),NOT(OR(EXACT(D67,"Structured Data Parity"),EXACT(D67,"Platform Crawler Access")))),"INVALID - N/A NOT PERMITTED",IF(AND(EXACT(E67,"NOT APPLICABLE"),EXACT(D67,"Platform Crawler Access"),OR(EXACT(C67,"ChatGPT search"),EXACT(C67,"Multi-surface / platform-neutral"))),"INVALID - N/A NOT PERMITTED",IF(COUNTIF($A$6:$A$205,A67)&gt;1,"INVALID - DUPLICATE ID","VALID")))))))</x:f>
      </x:c>
      <x:c r="M67" s="40" t="str">
        <x:f>IF(A67="","",IF(J67&lt;&gt;"SCOPE MATCH",J67,IF(L67&lt;&gt;"VALID",L67,IF(K67&lt;&gt;"COMPLETE",K67,IF(E67="FAIL","BLOCKED EVIDENCE",IF(E67="UNKNOWN","EVIDENCE INSUFFICIENT","RECORD READY"))))))</x:f>
      </x:c>
      <x:c r="N67" s="175"/>
      <x:c r="O67" s="230" t="str">
        <x:f>IF(A67="","",IF(M67="RECORD READY","READY","NOT READY"))</x:f>
      </x:c>
    </x:row>
    <x:row r="68">
      <x:c r="A68" s="48"/>
      <x:c r="B68" s="48"/>
      <x:c r="C68" s="48"/>
      <x:c r="D68" s="48"/>
      <x:c r="E68" s="48"/>
      <x:c r="F68" s="52"/>
      <x:c r="G68" s="48"/>
      <x:c r="H68" s="48"/>
      <x:c r="I68" s="48"/>
      <x:c r="J68" s="40" t="str">
        <x:f>IF(A68="","",IF(OR(B68="",C68="",F68="",N68=""),"EVIDENCE INSUFFICIENT - SCOPE FIELD",IF(AND(B68=START!$B$4,C68=START!$B$5,N68=START!$B$6,F68&gt;=START!$B$7,F68&lt;=START!$B$8),"SCOPE MATCH","INVALID - OUT OF SCOPE")))</x:f>
      </x:c>
      <x:c r="K68" s="40" t="str">
        <x:f>IF(A68="","",IF(OR(B68="",C68="",D68="",E68="",F68="",I68="",N68=""),"EVIDENCE INSUFFICIENT - REQUIRED FIELD",IF(E68="NOT APPLICABLE",IF(H68="","EVIDENCE INSUFFICIENT - EXPLAIN N/A","COMPLETE"),IF(OR(G68="",H68=""),"EVIDENCE INSUFFICIENT - LOCATOR/DETAIL","COMPLETE"))))</x:f>
      </x:c>
      <x:c r="L68" s="40" t="str">
        <x:f>IF(A68="","",IF(NOT(OR(EXACT(E68,"PASS"),EXACT(E68,"FAIL"),EXACT(E68,"UNKNOWN"),EXACT(E68,"NOT APPLICABLE"))),"INVALID - STATE TOKEN",IF(NOT(OR(EXACT(C68,"Google Search / AI features"),EXACT(C68,"Bing / Microsoft AI experiences"),EXACT(C68,"ChatGPT search"),EXACT(C68,"Multi-surface / platform-neutral"))),"INVALID - PLATFORM TOKEN",IF(NOT(OR(EXACT(D68,"Access"),EXACT(D68,"Indexability"),EXACT(D68,"URL Identity"),EXACT(D68,"Rendering"),EXACT(D68,"Structured Data Parity"),EXACT(D68,"Platform Crawler Access"),EXACT(D68,"Main Content Semantic Exposure"))),"INVALID - CHECK TOKEN",IF(AND(EXACT(E68,"NOT APPLICABLE"),NOT(OR(EXACT(D68,"Structured Data Parity"),EXACT(D68,"Platform Crawler Access")))),"INVALID - N/A NOT PERMITTED",IF(AND(EXACT(E68,"NOT APPLICABLE"),EXACT(D68,"Platform Crawler Access"),OR(EXACT(C68,"ChatGPT search"),EXACT(C68,"Multi-surface / platform-neutral"))),"INVALID - N/A NOT PERMITTED",IF(COUNTIF($A$6:$A$205,A68)&gt;1,"INVALID - DUPLICATE ID","VALID")))))))</x:f>
      </x:c>
      <x:c r="M68" s="40" t="str">
        <x:f>IF(A68="","",IF(J68&lt;&gt;"SCOPE MATCH",J68,IF(L68&lt;&gt;"VALID",L68,IF(K68&lt;&gt;"COMPLETE",K68,IF(E68="FAIL","BLOCKED EVIDENCE",IF(E68="UNKNOWN","EVIDENCE INSUFFICIENT","RECORD READY"))))))</x:f>
      </x:c>
      <x:c r="N68" s="175"/>
      <x:c r="O68" s="230" t="str">
        <x:f>IF(A68="","",IF(M68="RECORD READY","READY","NOT READY"))</x:f>
      </x:c>
    </x:row>
    <x:row r="69">
      <x:c r="A69" s="48"/>
      <x:c r="B69" s="48"/>
      <x:c r="C69" s="48"/>
      <x:c r="D69" s="48"/>
      <x:c r="E69" s="48"/>
      <x:c r="F69" s="52"/>
      <x:c r="G69" s="48"/>
      <x:c r="H69" s="48"/>
      <x:c r="I69" s="48"/>
      <x:c r="J69" s="40" t="str">
        <x:f>IF(A69="","",IF(OR(B69="",C69="",F69="",N69=""),"EVIDENCE INSUFFICIENT - SCOPE FIELD",IF(AND(B69=START!$B$4,C69=START!$B$5,N69=START!$B$6,F69&gt;=START!$B$7,F69&lt;=START!$B$8),"SCOPE MATCH","INVALID - OUT OF SCOPE")))</x:f>
      </x:c>
      <x:c r="K69" s="40" t="str">
        <x:f>IF(A69="","",IF(OR(B69="",C69="",D69="",E69="",F69="",I69="",N69=""),"EVIDENCE INSUFFICIENT - REQUIRED FIELD",IF(E69="NOT APPLICABLE",IF(H69="","EVIDENCE INSUFFICIENT - EXPLAIN N/A","COMPLETE"),IF(OR(G69="",H69=""),"EVIDENCE INSUFFICIENT - LOCATOR/DETAIL","COMPLETE"))))</x:f>
      </x:c>
      <x:c r="L69" s="40" t="str">
        <x:f>IF(A69="","",IF(NOT(OR(EXACT(E69,"PASS"),EXACT(E69,"FAIL"),EXACT(E69,"UNKNOWN"),EXACT(E69,"NOT APPLICABLE"))),"INVALID - STATE TOKEN",IF(NOT(OR(EXACT(C69,"Google Search / AI features"),EXACT(C69,"Bing / Microsoft AI experiences"),EXACT(C69,"ChatGPT search"),EXACT(C69,"Multi-surface / platform-neutral"))),"INVALID - PLATFORM TOKEN",IF(NOT(OR(EXACT(D69,"Access"),EXACT(D69,"Indexability"),EXACT(D69,"URL Identity"),EXACT(D69,"Rendering"),EXACT(D69,"Structured Data Parity"),EXACT(D69,"Platform Crawler Access"),EXACT(D69,"Main Content Semantic Exposure"))),"INVALID - CHECK TOKEN",IF(AND(EXACT(E69,"NOT APPLICABLE"),NOT(OR(EXACT(D69,"Structured Data Parity"),EXACT(D69,"Platform Crawler Access")))),"INVALID - N/A NOT PERMITTED",IF(AND(EXACT(E69,"NOT APPLICABLE"),EXACT(D69,"Platform Crawler Access"),OR(EXACT(C69,"ChatGPT search"),EXACT(C69,"Multi-surface / platform-neutral"))),"INVALID - N/A NOT PERMITTED",IF(COUNTIF($A$6:$A$205,A69)&gt;1,"INVALID - DUPLICATE ID","VALID")))))))</x:f>
      </x:c>
      <x:c r="M69" s="40" t="str">
        <x:f>IF(A69="","",IF(J69&lt;&gt;"SCOPE MATCH",J69,IF(L69&lt;&gt;"VALID",L69,IF(K69&lt;&gt;"COMPLETE",K69,IF(E69="FAIL","BLOCKED EVIDENCE",IF(E69="UNKNOWN","EVIDENCE INSUFFICIENT","RECORD READY"))))))</x:f>
      </x:c>
      <x:c r="N69" s="175"/>
      <x:c r="O69" s="230" t="str">
        <x:f>IF(A69="","",IF(M69="RECORD READY","READY","NOT READY"))</x:f>
      </x:c>
    </x:row>
    <x:row r="70">
      <x:c r="A70" s="48"/>
      <x:c r="B70" s="48"/>
      <x:c r="C70" s="48"/>
      <x:c r="D70" s="48"/>
      <x:c r="E70" s="48"/>
      <x:c r="F70" s="52"/>
      <x:c r="G70" s="48"/>
      <x:c r="H70" s="48"/>
      <x:c r="I70" s="48"/>
      <x:c r="J70" s="40" t="str">
        <x:f>IF(A70="","",IF(OR(B70="",C70="",F70="",N70=""),"EVIDENCE INSUFFICIENT - SCOPE FIELD",IF(AND(B70=START!$B$4,C70=START!$B$5,N70=START!$B$6,F70&gt;=START!$B$7,F70&lt;=START!$B$8),"SCOPE MATCH","INVALID - OUT OF SCOPE")))</x:f>
      </x:c>
      <x:c r="K70" s="40" t="str">
        <x:f>IF(A70="","",IF(OR(B70="",C70="",D70="",E70="",F70="",I70="",N70=""),"EVIDENCE INSUFFICIENT - REQUIRED FIELD",IF(E70="NOT APPLICABLE",IF(H70="","EVIDENCE INSUFFICIENT - EXPLAIN N/A","COMPLETE"),IF(OR(G70="",H70=""),"EVIDENCE INSUFFICIENT - LOCATOR/DETAIL","COMPLETE"))))</x:f>
      </x:c>
      <x:c r="L70" s="40" t="str">
        <x:f>IF(A70="","",IF(NOT(OR(EXACT(E70,"PASS"),EXACT(E70,"FAIL"),EXACT(E70,"UNKNOWN"),EXACT(E70,"NOT APPLICABLE"))),"INVALID - STATE TOKEN",IF(NOT(OR(EXACT(C70,"Google Search / AI features"),EXACT(C70,"Bing / Microsoft AI experiences"),EXACT(C70,"ChatGPT search"),EXACT(C70,"Multi-surface / platform-neutral"))),"INVALID - PLATFORM TOKEN",IF(NOT(OR(EXACT(D70,"Access"),EXACT(D70,"Indexability"),EXACT(D70,"URL Identity"),EXACT(D70,"Rendering"),EXACT(D70,"Structured Data Parity"),EXACT(D70,"Platform Crawler Access"),EXACT(D70,"Main Content Semantic Exposure"))),"INVALID - CHECK TOKEN",IF(AND(EXACT(E70,"NOT APPLICABLE"),NOT(OR(EXACT(D70,"Structured Data Parity"),EXACT(D70,"Platform Crawler Access")))),"INVALID - N/A NOT PERMITTED",IF(AND(EXACT(E70,"NOT APPLICABLE"),EXACT(D70,"Platform Crawler Access"),OR(EXACT(C70,"ChatGPT search"),EXACT(C70,"Multi-surface / platform-neutral"))),"INVALID - N/A NOT PERMITTED",IF(COUNTIF($A$6:$A$205,A70)&gt;1,"INVALID - DUPLICATE ID","VALID")))))))</x:f>
      </x:c>
      <x:c r="M70" s="40" t="str">
        <x:f>IF(A70="","",IF(J70&lt;&gt;"SCOPE MATCH",J70,IF(L70&lt;&gt;"VALID",L70,IF(K70&lt;&gt;"COMPLETE",K70,IF(E70="FAIL","BLOCKED EVIDENCE",IF(E70="UNKNOWN","EVIDENCE INSUFFICIENT","RECORD READY"))))))</x:f>
      </x:c>
      <x:c r="N70" s="175"/>
      <x:c r="O70" s="230" t="str">
        <x:f>IF(A70="","",IF(M70="RECORD READY","READY","NOT READY"))</x:f>
      </x:c>
    </x:row>
    <x:row r="71">
      <x:c r="A71" s="48"/>
      <x:c r="B71" s="48"/>
      <x:c r="C71" s="48"/>
      <x:c r="D71" s="48"/>
      <x:c r="E71" s="48"/>
      <x:c r="F71" s="52"/>
      <x:c r="G71" s="48"/>
      <x:c r="H71" s="48"/>
      <x:c r="I71" s="48"/>
      <x:c r="J71" s="40" t="str">
        <x:f>IF(A71="","",IF(OR(B71="",C71="",F71="",N71=""),"EVIDENCE INSUFFICIENT - SCOPE FIELD",IF(AND(B71=START!$B$4,C71=START!$B$5,N71=START!$B$6,F71&gt;=START!$B$7,F71&lt;=START!$B$8),"SCOPE MATCH","INVALID - OUT OF SCOPE")))</x:f>
      </x:c>
      <x:c r="K71" s="40" t="str">
        <x:f>IF(A71="","",IF(OR(B71="",C71="",D71="",E71="",F71="",I71="",N71=""),"EVIDENCE INSUFFICIENT - REQUIRED FIELD",IF(E71="NOT APPLICABLE",IF(H71="","EVIDENCE INSUFFICIENT - EXPLAIN N/A","COMPLETE"),IF(OR(G71="",H71=""),"EVIDENCE INSUFFICIENT - LOCATOR/DETAIL","COMPLETE"))))</x:f>
      </x:c>
      <x:c r="L71" s="40" t="str">
        <x:f>IF(A71="","",IF(NOT(OR(EXACT(E71,"PASS"),EXACT(E71,"FAIL"),EXACT(E71,"UNKNOWN"),EXACT(E71,"NOT APPLICABLE"))),"INVALID - STATE TOKEN",IF(NOT(OR(EXACT(C71,"Google Search / AI features"),EXACT(C71,"Bing / Microsoft AI experiences"),EXACT(C71,"ChatGPT search"),EXACT(C71,"Multi-surface / platform-neutral"))),"INVALID - PLATFORM TOKEN",IF(NOT(OR(EXACT(D71,"Access"),EXACT(D71,"Indexability"),EXACT(D71,"URL Identity"),EXACT(D71,"Rendering"),EXACT(D71,"Structured Data Parity"),EXACT(D71,"Platform Crawler Access"),EXACT(D71,"Main Content Semantic Exposure"))),"INVALID - CHECK TOKEN",IF(AND(EXACT(E71,"NOT APPLICABLE"),NOT(OR(EXACT(D71,"Structured Data Parity"),EXACT(D71,"Platform Crawler Access")))),"INVALID - N/A NOT PERMITTED",IF(AND(EXACT(E71,"NOT APPLICABLE"),EXACT(D71,"Platform Crawler Access"),OR(EXACT(C71,"ChatGPT search"),EXACT(C71,"Multi-surface / platform-neutral"))),"INVALID - N/A NOT PERMITTED",IF(COUNTIF($A$6:$A$205,A71)&gt;1,"INVALID - DUPLICATE ID","VALID")))))))</x:f>
      </x:c>
      <x:c r="M71" s="40" t="str">
        <x:f>IF(A71="","",IF(J71&lt;&gt;"SCOPE MATCH",J71,IF(L71&lt;&gt;"VALID",L71,IF(K71&lt;&gt;"COMPLETE",K71,IF(E71="FAIL","BLOCKED EVIDENCE",IF(E71="UNKNOWN","EVIDENCE INSUFFICIENT","RECORD READY"))))))</x:f>
      </x:c>
      <x:c r="N71" s="175"/>
      <x:c r="O71" s="230" t="str">
        <x:f>IF(A71="","",IF(M71="RECORD READY","READY","NOT READY"))</x:f>
      </x:c>
    </x:row>
    <x:row r="72">
      <x:c r="A72" s="48"/>
      <x:c r="B72" s="48"/>
      <x:c r="C72" s="48"/>
      <x:c r="D72" s="48"/>
      <x:c r="E72" s="48"/>
      <x:c r="F72" s="52"/>
      <x:c r="G72" s="48"/>
      <x:c r="H72" s="48"/>
      <x:c r="I72" s="48"/>
      <x:c r="J72" s="40" t="str">
        <x:f>IF(A72="","",IF(OR(B72="",C72="",F72="",N72=""),"EVIDENCE INSUFFICIENT - SCOPE FIELD",IF(AND(B72=START!$B$4,C72=START!$B$5,N72=START!$B$6,F72&gt;=START!$B$7,F72&lt;=START!$B$8),"SCOPE MATCH","INVALID - OUT OF SCOPE")))</x:f>
      </x:c>
      <x:c r="K72" s="40" t="str">
        <x:f>IF(A72="","",IF(OR(B72="",C72="",D72="",E72="",F72="",I72="",N72=""),"EVIDENCE INSUFFICIENT - REQUIRED FIELD",IF(E72="NOT APPLICABLE",IF(H72="","EVIDENCE INSUFFICIENT - EXPLAIN N/A","COMPLETE"),IF(OR(G72="",H72=""),"EVIDENCE INSUFFICIENT - LOCATOR/DETAIL","COMPLETE"))))</x:f>
      </x:c>
      <x:c r="L72" s="40" t="str">
        <x:f>IF(A72="","",IF(NOT(OR(EXACT(E72,"PASS"),EXACT(E72,"FAIL"),EXACT(E72,"UNKNOWN"),EXACT(E72,"NOT APPLICABLE"))),"INVALID - STATE TOKEN",IF(NOT(OR(EXACT(C72,"Google Search / AI features"),EXACT(C72,"Bing / Microsoft AI experiences"),EXACT(C72,"ChatGPT search"),EXACT(C72,"Multi-surface / platform-neutral"))),"INVALID - PLATFORM TOKEN",IF(NOT(OR(EXACT(D72,"Access"),EXACT(D72,"Indexability"),EXACT(D72,"URL Identity"),EXACT(D72,"Rendering"),EXACT(D72,"Structured Data Parity"),EXACT(D72,"Platform Crawler Access"),EXACT(D72,"Main Content Semantic Exposure"))),"INVALID - CHECK TOKEN",IF(AND(EXACT(E72,"NOT APPLICABLE"),NOT(OR(EXACT(D72,"Structured Data Parity"),EXACT(D72,"Platform Crawler Access")))),"INVALID - N/A NOT PERMITTED",IF(AND(EXACT(E72,"NOT APPLICABLE"),EXACT(D72,"Platform Crawler Access"),OR(EXACT(C72,"ChatGPT search"),EXACT(C72,"Multi-surface / platform-neutral"))),"INVALID - N/A NOT PERMITTED",IF(COUNTIF($A$6:$A$205,A72)&gt;1,"INVALID - DUPLICATE ID","VALID")))))))</x:f>
      </x:c>
      <x:c r="M72" s="40" t="str">
        <x:f>IF(A72="","",IF(J72&lt;&gt;"SCOPE MATCH",J72,IF(L72&lt;&gt;"VALID",L72,IF(K72&lt;&gt;"COMPLETE",K72,IF(E72="FAIL","BLOCKED EVIDENCE",IF(E72="UNKNOWN","EVIDENCE INSUFFICIENT","RECORD READY"))))))</x:f>
      </x:c>
      <x:c r="N72" s="175"/>
      <x:c r="O72" s="230" t="str">
        <x:f>IF(A72="","",IF(M72="RECORD READY","READY","NOT READY"))</x:f>
      </x:c>
    </x:row>
    <x:row r="73">
      <x:c r="A73" s="48"/>
      <x:c r="B73" s="48"/>
      <x:c r="C73" s="48"/>
      <x:c r="D73" s="48"/>
      <x:c r="E73" s="48"/>
      <x:c r="F73" s="52"/>
      <x:c r="G73" s="48"/>
      <x:c r="H73" s="48"/>
      <x:c r="I73" s="48"/>
      <x:c r="J73" s="40" t="str">
        <x:f>IF(A73="","",IF(OR(B73="",C73="",F73="",N73=""),"EVIDENCE INSUFFICIENT - SCOPE FIELD",IF(AND(B73=START!$B$4,C73=START!$B$5,N73=START!$B$6,F73&gt;=START!$B$7,F73&lt;=START!$B$8),"SCOPE MATCH","INVALID - OUT OF SCOPE")))</x:f>
      </x:c>
      <x:c r="K73" s="40" t="str">
        <x:f>IF(A73="","",IF(OR(B73="",C73="",D73="",E73="",F73="",I73="",N73=""),"EVIDENCE INSUFFICIENT - REQUIRED FIELD",IF(E73="NOT APPLICABLE",IF(H73="","EVIDENCE INSUFFICIENT - EXPLAIN N/A","COMPLETE"),IF(OR(G73="",H73=""),"EVIDENCE INSUFFICIENT - LOCATOR/DETAIL","COMPLETE"))))</x:f>
      </x:c>
      <x:c r="L73" s="40" t="str">
        <x:f>IF(A73="","",IF(NOT(OR(EXACT(E73,"PASS"),EXACT(E73,"FAIL"),EXACT(E73,"UNKNOWN"),EXACT(E73,"NOT APPLICABLE"))),"INVALID - STATE TOKEN",IF(NOT(OR(EXACT(C73,"Google Search / AI features"),EXACT(C73,"Bing / Microsoft AI experiences"),EXACT(C73,"ChatGPT search"),EXACT(C73,"Multi-surface / platform-neutral"))),"INVALID - PLATFORM TOKEN",IF(NOT(OR(EXACT(D73,"Access"),EXACT(D73,"Indexability"),EXACT(D73,"URL Identity"),EXACT(D73,"Rendering"),EXACT(D73,"Structured Data Parity"),EXACT(D73,"Platform Crawler Access"),EXACT(D73,"Main Content Semantic Exposure"))),"INVALID - CHECK TOKEN",IF(AND(EXACT(E73,"NOT APPLICABLE"),NOT(OR(EXACT(D73,"Structured Data Parity"),EXACT(D73,"Platform Crawler Access")))),"INVALID - N/A NOT PERMITTED",IF(AND(EXACT(E73,"NOT APPLICABLE"),EXACT(D73,"Platform Crawler Access"),OR(EXACT(C73,"ChatGPT search"),EXACT(C73,"Multi-surface / platform-neutral"))),"INVALID - N/A NOT PERMITTED",IF(COUNTIF($A$6:$A$205,A73)&gt;1,"INVALID - DUPLICATE ID","VALID")))))))</x:f>
      </x:c>
      <x:c r="M73" s="40" t="str">
        <x:f>IF(A73="","",IF(J73&lt;&gt;"SCOPE MATCH",J73,IF(L73&lt;&gt;"VALID",L73,IF(K73&lt;&gt;"COMPLETE",K73,IF(E73="FAIL","BLOCKED EVIDENCE",IF(E73="UNKNOWN","EVIDENCE INSUFFICIENT","RECORD READY"))))))</x:f>
      </x:c>
      <x:c r="N73" s="175"/>
      <x:c r="O73" s="230" t="str">
        <x:f>IF(A73="","",IF(M73="RECORD READY","READY","NOT READY"))</x:f>
      </x:c>
    </x:row>
    <x:row r="74">
      <x:c r="A74" s="48"/>
      <x:c r="B74" s="48"/>
      <x:c r="C74" s="48"/>
      <x:c r="D74" s="48"/>
      <x:c r="E74" s="48"/>
      <x:c r="F74" s="52"/>
      <x:c r="G74" s="48"/>
      <x:c r="H74" s="48"/>
      <x:c r="I74" s="48"/>
      <x:c r="J74" s="40" t="str">
        <x:f>IF(A74="","",IF(OR(B74="",C74="",F74="",N74=""),"EVIDENCE INSUFFICIENT - SCOPE FIELD",IF(AND(B74=START!$B$4,C74=START!$B$5,N74=START!$B$6,F74&gt;=START!$B$7,F74&lt;=START!$B$8),"SCOPE MATCH","INVALID - OUT OF SCOPE")))</x:f>
      </x:c>
      <x:c r="K74" s="40" t="str">
        <x:f>IF(A74="","",IF(OR(B74="",C74="",D74="",E74="",F74="",I74="",N74=""),"EVIDENCE INSUFFICIENT - REQUIRED FIELD",IF(E74="NOT APPLICABLE",IF(H74="","EVIDENCE INSUFFICIENT - EXPLAIN N/A","COMPLETE"),IF(OR(G74="",H74=""),"EVIDENCE INSUFFICIENT - LOCATOR/DETAIL","COMPLETE"))))</x:f>
      </x:c>
      <x:c r="L74" s="40" t="str">
        <x:f>IF(A74="","",IF(NOT(OR(EXACT(E74,"PASS"),EXACT(E74,"FAIL"),EXACT(E74,"UNKNOWN"),EXACT(E74,"NOT APPLICABLE"))),"INVALID - STATE TOKEN",IF(NOT(OR(EXACT(C74,"Google Search / AI features"),EXACT(C74,"Bing / Microsoft AI experiences"),EXACT(C74,"ChatGPT search"),EXACT(C74,"Multi-surface / platform-neutral"))),"INVALID - PLATFORM TOKEN",IF(NOT(OR(EXACT(D74,"Access"),EXACT(D74,"Indexability"),EXACT(D74,"URL Identity"),EXACT(D74,"Rendering"),EXACT(D74,"Structured Data Parity"),EXACT(D74,"Platform Crawler Access"),EXACT(D74,"Main Content Semantic Exposure"))),"INVALID - CHECK TOKEN",IF(AND(EXACT(E74,"NOT APPLICABLE"),NOT(OR(EXACT(D74,"Structured Data Parity"),EXACT(D74,"Platform Crawler Access")))),"INVALID - N/A NOT PERMITTED",IF(AND(EXACT(E74,"NOT APPLICABLE"),EXACT(D74,"Platform Crawler Access"),OR(EXACT(C74,"ChatGPT search"),EXACT(C74,"Multi-surface / platform-neutral"))),"INVALID - N/A NOT PERMITTED",IF(COUNTIF($A$6:$A$205,A74)&gt;1,"INVALID - DUPLICATE ID","VALID")))))))</x:f>
      </x:c>
      <x:c r="M74" s="40" t="str">
        <x:f>IF(A74="","",IF(J74&lt;&gt;"SCOPE MATCH",J74,IF(L74&lt;&gt;"VALID",L74,IF(K74&lt;&gt;"COMPLETE",K74,IF(E74="FAIL","BLOCKED EVIDENCE",IF(E74="UNKNOWN","EVIDENCE INSUFFICIENT","RECORD READY"))))))</x:f>
      </x:c>
      <x:c r="N74" s="175"/>
      <x:c r="O74" s="230" t="str">
        <x:f>IF(A74="","",IF(M74="RECORD READY","READY","NOT READY"))</x:f>
      </x:c>
    </x:row>
    <x:row r="75">
      <x:c r="A75" s="48"/>
      <x:c r="B75" s="48"/>
      <x:c r="C75" s="48"/>
      <x:c r="D75" s="48"/>
      <x:c r="E75" s="48"/>
      <x:c r="F75" s="52"/>
      <x:c r="G75" s="48"/>
      <x:c r="H75" s="48"/>
      <x:c r="I75" s="48"/>
      <x:c r="J75" s="40" t="str">
        <x:f>IF(A75="","",IF(OR(B75="",C75="",F75="",N75=""),"EVIDENCE INSUFFICIENT - SCOPE FIELD",IF(AND(B75=START!$B$4,C75=START!$B$5,N75=START!$B$6,F75&gt;=START!$B$7,F75&lt;=START!$B$8),"SCOPE MATCH","INVALID - OUT OF SCOPE")))</x:f>
      </x:c>
      <x:c r="K75" s="40" t="str">
        <x:f>IF(A75="","",IF(OR(B75="",C75="",D75="",E75="",F75="",I75="",N75=""),"EVIDENCE INSUFFICIENT - REQUIRED FIELD",IF(E75="NOT APPLICABLE",IF(H75="","EVIDENCE INSUFFICIENT - EXPLAIN N/A","COMPLETE"),IF(OR(G75="",H75=""),"EVIDENCE INSUFFICIENT - LOCATOR/DETAIL","COMPLETE"))))</x:f>
      </x:c>
      <x:c r="L75" s="40" t="str">
        <x:f>IF(A75="","",IF(NOT(OR(EXACT(E75,"PASS"),EXACT(E75,"FAIL"),EXACT(E75,"UNKNOWN"),EXACT(E75,"NOT APPLICABLE"))),"INVALID - STATE TOKEN",IF(NOT(OR(EXACT(C75,"Google Search / AI features"),EXACT(C75,"Bing / Microsoft AI experiences"),EXACT(C75,"ChatGPT search"),EXACT(C75,"Multi-surface / platform-neutral"))),"INVALID - PLATFORM TOKEN",IF(NOT(OR(EXACT(D75,"Access"),EXACT(D75,"Indexability"),EXACT(D75,"URL Identity"),EXACT(D75,"Rendering"),EXACT(D75,"Structured Data Parity"),EXACT(D75,"Platform Crawler Access"),EXACT(D75,"Main Content Semantic Exposure"))),"INVALID - CHECK TOKEN",IF(AND(EXACT(E75,"NOT APPLICABLE"),NOT(OR(EXACT(D75,"Structured Data Parity"),EXACT(D75,"Platform Crawler Access")))),"INVALID - N/A NOT PERMITTED",IF(AND(EXACT(E75,"NOT APPLICABLE"),EXACT(D75,"Platform Crawler Access"),OR(EXACT(C75,"ChatGPT search"),EXACT(C75,"Multi-surface / platform-neutral"))),"INVALID - N/A NOT PERMITTED",IF(COUNTIF($A$6:$A$205,A75)&gt;1,"INVALID - DUPLICATE ID","VALID")))))))</x:f>
      </x:c>
      <x:c r="M75" s="40" t="str">
        <x:f>IF(A75="","",IF(J75&lt;&gt;"SCOPE MATCH",J75,IF(L75&lt;&gt;"VALID",L75,IF(K75&lt;&gt;"COMPLETE",K75,IF(E75="FAIL","BLOCKED EVIDENCE",IF(E75="UNKNOWN","EVIDENCE INSUFFICIENT","RECORD READY"))))))</x:f>
      </x:c>
      <x:c r="N75" s="175"/>
      <x:c r="O75" s="230" t="str">
        <x:f>IF(A75="","",IF(M75="RECORD READY","READY","NOT READY"))</x:f>
      </x:c>
    </x:row>
    <x:row r="76">
      <x:c r="A76" s="48"/>
      <x:c r="B76" s="48"/>
      <x:c r="C76" s="48"/>
      <x:c r="D76" s="48"/>
      <x:c r="E76" s="48"/>
      <x:c r="F76" s="52"/>
      <x:c r="G76" s="48"/>
      <x:c r="H76" s="48"/>
      <x:c r="I76" s="48"/>
      <x:c r="J76" s="40" t="str">
        <x:f>IF(A76="","",IF(OR(B76="",C76="",F76="",N76=""),"EVIDENCE INSUFFICIENT - SCOPE FIELD",IF(AND(B76=START!$B$4,C76=START!$B$5,N76=START!$B$6,F76&gt;=START!$B$7,F76&lt;=START!$B$8),"SCOPE MATCH","INVALID - OUT OF SCOPE")))</x:f>
      </x:c>
      <x:c r="K76" s="40" t="str">
        <x:f>IF(A76="","",IF(OR(B76="",C76="",D76="",E76="",F76="",I76="",N76=""),"EVIDENCE INSUFFICIENT - REQUIRED FIELD",IF(E76="NOT APPLICABLE",IF(H76="","EVIDENCE INSUFFICIENT - EXPLAIN N/A","COMPLETE"),IF(OR(G76="",H76=""),"EVIDENCE INSUFFICIENT - LOCATOR/DETAIL","COMPLETE"))))</x:f>
      </x:c>
      <x:c r="L76" s="40" t="str">
        <x:f>IF(A76="","",IF(NOT(OR(EXACT(E76,"PASS"),EXACT(E76,"FAIL"),EXACT(E76,"UNKNOWN"),EXACT(E76,"NOT APPLICABLE"))),"INVALID - STATE TOKEN",IF(NOT(OR(EXACT(C76,"Google Search / AI features"),EXACT(C76,"Bing / Microsoft AI experiences"),EXACT(C76,"ChatGPT search"),EXACT(C76,"Multi-surface / platform-neutral"))),"INVALID - PLATFORM TOKEN",IF(NOT(OR(EXACT(D76,"Access"),EXACT(D76,"Indexability"),EXACT(D76,"URL Identity"),EXACT(D76,"Rendering"),EXACT(D76,"Structured Data Parity"),EXACT(D76,"Platform Crawler Access"),EXACT(D76,"Main Content Semantic Exposure"))),"INVALID - CHECK TOKEN",IF(AND(EXACT(E76,"NOT APPLICABLE"),NOT(OR(EXACT(D76,"Structured Data Parity"),EXACT(D76,"Platform Crawler Access")))),"INVALID - N/A NOT PERMITTED",IF(AND(EXACT(E76,"NOT APPLICABLE"),EXACT(D76,"Platform Crawler Access"),OR(EXACT(C76,"ChatGPT search"),EXACT(C76,"Multi-surface / platform-neutral"))),"INVALID - N/A NOT PERMITTED",IF(COUNTIF($A$6:$A$205,A76)&gt;1,"INVALID - DUPLICATE ID","VALID")))))))</x:f>
      </x:c>
      <x:c r="M76" s="40" t="str">
        <x:f>IF(A76="","",IF(J76&lt;&gt;"SCOPE MATCH",J76,IF(L76&lt;&gt;"VALID",L76,IF(K76&lt;&gt;"COMPLETE",K76,IF(E76="FAIL","BLOCKED EVIDENCE",IF(E76="UNKNOWN","EVIDENCE INSUFFICIENT","RECORD READY"))))))</x:f>
      </x:c>
      <x:c r="N76" s="175"/>
      <x:c r="O76" s="230" t="str">
        <x:f>IF(A76="","",IF(M76="RECORD READY","READY","NOT READY"))</x:f>
      </x:c>
    </x:row>
    <x:row r="77">
      <x:c r="A77" s="48"/>
      <x:c r="B77" s="48"/>
      <x:c r="C77" s="48"/>
      <x:c r="D77" s="48"/>
      <x:c r="E77" s="48"/>
      <x:c r="F77" s="52"/>
      <x:c r="G77" s="48"/>
      <x:c r="H77" s="48"/>
      <x:c r="I77" s="48"/>
      <x:c r="J77" s="40" t="str">
        <x:f>IF(A77="","",IF(OR(B77="",C77="",F77="",N77=""),"EVIDENCE INSUFFICIENT - SCOPE FIELD",IF(AND(B77=START!$B$4,C77=START!$B$5,N77=START!$B$6,F77&gt;=START!$B$7,F77&lt;=START!$B$8),"SCOPE MATCH","INVALID - OUT OF SCOPE")))</x:f>
      </x:c>
      <x:c r="K77" s="40" t="str">
        <x:f>IF(A77="","",IF(OR(B77="",C77="",D77="",E77="",F77="",I77="",N77=""),"EVIDENCE INSUFFICIENT - REQUIRED FIELD",IF(E77="NOT APPLICABLE",IF(H77="","EVIDENCE INSUFFICIENT - EXPLAIN N/A","COMPLETE"),IF(OR(G77="",H77=""),"EVIDENCE INSUFFICIENT - LOCATOR/DETAIL","COMPLETE"))))</x:f>
      </x:c>
      <x:c r="L77" s="40" t="str">
        <x:f>IF(A77="","",IF(NOT(OR(EXACT(E77,"PASS"),EXACT(E77,"FAIL"),EXACT(E77,"UNKNOWN"),EXACT(E77,"NOT APPLICABLE"))),"INVALID - STATE TOKEN",IF(NOT(OR(EXACT(C77,"Google Search / AI features"),EXACT(C77,"Bing / Microsoft AI experiences"),EXACT(C77,"ChatGPT search"),EXACT(C77,"Multi-surface / platform-neutral"))),"INVALID - PLATFORM TOKEN",IF(NOT(OR(EXACT(D77,"Access"),EXACT(D77,"Indexability"),EXACT(D77,"URL Identity"),EXACT(D77,"Rendering"),EXACT(D77,"Structured Data Parity"),EXACT(D77,"Platform Crawler Access"),EXACT(D77,"Main Content Semantic Exposure"))),"INVALID - CHECK TOKEN",IF(AND(EXACT(E77,"NOT APPLICABLE"),NOT(OR(EXACT(D77,"Structured Data Parity"),EXACT(D77,"Platform Crawler Access")))),"INVALID - N/A NOT PERMITTED",IF(AND(EXACT(E77,"NOT APPLICABLE"),EXACT(D77,"Platform Crawler Access"),OR(EXACT(C77,"ChatGPT search"),EXACT(C77,"Multi-surface / platform-neutral"))),"INVALID - N/A NOT PERMITTED",IF(COUNTIF($A$6:$A$205,A77)&gt;1,"INVALID - DUPLICATE ID","VALID")))))))</x:f>
      </x:c>
      <x:c r="M77" s="40" t="str">
        <x:f>IF(A77="","",IF(J77&lt;&gt;"SCOPE MATCH",J77,IF(L77&lt;&gt;"VALID",L77,IF(K77&lt;&gt;"COMPLETE",K77,IF(E77="FAIL","BLOCKED EVIDENCE",IF(E77="UNKNOWN","EVIDENCE INSUFFICIENT","RECORD READY"))))))</x:f>
      </x:c>
      <x:c r="N77" s="175"/>
      <x:c r="O77" s="230" t="str">
        <x:f>IF(A77="","",IF(M77="RECORD READY","READY","NOT READY"))</x:f>
      </x:c>
    </x:row>
    <x:row r="78">
      <x:c r="A78" s="48"/>
      <x:c r="B78" s="48"/>
      <x:c r="C78" s="48"/>
      <x:c r="D78" s="48"/>
      <x:c r="E78" s="48"/>
      <x:c r="F78" s="52"/>
      <x:c r="G78" s="48"/>
      <x:c r="H78" s="48"/>
      <x:c r="I78" s="48"/>
      <x:c r="J78" s="40" t="str">
        <x:f>IF(A78="","",IF(OR(B78="",C78="",F78="",N78=""),"EVIDENCE INSUFFICIENT - SCOPE FIELD",IF(AND(B78=START!$B$4,C78=START!$B$5,N78=START!$B$6,F78&gt;=START!$B$7,F78&lt;=START!$B$8),"SCOPE MATCH","INVALID - OUT OF SCOPE")))</x:f>
      </x:c>
      <x:c r="K78" s="40" t="str">
        <x:f>IF(A78="","",IF(OR(B78="",C78="",D78="",E78="",F78="",I78="",N78=""),"EVIDENCE INSUFFICIENT - REQUIRED FIELD",IF(E78="NOT APPLICABLE",IF(H78="","EVIDENCE INSUFFICIENT - EXPLAIN N/A","COMPLETE"),IF(OR(G78="",H78=""),"EVIDENCE INSUFFICIENT - LOCATOR/DETAIL","COMPLETE"))))</x:f>
      </x:c>
      <x:c r="L78" s="40" t="str">
        <x:f>IF(A78="","",IF(NOT(OR(EXACT(E78,"PASS"),EXACT(E78,"FAIL"),EXACT(E78,"UNKNOWN"),EXACT(E78,"NOT APPLICABLE"))),"INVALID - STATE TOKEN",IF(NOT(OR(EXACT(C78,"Google Search / AI features"),EXACT(C78,"Bing / Microsoft AI experiences"),EXACT(C78,"ChatGPT search"),EXACT(C78,"Multi-surface / platform-neutral"))),"INVALID - PLATFORM TOKEN",IF(NOT(OR(EXACT(D78,"Access"),EXACT(D78,"Indexability"),EXACT(D78,"URL Identity"),EXACT(D78,"Rendering"),EXACT(D78,"Structured Data Parity"),EXACT(D78,"Platform Crawler Access"),EXACT(D78,"Main Content Semantic Exposure"))),"INVALID - CHECK TOKEN",IF(AND(EXACT(E78,"NOT APPLICABLE"),NOT(OR(EXACT(D78,"Structured Data Parity"),EXACT(D78,"Platform Crawler Access")))),"INVALID - N/A NOT PERMITTED",IF(AND(EXACT(E78,"NOT APPLICABLE"),EXACT(D78,"Platform Crawler Access"),OR(EXACT(C78,"ChatGPT search"),EXACT(C78,"Multi-surface / platform-neutral"))),"INVALID - N/A NOT PERMITTED",IF(COUNTIF($A$6:$A$205,A78)&gt;1,"INVALID - DUPLICATE ID","VALID")))))))</x:f>
      </x:c>
      <x:c r="M78" s="40" t="str">
        <x:f>IF(A78="","",IF(J78&lt;&gt;"SCOPE MATCH",J78,IF(L78&lt;&gt;"VALID",L78,IF(K78&lt;&gt;"COMPLETE",K78,IF(E78="FAIL","BLOCKED EVIDENCE",IF(E78="UNKNOWN","EVIDENCE INSUFFICIENT","RECORD READY"))))))</x:f>
      </x:c>
      <x:c r="N78" s="175"/>
      <x:c r="O78" s="230" t="str">
        <x:f>IF(A78="","",IF(M78="RECORD READY","READY","NOT READY"))</x:f>
      </x:c>
    </x:row>
    <x:row r="79">
      <x:c r="A79" s="48"/>
      <x:c r="B79" s="48"/>
      <x:c r="C79" s="48"/>
      <x:c r="D79" s="48"/>
      <x:c r="E79" s="48"/>
      <x:c r="F79" s="52"/>
      <x:c r="G79" s="48"/>
      <x:c r="H79" s="48"/>
      <x:c r="I79" s="48"/>
      <x:c r="J79" s="40" t="str">
        <x:f>IF(A79="","",IF(OR(B79="",C79="",F79="",N79=""),"EVIDENCE INSUFFICIENT - SCOPE FIELD",IF(AND(B79=START!$B$4,C79=START!$B$5,N79=START!$B$6,F79&gt;=START!$B$7,F79&lt;=START!$B$8),"SCOPE MATCH","INVALID - OUT OF SCOPE")))</x:f>
      </x:c>
      <x:c r="K79" s="40" t="str">
        <x:f>IF(A79="","",IF(OR(B79="",C79="",D79="",E79="",F79="",I79="",N79=""),"EVIDENCE INSUFFICIENT - REQUIRED FIELD",IF(E79="NOT APPLICABLE",IF(H79="","EVIDENCE INSUFFICIENT - EXPLAIN N/A","COMPLETE"),IF(OR(G79="",H79=""),"EVIDENCE INSUFFICIENT - LOCATOR/DETAIL","COMPLETE"))))</x:f>
      </x:c>
      <x:c r="L79" s="40" t="str">
        <x:f>IF(A79="","",IF(NOT(OR(EXACT(E79,"PASS"),EXACT(E79,"FAIL"),EXACT(E79,"UNKNOWN"),EXACT(E79,"NOT APPLICABLE"))),"INVALID - STATE TOKEN",IF(NOT(OR(EXACT(C79,"Google Search / AI features"),EXACT(C79,"Bing / Microsoft AI experiences"),EXACT(C79,"ChatGPT search"),EXACT(C79,"Multi-surface / platform-neutral"))),"INVALID - PLATFORM TOKEN",IF(NOT(OR(EXACT(D79,"Access"),EXACT(D79,"Indexability"),EXACT(D79,"URL Identity"),EXACT(D79,"Rendering"),EXACT(D79,"Structured Data Parity"),EXACT(D79,"Platform Crawler Access"),EXACT(D79,"Main Content Semantic Exposure"))),"INVALID - CHECK TOKEN",IF(AND(EXACT(E79,"NOT APPLICABLE"),NOT(OR(EXACT(D79,"Structured Data Parity"),EXACT(D79,"Platform Crawler Access")))),"INVALID - N/A NOT PERMITTED",IF(AND(EXACT(E79,"NOT APPLICABLE"),EXACT(D79,"Platform Crawler Access"),OR(EXACT(C79,"ChatGPT search"),EXACT(C79,"Multi-surface / platform-neutral"))),"INVALID - N/A NOT PERMITTED",IF(COUNTIF($A$6:$A$205,A79)&gt;1,"INVALID - DUPLICATE ID","VALID")))))))</x:f>
      </x:c>
      <x:c r="M79" s="40" t="str">
        <x:f>IF(A79="","",IF(J79&lt;&gt;"SCOPE MATCH",J79,IF(L79&lt;&gt;"VALID",L79,IF(K79&lt;&gt;"COMPLETE",K79,IF(E79="FAIL","BLOCKED EVIDENCE",IF(E79="UNKNOWN","EVIDENCE INSUFFICIENT","RECORD READY"))))))</x:f>
      </x:c>
      <x:c r="N79" s="175"/>
      <x:c r="O79" s="230" t="str">
        <x:f>IF(A79="","",IF(M79="RECORD READY","READY","NOT READY"))</x:f>
      </x:c>
    </x:row>
    <x:row r="80">
      <x:c r="A80" s="48"/>
      <x:c r="B80" s="48"/>
      <x:c r="C80" s="48"/>
      <x:c r="D80" s="48"/>
      <x:c r="E80" s="48"/>
      <x:c r="F80" s="52"/>
      <x:c r="G80" s="48"/>
      <x:c r="H80" s="48"/>
      <x:c r="I80" s="48"/>
      <x:c r="J80" s="40" t="str">
        <x:f>IF(A80="","",IF(OR(B80="",C80="",F80="",N80=""),"EVIDENCE INSUFFICIENT - SCOPE FIELD",IF(AND(B80=START!$B$4,C80=START!$B$5,N80=START!$B$6,F80&gt;=START!$B$7,F80&lt;=START!$B$8),"SCOPE MATCH","INVALID - OUT OF SCOPE")))</x:f>
      </x:c>
      <x:c r="K80" s="40" t="str">
        <x:f>IF(A80="","",IF(OR(B80="",C80="",D80="",E80="",F80="",I80="",N80=""),"EVIDENCE INSUFFICIENT - REQUIRED FIELD",IF(E80="NOT APPLICABLE",IF(H80="","EVIDENCE INSUFFICIENT - EXPLAIN N/A","COMPLETE"),IF(OR(G80="",H80=""),"EVIDENCE INSUFFICIENT - LOCATOR/DETAIL","COMPLETE"))))</x:f>
      </x:c>
      <x:c r="L80" s="40" t="str">
        <x:f>IF(A80="","",IF(NOT(OR(EXACT(E80,"PASS"),EXACT(E80,"FAIL"),EXACT(E80,"UNKNOWN"),EXACT(E80,"NOT APPLICABLE"))),"INVALID - STATE TOKEN",IF(NOT(OR(EXACT(C80,"Google Search / AI features"),EXACT(C80,"Bing / Microsoft AI experiences"),EXACT(C80,"ChatGPT search"),EXACT(C80,"Multi-surface / platform-neutral"))),"INVALID - PLATFORM TOKEN",IF(NOT(OR(EXACT(D80,"Access"),EXACT(D80,"Indexability"),EXACT(D80,"URL Identity"),EXACT(D80,"Rendering"),EXACT(D80,"Structured Data Parity"),EXACT(D80,"Platform Crawler Access"),EXACT(D80,"Main Content Semantic Exposure"))),"INVALID - CHECK TOKEN",IF(AND(EXACT(E80,"NOT APPLICABLE"),NOT(OR(EXACT(D80,"Structured Data Parity"),EXACT(D80,"Platform Crawler Access")))),"INVALID - N/A NOT PERMITTED",IF(AND(EXACT(E80,"NOT APPLICABLE"),EXACT(D80,"Platform Crawler Access"),OR(EXACT(C80,"ChatGPT search"),EXACT(C80,"Multi-surface / platform-neutral"))),"INVALID - N/A NOT PERMITTED",IF(COUNTIF($A$6:$A$205,A80)&gt;1,"INVALID - DUPLICATE ID","VALID")))))))</x:f>
      </x:c>
      <x:c r="M80" s="40" t="str">
        <x:f>IF(A80="","",IF(J80&lt;&gt;"SCOPE MATCH",J80,IF(L80&lt;&gt;"VALID",L80,IF(K80&lt;&gt;"COMPLETE",K80,IF(E80="FAIL","BLOCKED EVIDENCE",IF(E80="UNKNOWN","EVIDENCE INSUFFICIENT","RECORD READY"))))))</x:f>
      </x:c>
      <x:c r="N80" s="175"/>
      <x:c r="O80" s="230" t="str">
        <x:f>IF(A80="","",IF(M80="RECORD READY","READY","NOT READY"))</x:f>
      </x:c>
    </x:row>
    <x:row r="81">
      <x:c r="A81" s="48"/>
      <x:c r="B81" s="48"/>
      <x:c r="C81" s="48"/>
      <x:c r="D81" s="48"/>
      <x:c r="E81" s="48"/>
      <x:c r="F81" s="52"/>
      <x:c r="G81" s="48"/>
      <x:c r="H81" s="48"/>
      <x:c r="I81" s="48"/>
      <x:c r="J81" s="40" t="str">
        <x:f>IF(A81="","",IF(OR(B81="",C81="",F81="",N81=""),"EVIDENCE INSUFFICIENT - SCOPE FIELD",IF(AND(B81=START!$B$4,C81=START!$B$5,N81=START!$B$6,F81&gt;=START!$B$7,F81&lt;=START!$B$8),"SCOPE MATCH","INVALID - OUT OF SCOPE")))</x:f>
      </x:c>
      <x:c r="K81" s="40" t="str">
        <x:f>IF(A81="","",IF(OR(B81="",C81="",D81="",E81="",F81="",I81="",N81=""),"EVIDENCE INSUFFICIENT - REQUIRED FIELD",IF(E81="NOT APPLICABLE",IF(H81="","EVIDENCE INSUFFICIENT - EXPLAIN N/A","COMPLETE"),IF(OR(G81="",H81=""),"EVIDENCE INSUFFICIENT - LOCATOR/DETAIL","COMPLETE"))))</x:f>
      </x:c>
      <x:c r="L81" s="40" t="str">
        <x:f>IF(A81="","",IF(NOT(OR(EXACT(E81,"PASS"),EXACT(E81,"FAIL"),EXACT(E81,"UNKNOWN"),EXACT(E81,"NOT APPLICABLE"))),"INVALID - STATE TOKEN",IF(NOT(OR(EXACT(C81,"Google Search / AI features"),EXACT(C81,"Bing / Microsoft AI experiences"),EXACT(C81,"ChatGPT search"),EXACT(C81,"Multi-surface / platform-neutral"))),"INVALID - PLATFORM TOKEN",IF(NOT(OR(EXACT(D81,"Access"),EXACT(D81,"Indexability"),EXACT(D81,"URL Identity"),EXACT(D81,"Rendering"),EXACT(D81,"Structured Data Parity"),EXACT(D81,"Platform Crawler Access"),EXACT(D81,"Main Content Semantic Exposure"))),"INVALID - CHECK TOKEN",IF(AND(EXACT(E81,"NOT APPLICABLE"),NOT(OR(EXACT(D81,"Structured Data Parity"),EXACT(D81,"Platform Crawler Access")))),"INVALID - N/A NOT PERMITTED",IF(AND(EXACT(E81,"NOT APPLICABLE"),EXACT(D81,"Platform Crawler Access"),OR(EXACT(C81,"ChatGPT search"),EXACT(C81,"Multi-surface / platform-neutral"))),"INVALID - N/A NOT PERMITTED",IF(COUNTIF($A$6:$A$205,A81)&gt;1,"INVALID - DUPLICATE ID","VALID")))))))</x:f>
      </x:c>
      <x:c r="M81" s="40" t="str">
        <x:f>IF(A81="","",IF(J81&lt;&gt;"SCOPE MATCH",J81,IF(L81&lt;&gt;"VALID",L81,IF(K81&lt;&gt;"COMPLETE",K81,IF(E81="FAIL","BLOCKED EVIDENCE",IF(E81="UNKNOWN","EVIDENCE INSUFFICIENT","RECORD READY"))))))</x:f>
      </x:c>
      <x:c r="N81" s="175"/>
      <x:c r="O81" s="230" t="str">
        <x:f>IF(A81="","",IF(M81="RECORD READY","READY","NOT READY"))</x:f>
      </x:c>
    </x:row>
    <x:row r="82">
      <x:c r="A82" s="48"/>
      <x:c r="B82" s="48"/>
      <x:c r="C82" s="48"/>
      <x:c r="D82" s="48"/>
      <x:c r="E82" s="48"/>
      <x:c r="F82" s="52"/>
      <x:c r="G82" s="48"/>
      <x:c r="H82" s="48"/>
      <x:c r="I82" s="48"/>
      <x:c r="J82" s="40" t="str">
        <x:f>IF(A82="","",IF(OR(B82="",C82="",F82="",N82=""),"EVIDENCE INSUFFICIENT - SCOPE FIELD",IF(AND(B82=START!$B$4,C82=START!$B$5,N82=START!$B$6,F82&gt;=START!$B$7,F82&lt;=START!$B$8),"SCOPE MATCH","INVALID - OUT OF SCOPE")))</x:f>
      </x:c>
      <x:c r="K82" s="40" t="str">
        <x:f>IF(A82="","",IF(OR(B82="",C82="",D82="",E82="",F82="",I82="",N82=""),"EVIDENCE INSUFFICIENT - REQUIRED FIELD",IF(E82="NOT APPLICABLE",IF(H82="","EVIDENCE INSUFFICIENT - EXPLAIN N/A","COMPLETE"),IF(OR(G82="",H82=""),"EVIDENCE INSUFFICIENT - LOCATOR/DETAIL","COMPLETE"))))</x:f>
      </x:c>
      <x:c r="L82" s="40" t="str">
        <x:f>IF(A82="","",IF(NOT(OR(EXACT(E82,"PASS"),EXACT(E82,"FAIL"),EXACT(E82,"UNKNOWN"),EXACT(E82,"NOT APPLICABLE"))),"INVALID - STATE TOKEN",IF(NOT(OR(EXACT(C82,"Google Search / AI features"),EXACT(C82,"Bing / Microsoft AI experiences"),EXACT(C82,"ChatGPT search"),EXACT(C82,"Multi-surface / platform-neutral"))),"INVALID - PLATFORM TOKEN",IF(NOT(OR(EXACT(D82,"Access"),EXACT(D82,"Indexability"),EXACT(D82,"URL Identity"),EXACT(D82,"Rendering"),EXACT(D82,"Structured Data Parity"),EXACT(D82,"Platform Crawler Access"),EXACT(D82,"Main Content Semantic Exposure"))),"INVALID - CHECK TOKEN",IF(AND(EXACT(E82,"NOT APPLICABLE"),NOT(OR(EXACT(D82,"Structured Data Parity"),EXACT(D82,"Platform Crawler Access")))),"INVALID - N/A NOT PERMITTED",IF(AND(EXACT(E82,"NOT APPLICABLE"),EXACT(D82,"Platform Crawler Access"),OR(EXACT(C82,"ChatGPT search"),EXACT(C82,"Multi-surface / platform-neutral"))),"INVALID - N/A NOT PERMITTED",IF(COUNTIF($A$6:$A$205,A82)&gt;1,"INVALID - DUPLICATE ID","VALID")))))))</x:f>
      </x:c>
      <x:c r="M82" s="40" t="str">
        <x:f>IF(A82="","",IF(J82&lt;&gt;"SCOPE MATCH",J82,IF(L82&lt;&gt;"VALID",L82,IF(K82&lt;&gt;"COMPLETE",K82,IF(E82="FAIL","BLOCKED EVIDENCE",IF(E82="UNKNOWN","EVIDENCE INSUFFICIENT","RECORD READY"))))))</x:f>
      </x:c>
      <x:c r="N82" s="175"/>
      <x:c r="O82" s="230" t="str">
        <x:f>IF(A82="","",IF(M82="RECORD READY","READY","NOT READY"))</x:f>
      </x:c>
    </x:row>
    <x:row r="83">
      <x:c r="A83" s="48"/>
      <x:c r="B83" s="48"/>
      <x:c r="C83" s="48"/>
      <x:c r="D83" s="48"/>
      <x:c r="E83" s="48"/>
      <x:c r="F83" s="52"/>
      <x:c r="G83" s="48"/>
      <x:c r="H83" s="48"/>
      <x:c r="I83" s="48"/>
      <x:c r="J83" s="40" t="str">
        <x:f>IF(A83="","",IF(OR(B83="",C83="",F83="",N83=""),"EVIDENCE INSUFFICIENT - SCOPE FIELD",IF(AND(B83=START!$B$4,C83=START!$B$5,N83=START!$B$6,F83&gt;=START!$B$7,F83&lt;=START!$B$8),"SCOPE MATCH","INVALID - OUT OF SCOPE")))</x:f>
      </x:c>
      <x:c r="K83" s="40" t="str">
        <x:f>IF(A83="","",IF(OR(B83="",C83="",D83="",E83="",F83="",I83="",N83=""),"EVIDENCE INSUFFICIENT - REQUIRED FIELD",IF(E83="NOT APPLICABLE",IF(H83="","EVIDENCE INSUFFICIENT - EXPLAIN N/A","COMPLETE"),IF(OR(G83="",H83=""),"EVIDENCE INSUFFICIENT - LOCATOR/DETAIL","COMPLETE"))))</x:f>
      </x:c>
      <x:c r="L83" s="40" t="str">
        <x:f>IF(A83="","",IF(NOT(OR(EXACT(E83,"PASS"),EXACT(E83,"FAIL"),EXACT(E83,"UNKNOWN"),EXACT(E83,"NOT APPLICABLE"))),"INVALID - STATE TOKEN",IF(NOT(OR(EXACT(C83,"Google Search / AI features"),EXACT(C83,"Bing / Microsoft AI experiences"),EXACT(C83,"ChatGPT search"),EXACT(C83,"Multi-surface / platform-neutral"))),"INVALID - PLATFORM TOKEN",IF(NOT(OR(EXACT(D83,"Access"),EXACT(D83,"Indexability"),EXACT(D83,"URL Identity"),EXACT(D83,"Rendering"),EXACT(D83,"Structured Data Parity"),EXACT(D83,"Platform Crawler Access"),EXACT(D83,"Main Content Semantic Exposure"))),"INVALID - CHECK TOKEN",IF(AND(EXACT(E83,"NOT APPLICABLE"),NOT(OR(EXACT(D83,"Structured Data Parity"),EXACT(D83,"Platform Crawler Access")))),"INVALID - N/A NOT PERMITTED",IF(AND(EXACT(E83,"NOT APPLICABLE"),EXACT(D83,"Platform Crawler Access"),OR(EXACT(C83,"ChatGPT search"),EXACT(C83,"Multi-surface / platform-neutral"))),"INVALID - N/A NOT PERMITTED",IF(COUNTIF($A$6:$A$205,A83)&gt;1,"INVALID - DUPLICATE ID","VALID")))))))</x:f>
      </x:c>
      <x:c r="M83" s="40" t="str">
        <x:f>IF(A83="","",IF(J83&lt;&gt;"SCOPE MATCH",J83,IF(L83&lt;&gt;"VALID",L83,IF(K83&lt;&gt;"COMPLETE",K83,IF(E83="FAIL","BLOCKED EVIDENCE",IF(E83="UNKNOWN","EVIDENCE INSUFFICIENT","RECORD READY"))))))</x:f>
      </x:c>
      <x:c r="N83" s="175"/>
      <x:c r="O83" s="230" t="str">
        <x:f>IF(A83="","",IF(M83="RECORD READY","READY","NOT READY"))</x:f>
      </x:c>
    </x:row>
    <x:row r="84">
      <x:c r="A84" s="48"/>
      <x:c r="B84" s="48"/>
      <x:c r="C84" s="48"/>
      <x:c r="D84" s="48"/>
      <x:c r="E84" s="48"/>
      <x:c r="F84" s="52"/>
      <x:c r="G84" s="48"/>
      <x:c r="H84" s="48"/>
      <x:c r="I84" s="48"/>
      <x:c r="J84" s="40" t="str">
        <x:f>IF(A84="","",IF(OR(B84="",C84="",F84="",N84=""),"EVIDENCE INSUFFICIENT - SCOPE FIELD",IF(AND(B84=START!$B$4,C84=START!$B$5,N84=START!$B$6,F84&gt;=START!$B$7,F84&lt;=START!$B$8),"SCOPE MATCH","INVALID - OUT OF SCOPE")))</x:f>
      </x:c>
      <x:c r="K84" s="40" t="str">
        <x:f>IF(A84="","",IF(OR(B84="",C84="",D84="",E84="",F84="",I84="",N84=""),"EVIDENCE INSUFFICIENT - REQUIRED FIELD",IF(E84="NOT APPLICABLE",IF(H84="","EVIDENCE INSUFFICIENT - EXPLAIN N/A","COMPLETE"),IF(OR(G84="",H84=""),"EVIDENCE INSUFFICIENT - LOCATOR/DETAIL","COMPLETE"))))</x:f>
      </x:c>
      <x:c r="L84" s="40" t="str">
        <x:f>IF(A84="","",IF(NOT(OR(EXACT(E84,"PASS"),EXACT(E84,"FAIL"),EXACT(E84,"UNKNOWN"),EXACT(E84,"NOT APPLICABLE"))),"INVALID - STATE TOKEN",IF(NOT(OR(EXACT(C84,"Google Search / AI features"),EXACT(C84,"Bing / Microsoft AI experiences"),EXACT(C84,"ChatGPT search"),EXACT(C84,"Multi-surface / platform-neutral"))),"INVALID - PLATFORM TOKEN",IF(NOT(OR(EXACT(D84,"Access"),EXACT(D84,"Indexability"),EXACT(D84,"URL Identity"),EXACT(D84,"Rendering"),EXACT(D84,"Structured Data Parity"),EXACT(D84,"Platform Crawler Access"),EXACT(D84,"Main Content Semantic Exposure"))),"INVALID - CHECK TOKEN",IF(AND(EXACT(E84,"NOT APPLICABLE"),NOT(OR(EXACT(D84,"Structured Data Parity"),EXACT(D84,"Platform Crawler Access")))),"INVALID - N/A NOT PERMITTED",IF(AND(EXACT(E84,"NOT APPLICABLE"),EXACT(D84,"Platform Crawler Access"),OR(EXACT(C84,"ChatGPT search"),EXACT(C84,"Multi-surface / platform-neutral"))),"INVALID - N/A NOT PERMITTED",IF(COUNTIF($A$6:$A$205,A84)&gt;1,"INVALID - DUPLICATE ID","VALID")))))))</x:f>
      </x:c>
      <x:c r="M84" s="40" t="str">
        <x:f>IF(A84="","",IF(J84&lt;&gt;"SCOPE MATCH",J84,IF(L84&lt;&gt;"VALID",L84,IF(K84&lt;&gt;"COMPLETE",K84,IF(E84="FAIL","BLOCKED EVIDENCE",IF(E84="UNKNOWN","EVIDENCE INSUFFICIENT","RECORD READY"))))))</x:f>
      </x:c>
      <x:c r="N84" s="175"/>
      <x:c r="O84" s="230" t="str">
        <x:f>IF(A84="","",IF(M84="RECORD READY","READY","NOT READY"))</x:f>
      </x:c>
    </x:row>
    <x:row r="85">
      <x:c r="A85" s="48"/>
      <x:c r="B85" s="48"/>
      <x:c r="C85" s="48"/>
      <x:c r="D85" s="48"/>
      <x:c r="E85" s="48"/>
      <x:c r="F85" s="52"/>
      <x:c r="G85" s="48"/>
      <x:c r="H85" s="48"/>
      <x:c r="I85" s="48"/>
      <x:c r="J85" s="40" t="str">
        <x:f>IF(A85="","",IF(OR(B85="",C85="",F85="",N85=""),"EVIDENCE INSUFFICIENT - SCOPE FIELD",IF(AND(B85=START!$B$4,C85=START!$B$5,N85=START!$B$6,F85&gt;=START!$B$7,F85&lt;=START!$B$8),"SCOPE MATCH","INVALID - OUT OF SCOPE")))</x:f>
      </x:c>
      <x:c r="K85" s="40" t="str">
        <x:f>IF(A85="","",IF(OR(B85="",C85="",D85="",E85="",F85="",I85="",N85=""),"EVIDENCE INSUFFICIENT - REQUIRED FIELD",IF(E85="NOT APPLICABLE",IF(H85="","EVIDENCE INSUFFICIENT - EXPLAIN N/A","COMPLETE"),IF(OR(G85="",H85=""),"EVIDENCE INSUFFICIENT - LOCATOR/DETAIL","COMPLETE"))))</x:f>
      </x:c>
      <x:c r="L85" s="40" t="str">
        <x:f>IF(A85="","",IF(NOT(OR(EXACT(E85,"PASS"),EXACT(E85,"FAIL"),EXACT(E85,"UNKNOWN"),EXACT(E85,"NOT APPLICABLE"))),"INVALID - STATE TOKEN",IF(NOT(OR(EXACT(C85,"Google Search / AI features"),EXACT(C85,"Bing / Microsoft AI experiences"),EXACT(C85,"ChatGPT search"),EXACT(C85,"Multi-surface / platform-neutral"))),"INVALID - PLATFORM TOKEN",IF(NOT(OR(EXACT(D85,"Access"),EXACT(D85,"Indexability"),EXACT(D85,"URL Identity"),EXACT(D85,"Rendering"),EXACT(D85,"Structured Data Parity"),EXACT(D85,"Platform Crawler Access"),EXACT(D85,"Main Content Semantic Exposure"))),"INVALID - CHECK TOKEN",IF(AND(EXACT(E85,"NOT APPLICABLE"),NOT(OR(EXACT(D85,"Structured Data Parity"),EXACT(D85,"Platform Crawler Access")))),"INVALID - N/A NOT PERMITTED",IF(AND(EXACT(E85,"NOT APPLICABLE"),EXACT(D85,"Platform Crawler Access"),OR(EXACT(C85,"ChatGPT search"),EXACT(C85,"Multi-surface / platform-neutral"))),"INVALID - N/A NOT PERMITTED",IF(COUNTIF($A$6:$A$205,A85)&gt;1,"INVALID - DUPLICATE ID","VALID")))))))</x:f>
      </x:c>
      <x:c r="M85" s="40" t="str">
        <x:f>IF(A85="","",IF(J85&lt;&gt;"SCOPE MATCH",J85,IF(L85&lt;&gt;"VALID",L85,IF(K85&lt;&gt;"COMPLETE",K85,IF(E85="FAIL","BLOCKED EVIDENCE",IF(E85="UNKNOWN","EVIDENCE INSUFFICIENT","RECORD READY"))))))</x:f>
      </x:c>
      <x:c r="N85" s="175"/>
      <x:c r="O85" s="230" t="str">
        <x:f>IF(A85="","",IF(M85="RECORD READY","READY","NOT READY"))</x:f>
      </x:c>
    </x:row>
    <x:row r="86">
      <x:c r="A86" s="48"/>
      <x:c r="B86" s="48"/>
      <x:c r="C86" s="48"/>
      <x:c r="D86" s="48"/>
      <x:c r="E86" s="48"/>
      <x:c r="F86" s="52"/>
      <x:c r="G86" s="48"/>
      <x:c r="H86" s="48"/>
      <x:c r="I86" s="48"/>
      <x:c r="J86" s="40" t="str">
        <x:f>IF(A86="","",IF(OR(B86="",C86="",F86="",N86=""),"EVIDENCE INSUFFICIENT - SCOPE FIELD",IF(AND(B86=START!$B$4,C86=START!$B$5,N86=START!$B$6,F86&gt;=START!$B$7,F86&lt;=START!$B$8),"SCOPE MATCH","INVALID - OUT OF SCOPE")))</x:f>
      </x:c>
      <x:c r="K86" s="40" t="str">
        <x:f>IF(A86="","",IF(OR(B86="",C86="",D86="",E86="",F86="",I86="",N86=""),"EVIDENCE INSUFFICIENT - REQUIRED FIELD",IF(E86="NOT APPLICABLE",IF(H86="","EVIDENCE INSUFFICIENT - EXPLAIN N/A","COMPLETE"),IF(OR(G86="",H86=""),"EVIDENCE INSUFFICIENT - LOCATOR/DETAIL","COMPLETE"))))</x:f>
      </x:c>
      <x:c r="L86" s="40" t="str">
        <x:f>IF(A86="","",IF(NOT(OR(EXACT(E86,"PASS"),EXACT(E86,"FAIL"),EXACT(E86,"UNKNOWN"),EXACT(E86,"NOT APPLICABLE"))),"INVALID - STATE TOKEN",IF(NOT(OR(EXACT(C86,"Google Search / AI features"),EXACT(C86,"Bing / Microsoft AI experiences"),EXACT(C86,"ChatGPT search"),EXACT(C86,"Multi-surface / platform-neutral"))),"INVALID - PLATFORM TOKEN",IF(NOT(OR(EXACT(D86,"Access"),EXACT(D86,"Indexability"),EXACT(D86,"URL Identity"),EXACT(D86,"Rendering"),EXACT(D86,"Structured Data Parity"),EXACT(D86,"Platform Crawler Access"),EXACT(D86,"Main Content Semantic Exposure"))),"INVALID - CHECK TOKEN",IF(AND(EXACT(E86,"NOT APPLICABLE"),NOT(OR(EXACT(D86,"Structured Data Parity"),EXACT(D86,"Platform Crawler Access")))),"INVALID - N/A NOT PERMITTED",IF(AND(EXACT(E86,"NOT APPLICABLE"),EXACT(D86,"Platform Crawler Access"),OR(EXACT(C86,"ChatGPT search"),EXACT(C86,"Multi-surface / platform-neutral"))),"INVALID - N/A NOT PERMITTED",IF(COUNTIF($A$6:$A$205,A86)&gt;1,"INVALID - DUPLICATE ID","VALID")))))))</x:f>
      </x:c>
      <x:c r="M86" s="40" t="str">
        <x:f>IF(A86="","",IF(J86&lt;&gt;"SCOPE MATCH",J86,IF(L86&lt;&gt;"VALID",L86,IF(K86&lt;&gt;"COMPLETE",K86,IF(E86="FAIL","BLOCKED EVIDENCE",IF(E86="UNKNOWN","EVIDENCE INSUFFICIENT","RECORD READY"))))))</x:f>
      </x:c>
      <x:c r="N86" s="175"/>
      <x:c r="O86" s="230" t="str">
        <x:f>IF(A86="","",IF(M86="RECORD READY","READY","NOT READY"))</x:f>
      </x:c>
    </x:row>
    <x:row r="87">
      <x:c r="A87" s="48"/>
      <x:c r="B87" s="48"/>
      <x:c r="C87" s="48"/>
      <x:c r="D87" s="48"/>
      <x:c r="E87" s="48"/>
      <x:c r="F87" s="52"/>
      <x:c r="G87" s="48"/>
      <x:c r="H87" s="48"/>
      <x:c r="I87" s="48"/>
      <x:c r="J87" s="40" t="str">
        <x:f>IF(A87="","",IF(OR(B87="",C87="",F87="",N87=""),"EVIDENCE INSUFFICIENT - SCOPE FIELD",IF(AND(B87=START!$B$4,C87=START!$B$5,N87=START!$B$6,F87&gt;=START!$B$7,F87&lt;=START!$B$8),"SCOPE MATCH","INVALID - OUT OF SCOPE")))</x:f>
      </x:c>
      <x:c r="K87" s="40" t="str">
        <x:f>IF(A87="","",IF(OR(B87="",C87="",D87="",E87="",F87="",I87="",N87=""),"EVIDENCE INSUFFICIENT - REQUIRED FIELD",IF(E87="NOT APPLICABLE",IF(H87="","EVIDENCE INSUFFICIENT - EXPLAIN N/A","COMPLETE"),IF(OR(G87="",H87=""),"EVIDENCE INSUFFICIENT - LOCATOR/DETAIL","COMPLETE"))))</x:f>
      </x:c>
      <x:c r="L87" s="40" t="str">
        <x:f>IF(A87="","",IF(NOT(OR(EXACT(E87,"PASS"),EXACT(E87,"FAIL"),EXACT(E87,"UNKNOWN"),EXACT(E87,"NOT APPLICABLE"))),"INVALID - STATE TOKEN",IF(NOT(OR(EXACT(C87,"Google Search / AI features"),EXACT(C87,"Bing / Microsoft AI experiences"),EXACT(C87,"ChatGPT search"),EXACT(C87,"Multi-surface / platform-neutral"))),"INVALID - PLATFORM TOKEN",IF(NOT(OR(EXACT(D87,"Access"),EXACT(D87,"Indexability"),EXACT(D87,"URL Identity"),EXACT(D87,"Rendering"),EXACT(D87,"Structured Data Parity"),EXACT(D87,"Platform Crawler Access"),EXACT(D87,"Main Content Semantic Exposure"))),"INVALID - CHECK TOKEN",IF(AND(EXACT(E87,"NOT APPLICABLE"),NOT(OR(EXACT(D87,"Structured Data Parity"),EXACT(D87,"Platform Crawler Access")))),"INVALID - N/A NOT PERMITTED",IF(AND(EXACT(E87,"NOT APPLICABLE"),EXACT(D87,"Platform Crawler Access"),OR(EXACT(C87,"ChatGPT search"),EXACT(C87,"Multi-surface / platform-neutral"))),"INVALID - N/A NOT PERMITTED",IF(COUNTIF($A$6:$A$205,A87)&gt;1,"INVALID - DUPLICATE ID","VALID")))))))</x:f>
      </x:c>
      <x:c r="M87" s="40" t="str">
        <x:f>IF(A87="","",IF(J87&lt;&gt;"SCOPE MATCH",J87,IF(L87&lt;&gt;"VALID",L87,IF(K87&lt;&gt;"COMPLETE",K87,IF(E87="FAIL","BLOCKED EVIDENCE",IF(E87="UNKNOWN","EVIDENCE INSUFFICIENT","RECORD READY"))))))</x:f>
      </x:c>
      <x:c r="N87" s="175"/>
      <x:c r="O87" s="230" t="str">
        <x:f>IF(A87="","",IF(M87="RECORD READY","READY","NOT READY"))</x:f>
      </x:c>
    </x:row>
    <x:row r="88">
      <x:c r="A88" s="48"/>
      <x:c r="B88" s="48"/>
      <x:c r="C88" s="48"/>
      <x:c r="D88" s="48"/>
      <x:c r="E88" s="48"/>
      <x:c r="F88" s="52"/>
      <x:c r="G88" s="48"/>
      <x:c r="H88" s="48"/>
      <x:c r="I88" s="48"/>
      <x:c r="J88" s="40" t="str">
        <x:f>IF(A88="","",IF(OR(B88="",C88="",F88="",N88=""),"EVIDENCE INSUFFICIENT - SCOPE FIELD",IF(AND(B88=START!$B$4,C88=START!$B$5,N88=START!$B$6,F88&gt;=START!$B$7,F88&lt;=START!$B$8),"SCOPE MATCH","INVALID - OUT OF SCOPE")))</x:f>
      </x:c>
      <x:c r="K88" s="40" t="str">
        <x:f>IF(A88="","",IF(OR(B88="",C88="",D88="",E88="",F88="",I88="",N88=""),"EVIDENCE INSUFFICIENT - REQUIRED FIELD",IF(E88="NOT APPLICABLE",IF(H88="","EVIDENCE INSUFFICIENT - EXPLAIN N/A","COMPLETE"),IF(OR(G88="",H88=""),"EVIDENCE INSUFFICIENT - LOCATOR/DETAIL","COMPLETE"))))</x:f>
      </x:c>
      <x:c r="L88" s="40" t="str">
        <x:f>IF(A88="","",IF(NOT(OR(EXACT(E88,"PASS"),EXACT(E88,"FAIL"),EXACT(E88,"UNKNOWN"),EXACT(E88,"NOT APPLICABLE"))),"INVALID - STATE TOKEN",IF(NOT(OR(EXACT(C88,"Google Search / AI features"),EXACT(C88,"Bing / Microsoft AI experiences"),EXACT(C88,"ChatGPT search"),EXACT(C88,"Multi-surface / platform-neutral"))),"INVALID - PLATFORM TOKEN",IF(NOT(OR(EXACT(D88,"Access"),EXACT(D88,"Indexability"),EXACT(D88,"URL Identity"),EXACT(D88,"Rendering"),EXACT(D88,"Structured Data Parity"),EXACT(D88,"Platform Crawler Access"),EXACT(D88,"Main Content Semantic Exposure"))),"INVALID - CHECK TOKEN",IF(AND(EXACT(E88,"NOT APPLICABLE"),NOT(OR(EXACT(D88,"Structured Data Parity"),EXACT(D88,"Platform Crawler Access")))),"INVALID - N/A NOT PERMITTED",IF(AND(EXACT(E88,"NOT APPLICABLE"),EXACT(D88,"Platform Crawler Access"),OR(EXACT(C88,"ChatGPT search"),EXACT(C88,"Multi-surface / platform-neutral"))),"INVALID - N/A NOT PERMITTED",IF(COUNTIF($A$6:$A$205,A88)&gt;1,"INVALID - DUPLICATE ID","VALID")))))))</x:f>
      </x:c>
      <x:c r="M88" s="40" t="str">
        <x:f>IF(A88="","",IF(J88&lt;&gt;"SCOPE MATCH",J88,IF(L88&lt;&gt;"VALID",L88,IF(K88&lt;&gt;"COMPLETE",K88,IF(E88="FAIL","BLOCKED EVIDENCE",IF(E88="UNKNOWN","EVIDENCE INSUFFICIENT","RECORD READY"))))))</x:f>
      </x:c>
      <x:c r="N88" s="175"/>
      <x:c r="O88" s="230" t="str">
        <x:f>IF(A88="","",IF(M88="RECORD READY","READY","NOT READY"))</x:f>
      </x:c>
    </x:row>
    <x:row r="89">
      <x:c r="A89" s="48"/>
      <x:c r="B89" s="48"/>
      <x:c r="C89" s="48"/>
      <x:c r="D89" s="48"/>
      <x:c r="E89" s="48"/>
      <x:c r="F89" s="52"/>
      <x:c r="G89" s="48"/>
      <x:c r="H89" s="48"/>
      <x:c r="I89" s="48"/>
      <x:c r="J89" s="40" t="str">
        <x:f>IF(A89="","",IF(OR(B89="",C89="",F89="",N89=""),"EVIDENCE INSUFFICIENT - SCOPE FIELD",IF(AND(B89=START!$B$4,C89=START!$B$5,N89=START!$B$6,F89&gt;=START!$B$7,F89&lt;=START!$B$8),"SCOPE MATCH","INVALID - OUT OF SCOPE")))</x:f>
      </x:c>
      <x:c r="K89" s="40" t="str">
        <x:f>IF(A89="","",IF(OR(B89="",C89="",D89="",E89="",F89="",I89="",N89=""),"EVIDENCE INSUFFICIENT - REQUIRED FIELD",IF(E89="NOT APPLICABLE",IF(H89="","EVIDENCE INSUFFICIENT - EXPLAIN N/A","COMPLETE"),IF(OR(G89="",H89=""),"EVIDENCE INSUFFICIENT - LOCATOR/DETAIL","COMPLETE"))))</x:f>
      </x:c>
      <x:c r="L89" s="40" t="str">
        <x:f>IF(A89="","",IF(NOT(OR(EXACT(E89,"PASS"),EXACT(E89,"FAIL"),EXACT(E89,"UNKNOWN"),EXACT(E89,"NOT APPLICABLE"))),"INVALID - STATE TOKEN",IF(NOT(OR(EXACT(C89,"Google Search / AI features"),EXACT(C89,"Bing / Microsoft AI experiences"),EXACT(C89,"ChatGPT search"),EXACT(C89,"Multi-surface / platform-neutral"))),"INVALID - PLATFORM TOKEN",IF(NOT(OR(EXACT(D89,"Access"),EXACT(D89,"Indexability"),EXACT(D89,"URL Identity"),EXACT(D89,"Rendering"),EXACT(D89,"Structured Data Parity"),EXACT(D89,"Platform Crawler Access"),EXACT(D89,"Main Content Semantic Exposure"))),"INVALID - CHECK TOKEN",IF(AND(EXACT(E89,"NOT APPLICABLE"),NOT(OR(EXACT(D89,"Structured Data Parity"),EXACT(D89,"Platform Crawler Access")))),"INVALID - N/A NOT PERMITTED",IF(AND(EXACT(E89,"NOT APPLICABLE"),EXACT(D89,"Platform Crawler Access"),OR(EXACT(C89,"ChatGPT search"),EXACT(C89,"Multi-surface / platform-neutral"))),"INVALID - N/A NOT PERMITTED",IF(COUNTIF($A$6:$A$205,A89)&gt;1,"INVALID - DUPLICATE ID","VALID")))))))</x:f>
      </x:c>
      <x:c r="M89" s="40" t="str">
        <x:f>IF(A89="","",IF(J89&lt;&gt;"SCOPE MATCH",J89,IF(L89&lt;&gt;"VALID",L89,IF(K89&lt;&gt;"COMPLETE",K89,IF(E89="FAIL","BLOCKED EVIDENCE",IF(E89="UNKNOWN","EVIDENCE INSUFFICIENT","RECORD READY"))))))</x:f>
      </x:c>
      <x:c r="N89" s="175"/>
      <x:c r="O89" s="230" t="str">
        <x:f>IF(A89="","",IF(M89="RECORD READY","READY","NOT READY"))</x:f>
      </x:c>
    </x:row>
    <x:row r="90">
      <x:c r="A90" s="48"/>
      <x:c r="B90" s="48"/>
      <x:c r="C90" s="48"/>
      <x:c r="D90" s="48"/>
      <x:c r="E90" s="48"/>
      <x:c r="F90" s="52"/>
      <x:c r="G90" s="48"/>
      <x:c r="H90" s="48"/>
      <x:c r="I90" s="48"/>
      <x:c r="J90" s="40" t="str">
        <x:f>IF(A90="","",IF(OR(B90="",C90="",F90="",N90=""),"EVIDENCE INSUFFICIENT - SCOPE FIELD",IF(AND(B90=START!$B$4,C90=START!$B$5,N90=START!$B$6,F90&gt;=START!$B$7,F90&lt;=START!$B$8),"SCOPE MATCH","INVALID - OUT OF SCOPE")))</x:f>
      </x:c>
      <x:c r="K90" s="40" t="str">
        <x:f>IF(A90="","",IF(OR(B90="",C90="",D90="",E90="",F90="",I90="",N90=""),"EVIDENCE INSUFFICIENT - REQUIRED FIELD",IF(E90="NOT APPLICABLE",IF(H90="","EVIDENCE INSUFFICIENT - EXPLAIN N/A","COMPLETE"),IF(OR(G90="",H90=""),"EVIDENCE INSUFFICIENT - LOCATOR/DETAIL","COMPLETE"))))</x:f>
      </x:c>
      <x:c r="L90" s="40" t="str">
        <x:f>IF(A90="","",IF(NOT(OR(EXACT(E90,"PASS"),EXACT(E90,"FAIL"),EXACT(E90,"UNKNOWN"),EXACT(E90,"NOT APPLICABLE"))),"INVALID - STATE TOKEN",IF(NOT(OR(EXACT(C90,"Google Search / AI features"),EXACT(C90,"Bing / Microsoft AI experiences"),EXACT(C90,"ChatGPT search"),EXACT(C90,"Multi-surface / platform-neutral"))),"INVALID - PLATFORM TOKEN",IF(NOT(OR(EXACT(D90,"Access"),EXACT(D90,"Indexability"),EXACT(D90,"URL Identity"),EXACT(D90,"Rendering"),EXACT(D90,"Structured Data Parity"),EXACT(D90,"Platform Crawler Access"),EXACT(D90,"Main Content Semantic Exposure"))),"INVALID - CHECK TOKEN",IF(AND(EXACT(E90,"NOT APPLICABLE"),NOT(OR(EXACT(D90,"Structured Data Parity"),EXACT(D90,"Platform Crawler Access")))),"INVALID - N/A NOT PERMITTED",IF(AND(EXACT(E90,"NOT APPLICABLE"),EXACT(D90,"Platform Crawler Access"),OR(EXACT(C90,"ChatGPT search"),EXACT(C90,"Multi-surface / platform-neutral"))),"INVALID - N/A NOT PERMITTED",IF(COUNTIF($A$6:$A$205,A90)&gt;1,"INVALID - DUPLICATE ID","VALID")))))))</x:f>
      </x:c>
      <x:c r="M90" s="40" t="str">
        <x:f>IF(A90="","",IF(J90&lt;&gt;"SCOPE MATCH",J90,IF(L90&lt;&gt;"VALID",L90,IF(K90&lt;&gt;"COMPLETE",K90,IF(E90="FAIL","BLOCKED EVIDENCE",IF(E90="UNKNOWN","EVIDENCE INSUFFICIENT","RECORD READY"))))))</x:f>
      </x:c>
      <x:c r="N90" s="175"/>
      <x:c r="O90" s="230" t="str">
        <x:f>IF(A90="","",IF(M90="RECORD READY","READY","NOT READY"))</x:f>
      </x:c>
    </x:row>
    <x:row r="91">
      <x:c r="A91" s="48"/>
      <x:c r="B91" s="48"/>
      <x:c r="C91" s="48"/>
      <x:c r="D91" s="48"/>
      <x:c r="E91" s="48"/>
      <x:c r="F91" s="52"/>
      <x:c r="G91" s="48"/>
      <x:c r="H91" s="48"/>
      <x:c r="I91" s="48"/>
      <x:c r="J91" s="40" t="str">
        <x:f>IF(A91="","",IF(OR(B91="",C91="",F91="",N91=""),"EVIDENCE INSUFFICIENT - SCOPE FIELD",IF(AND(B91=START!$B$4,C91=START!$B$5,N91=START!$B$6,F91&gt;=START!$B$7,F91&lt;=START!$B$8),"SCOPE MATCH","INVALID - OUT OF SCOPE")))</x:f>
      </x:c>
      <x:c r="K91" s="40" t="str">
        <x:f>IF(A91="","",IF(OR(B91="",C91="",D91="",E91="",F91="",I91="",N91=""),"EVIDENCE INSUFFICIENT - REQUIRED FIELD",IF(E91="NOT APPLICABLE",IF(H91="","EVIDENCE INSUFFICIENT - EXPLAIN N/A","COMPLETE"),IF(OR(G91="",H91=""),"EVIDENCE INSUFFICIENT - LOCATOR/DETAIL","COMPLETE"))))</x:f>
      </x:c>
      <x:c r="L91" s="40" t="str">
        <x:f>IF(A91="","",IF(NOT(OR(EXACT(E91,"PASS"),EXACT(E91,"FAIL"),EXACT(E91,"UNKNOWN"),EXACT(E91,"NOT APPLICABLE"))),"INVALID - STATE TOKEN",IF(NOT(OR(EXACT(C91,"Google Search / AI features"),EXACT(C91,"Bing / Microsoft AI experiences"),EXACT(C91,"ChatGPT search"),EXACT(C91,"Multi-surface / platform-neutral"))),"INVALID - PLATFORM TOKEN",IF(NOT(OR(EXACT(D91,"Access"),EXACT(D91,"Indexability"),EXACT(D91,"URL Identity"),EXACT(D91,"Rendering"),EXACT(D91,"Structured Data Parity"),EXACT(D91,"Platform Crawler Access"),EXACT(D91,"Main Content Semantic Exposure"))),"INVALID - CHECK TOKEN",IF(AND(EXACT(E91,"NOT APPLICABLE"),NOT(OR(EXACT(D91,"Structured Data Parity"),EXACT(D91,"Platform Crawler Access")))),"INVALID - N/A NOT PERMITTED",IF(AND(EXACT(E91,"NOT APPLICABLE"),EXACT(D91,"Platform Crawler Access"),OR(EXACT(C91,"ChatGPT search"),EXACT(C91,"Multi-surface / platform-neutral"))),"INVALID - N/A NOT PERMITTED",IF(COUNTIF($A$6:$A$205,A91)&gt;1,"INVALID - DUPLICATE ID","VALID")))))))</x:f>
      </x:c>
      <x:c r="M91" s="40" t="str">
        <x:f>IF(A91="","",IF(J91&lt;&gt;"SCOPE MATCH",J91,IF(L91&lt;&gt;"VALID",L91,IF(K91&lt;&gt;"COMPLETE",K91,IF(E91="FAIL","BLOCKED EVIDENCE",IF(E91="UNKNOWN","EVIDENCE INSUFFICIENT","RECORD READY"))))))</x:f>
      </x:c>
      <x:c r="N91" s="175"/>
      <x:c r="O91" s="230" t="str">
        <x:f>IF(A91="","",IF(M91="RECORD READY","READY","NOT READY"))</x:f>
      </x:c>
    </x:row>
    <x:row r="92">
      <x:c r="A92" s="48"/>
      <x:c r="B92" s="48"/>
      <x:c r="C92" s="48"/>
      <x:c r="D92" s="48"/>
      <x:c r="E92" s="48"/>
      <x:c r="F92" s="52"/>
      <x:c r="G92" s="48"/>
      <x:c r="H92" s="48"/>
      <x:c r="I92" s="48"/>
      <x:c r="J92" s="40" t="str">
        <x:f>IF(A92="","",IF(OR(B92="",C92="",F92="",N92=""),"EVIDENCE INSUFFICIENT - SCOPE FIELD",IF(AND(B92=START!$B$4,C92=START!$B$5,N92=START!$B$6,F92&gt;=START!$B$7,F92&lt;=START!$B$8),"SCOPE MATCH","INVALID - OUT OF SCOPE")))</x:f>
      </x:c>
      <x:c r="K92" s="40" t="str">
        <x:f>IF(A92="","",IF(OR(B92="",C92="",D92="",E92="",F92="",I92="",N92=""),"EVIDENCE INSUFFICIENT - REQUIRED FIELD",IF(E92="NOT APPLICABLE",IF(H92="","EVIDENCE INSUFFICIENT - EXPLAIN N/A","COMPLETE"),IF(OR(G92="",H92=""),"EVIDENCE INSUFFICIENT - LOCATOR/DETAIL","COMPLETE"))))</x:f>
      </x:c>
      <x:c r="L92" s="40" t="str">
        <x:f>IF(A92="","",IF(NOT(OR(EXACT(E92,"PASS"),EXACT(E92,"FAIL"),EXACT(E92,"UNKNOWN"),EXACT(E92,"NOT APPLICABLE"))),"INVALID - STATE TOKEN",IF(NOT(OR(EXACT(C92,"Google Search / AI features"),EXACT(C92,"Bing / Microsoft AI experiences"),EXACT(C92,"ChatGPT search"),EXACT(C92,"Multi-surface / platform-neutral"))),"INVALID - PLATFORM TOKEN",IF(NOT(OR(EXACT(D92,"Access"),EXACT(D92,"Indexability"),EXACT(D92,"URL Identity"),EXACT(D92,"Rendering"),EXACT(D92,"Structured Data Parity"),EXACT(D92,"Platform Crawler Access"),EXACT(D92,"Main Content Semantic Exposure"))),"INVALID - CHECK TOKEN",IF(AND(EXACT(E92,"NOT APPLICABLE"),NOT(OR(EXACT(D92,"Structured Data Parity"),EXACT(D92,"Platform Crawler Access")))),"INVALID - N/A NOT PERMITTED",IF(AND(EXACT(E92,"NOT APPLICABLE"),EXACT(D92,"Platform Crawler Access"),OR(EXACT(C92,"ChatGPT search"),EXACT(C92,"Multi-surface / platform-neutral"))),"INVALID - N/A NOT PERMITTED",IF(COUNTIF($A$6:$A$205,A92)&gt;1,"INVALID - DUPLICATE ID","VALID")))))))</x:f>
      </x:c>
      <x:c r="M92" s="40" t="str">
        <x:f>IF(A92="","",IF(J92&lt;&gt;"SCOPE MATCH",J92,IF(L92&lt;&gt;"VALID",L92,IF(K92&lt;&gt;"COMPLETE",K92,IF(E92="FAIL","BLOCKED EVIDENCE",IF(E92="UNKNOWN","EVIDENCE INSUFFICIENT","RECORD READY"))))))</x:f>
      </x:c>
      <x:c r="N92" s="175"/>
      <x:c r="O92" s="230" t="str">
        <x:f>IF(A92="","",IF(M92="RECORD READY","READY","NOT READY"))</x:f>
      </x:c>
    </x:row>
    <x:row r="93">
      <x:c r="A93" s="48"/>
      <x:c r="B93" s="48"/>
      <x:c r="C93" s="48"/>
      <x:c r="D93" s="48"/>
      <x:c r="E93" s="48"/>
      <x:c r="F93" s="52"/>
      <x:c r="G93" s="48"/>
      <x:c r="H93" s="48"/>
      <x:c r="I93" s="48"/>
      <x:c r="J93" s="40" t="str">
        <x:f>IF(A93="","",IF(OR(B93="",C93="",F93="",N93=""),"EVIDENCE INSUFFICIENT - SCOPE FIELD",IF(AND(B93=START!$B$4,C93=START!$B$5,N93=START!$B$6,F93&gt;=START!$B$7,F93&lt;=START!$B$8),"SCOPE MATCH","INVALID - OUT OF SCOPE")))</x:f>
      </x:c>
      <x:c r="K93" s="40" t="str">
        <x:f>IF(A93="","",IF(OR(B93="",C93="",D93="",E93="",F93="",I93="",N93=""),"EVIDENCE INSUFFICIENT - REQUIRED FIELD",IF(E93="NOT APPLICABLE",IF(H93="","EVIDENCE INSUFFICIENT - EXPLAIN N/A","COMPLETE"),IF(OR(G93="",H93=""),"EVIDENCE INSUFFICIENT - LOCATOR/DETAIL","COMPLETE"))))</x:f>
      </x:c>
      <x:c r="L93" s="40" t="str">
        <x:f>IF(A93="","",IF(NOT(OR(EXACT(E93,"PASS"),EXACT(E93,"FAIL"),EXACT(E93,"UNKNOWN"),EXACT(E93,"NOT APPLICABLE"))),"INVALID - STATE TOKEN",IF(NOT(OR(EXACT(C93,"Google Search / AI features"),EXACT(C93,"Bing / Microsoft AI experiences"),EXACT(C93,"ChatGPT search"),EXACT(C93,"Multi-surface / platform-neutral"))),"INVALID - PLATFORM TOKEN",IF(NOT(OR(EXACT(D93,"Access"),EXACT(D93,"Indexability"),EXACT(D93,"URL Identity"),EXACT(D93,"Rendering"),EXACT(D93,"Structured Data Parity"),EXACT(D93,"Platform Crawler Access"),EXACT(D93,"Main Content Semantic Exposure"))),"INVALID - CHECK TOKEN",IF(AND(EXACT(E93,"NOT APPLICABLE"),NOT(OR(EXACT(D93,"Structured Data Parity"),EXACT(D93,"Platform Crawler Access")))),"INVALID - N/A NOT PERMITTED",IF(AND(EXACT(E93,"NOT APPLICABLE"),EXACT(D93,"Platform Crawler Access"),OR(EXACT(C93,"ChatGPT search"),EXACT(C93,"Multi-surface / platform-neutral"))),"INVALID - N/A NOT PERMITTED",IF(COUNTIF($A$6:$A$205,A93)&gt;1,"INVALID - DUPLICATE ID","VALID")))))))</x:f>
      </x:c>
      <x:c r="M93" s="40" t="str">
        <x:f>IF(A93="","",IF(J93&lt;&gt;"SCOPE MATCH",J93,IF(L93&lt;&gt;"VALID",L93,IF(K93&lt;&gt;"COMPLETE",K93,IF(E93="FAIL","BLOCKED EVIDENCE",IF(E93="UNKNOWN","EVIDENCE INSUFFICIENT","RECORD READY"))))))</x:f>
      </x:c>
      <x:c r="N93" s="175"/>
      <x:c r="O93" s="230" t="str">
        <x:f>IF(A93="","",IF(M93="RECORD READY","READY","NOT READY"))</x:f>
      </x:c>
    </x:row>
    <x:row r="94">
      <x:c r="A94" s="48"/>
      <x:c r="B94" s="48"/>
      <x:c r="C94" s="48"/>
      <x:c r="D94" s="48"/>
      <x:c r="E94" s="48"/>
      <x:c r="F94" s="52"/>
      <x:c r="G94" s="48"/>
      <x:c r="H94" s="48"/>
      <x:c r="I94" s="48"/>
      <x:c r="J94" s="40" t="str">
        <x:f>IF(A94="","",IF(OR(B94="",C94="",F94="",N94=""),"EVIDENCE INSUFFICIENT - SCOPE FIELD",IF(AND(B94=START!$B$4,C94=START!$B$5,N94=START!$B$6,F94&gt;=START!$B$7,F94&lt;=START!$B$8),"SCOPE MATCH","INVALID - OUT OF SCOPE")))</x:f>
      </x:c>
      <x:c r="K94" s="40" t="str">
        <x:f>IF(A94="","",IF(OR(B94="",C94="",D94="",E94="",F94="",I94="",N94=""),"EVIDENCE INSUFFICIENT - REQUIRED FIELD",IF(E94="NOT APPLICABLE",IF(H94="","EVIDENCE INSUFFICIENT - EXPLAIN N/A","COMPLETE"),IF(OR(G94="",H94=""),"EVIDENCE INSUFFICIENT - LOCATOR/DETAIL","COMPLETE"))))</x:f>
      </x:c>
      <x:c r="L94" s="40" t="str">
        <x:f>IF(A94="","",IF(NOT(OR(EXACT(E94,"PASS"),EXACT(E94,"FAIL"),EXACT(E94,"UNKNOWN"),EXACT(E94,"NOT APPLICABLE"))),"INVALID - STATE TOKEN",IF(NOT(OR(EXACT(C94,"Google Search / AI features"),EXACT(C94,"Bing / Microsoft AI experiences"),EXACT(C94,"ChatGPT search"),EXACT(C94,"Multi-surface / platform-neutral"))),"INVALID - PLATFORM TOKEN",IF(NOT(OR(EXACT(D94,"Access"),EXACT(D94,"Indexability"),EXACT(D94,"URL Identity"),EXACT(D94,"Rendering"),EXACT(D94,"Structured Data Parity"),EXACT(D94,"Platform Crawler Access"),EXACT(D94,"Main Content Semantic Exposure"))),"INVALID - CHECK TOKEN",IF(AND(EXACT(E94,"NOT APPLICABLE"),NOT(OR(EXACT(D94,"Structured Data Parity"),EXACT(D94,"Platform Crawler Access")))),"INVALID - N/A NOT PERMITTED",IF(AND(EXACT(E94,"NOT APPLICABLE"),EXACT(D94,"Platform Crawler Access"),OR(EXACT(C94,"ChatGPT search"),EXACT(C94,"Multi-surface / platform-neutral"))),"INVALID - N/A NOT PERMITTED",IF(COUNTIF($A$6:$A$205,A94)&gt;1,"INVALID - DUPLICATE ID","VALID")))))))</x:f>
      </x:c>
      <x:c r="M94" s="40" t="str">
        <x:f>IF(A94="","",IF(J94&lt;&gt;"SCOPE MATCH",J94,IF(L94&lt;&gt;"VALID",L94,IF(K94&lt;&gt;"COMPLETE",K94,IF(E94="FAIL","BLOCKED EVIDENCE",IF(E94="UNKNOWN","EVIDENCE INSUFFICIENT","RECORD READY"))))))</x:f>
      </x:c>
      <x:c r="N94" s="175"/>
      <x:c r="O94" s="230" t="str">
        <x:f>IF(A94="","",IF(M94="RECORD READY","READY","NOT READY"))</x:f>
      </x:c>
    </x:row>
    <x:row r="95">
      <x:c r="A95" s="48"/>
      <x:c r="B95" s="48"/>
      <x:c r="C95" s="48"/>
      <x:c r="D95" s="48"/>
      <x:c r="E95" s="48"/>
      <x:c r="F95" s="52"/>
      <x:c r="G95" s="48"/>
      <x:c r="H95" s="48"/>
      <x:c r="I95" s="48"/>
      <x:c r="J95" s="40" t="str">
        <x:f>IF(A95="","",IF(OR(B95="",C95="",F95="",N95=""),"EVIDENCE INSUFFICIENT - SCOPE FIELD",IF(AND(B95=START!$B$4,C95=START!$B$5,N95=START!$B$6,F95&gt;=START!$B$7,F95&lt;=START!$B$8),"SCOPE MATCH","INVALID - OUT OF SCOPE")))</x:f>
      </x:c>
      <x:c r="K95" s="40" t="str">
        <x:f>IF(A95="","",IF(OR(B95="",C95="",D95="",E95="",F95="",I95="",N95=""),"EVIDENCE INSUFFICIENT - REQUIRED FIELD",IF(E95="NOT APPLICABLE",IF(H95="","EVIDENCE INSUFFICIENT - EXPLAIN N/A","COMPLETE"),IF(OR(G95="",H95=""),"EVIDENCE INSUFFICIENT - LOCATOR/DETAIL","COMPLETE"))))</x:f>
      </x:c>
      <x:c r="L95" s="40" t="str">
        <x:f>IF(A95="","",IF(NOT(OR(EXACT(E95,"PASS"),EXACT(E95,"FAIL"),EXACT(E95,"UNKNOWN"),EXACT(E95,"NOT APPLICABLE"))),"INVALID - STATE TOKEN",IF(NOT(OR(EXACT(C95,"Google Search / AI features"),EXACT(C95,"Bing / Microsoft AI experiences"),EXACT(C95,"ChatGPT search"),EXACT(C95,"Multi-surface / platform-neutral"))),"INVALID - PLATFORM TOKEN",IF(NOT(OR(EXACT(D95,"Access"),EXACT(D95,"Indexability"),EXACT(D95,"URL Identity"),EXACT(D95,"Rendering"),EXACT(D95,"Structured Data Parity"),EXACT(D95,"Platform Crawler Access"),EXACT(D95,"Main Content Semantic Exposure"))),"INVALID - CHECK TOKEN",IF(AND(EXACT(E95,"NOT APPLICABLE"),NOT(OR(EXACT(D95,"Structured Data Parity"),EXACT(D95,"Platform Crawler Access")))),"INVALID - N/A NOT PERMITTED",IF(AND(EXACT(E95,"NOT APPLICABLE"),EXACT(D95,"Platform Crawler Access"),OR(EXACT(C95,"ChatGPT search"),EXACT(C95,"Multi-surface / platform-neutral"))),"INVALID - N/A NOT PERMITTED",IF(COUNTIF($A$6:$A$205,A95)&gt;1,"INVALID - DUPLICATE ID","VALID")))))))</x:f>
      </x:c>
      <x:c r="M95" s="40" t="str">
        <x:f>IF(A95="","",IF(J95&lt;&gt;"SCOPE MATCH",J95,IF(L95&lt;&gt;"VALID",L95,IF(K95&lt;&gt;"COMPLETE",K95,IF(E95="FAIL","BLOCKED EVIDENCE",IF(E95="UNKNOWN","EVIDENCE INSUFFICIENT","RECORD READY"))))))</x:f>
      </x:c>
      <x:c r="N95" s="175"/>
      <x:c r="O95" s="230" t="str">
        <x:f>IF(A95="","",IF(M95="RECORD READY","READY","NOT READY"))</x:f>
      </x:c>
    </x:row>
    <x:row r="96">
      <x:c r="A96" s="48"/>
      <x:c r="B96" s="48"/>
      <x:c r="C96" s="48"/>
      <x:c r="D96" s="48"/>
      <x:c r="E96" s="48"/>
      <x:c r="F96" s="52"/>
      <x:c r="G96" s="48"/>
      <x:c r="H96" s="48"/>
      <x:c r="I96" s="48"/>
      <x:c r="J96" s="40" t="str">
        <x:f>IF(A96="","",IF(OR(B96="",C96="",F96="",N96=""),"EVIDENCE INSUFFICIENT - SCOPE FIELD",IF(AND(B96=START!$B$4,C96=START!$B$5,N96=START!$B$6,F96&gt;=START!$B$7,F96&lt;=START!$B$8),"SCOPE MATCH","INVALID - OUT OF SCOPE")))</x:f>
      </x:c>
      <x:c r="K96" s="40" t="str">
        <x:f>IF(A96="","",IF(OR(B96="",C96="",D96="",E96="",F96="",I96="",N96=""),"EVIDENCE INSUFFICIENT - REQUIRED FIELD",IF(E96="NOT APPLICABLE",IF(H96="","EVIDENCE INSUFFICIENT - EXPLAIN N/A","COMPLETE"),IF(OR(G96="",H96=""),"EVIDENCE INSUFFICIENT - LOCATOR/DETAIL","COMPLETE"))))</x:f>
      </x:c>
      <x:c r="L96" s="40" t="str">
        <x:f>IF(A96="","",IF(NOT(OR(EXACT(E96,"PASS"),EXACT(E96,"FAIL"),EXACT(E96,"UNKNOWN"),EXACT(E96,"NOT APPLICABLE"))),"INVALID - STATE TOKEN",IF(NOT(OR(EXACT(C96,"Google Search / AI features"),EXACT(C96,"Bing / Microsoft AI experiences"),EXACT(C96,"ChatGPT search"),EXACT(C96,"Multi-surface / platform-neutral"))),"INVALID - PLATFORM TOKEN",IF(NOT(OR(EXACT(D96,"Access"),EXACT(D96,"Indexability"),EXACT(D96,"URL Identity"),EXACT(D96,"Rendering"),EXACT(D96,"Structured Data Parity"),EXACT(D96,"Platform Crawler Access"),EXACT(D96,"Main Content Semantic Exposure"))),"INVALID - CHECK TOKEN",IF(AND(EXACT(E96,"NOT APPLICABLE"),NOT(OR(EXACT(D96,"Structured Data Parity"),EXACT(D96,"Platform Crawler Access")))),"INVALID - N/A NOT PERMITTED",IF(AND(EXACT(E96,"NOT APPLICABLE"),EXACT(D96,"Platform Crawler Access"),OR(EXACT(C96,"ChatGPT search"),EXACT(C96,"Multi-surface / platform-neutral"))),"INVALID - N/A NOT PERMITTED",IF(COUNTIF($A$6:$A$205,A96)&gt;1,"INVALID - DUPLICATE ID","VALID")))))))</x:f>
      </x:c>
      <x:c r="M96" s="40" t="str">
        <x:f>IF(A96="","",IF(J96&lt;&gt;"SCOPE MATCH",J96,IF(L96&lt;&gt;"VALID",L96,IF(K96&lt;&gt;"COMPLETE",K96,IF(E96="FAIL","BLOCKED EVIDENCE",IF(E96="UNKNOWN","EVIDENCE INSUFFICIENT","RECORD READY"))))))</x:f>
      </x:c>
      <x:c r="N96" s="175"/>
      <x:c r="O96" s="230" t="str">
        <x:f>IF(A96="","",IF(M96="RECORD READY","READY","NOT READY"))</x:f>
      </x:c>
    </x:row>
    <x:row r="97">
      <x:c r="A97" s="48"/>
      <x:c r="B97" s="48"/>
      <x:c r="C97" s="48"/>
      <x:c r="D97" s="48"/>
      <x:c r="E97" s="48"/>
      <x:c r="F97" s="52"/>
      <x:c r="G97" s="48"/>
      <x:c r="H97" s="48"/>
      <x:c r="I97" s="48"/>
      <x:c r="J97" s="40" t="str">
        <x:f>IF(A97="","",IF(OR(B97="",C97="",F97="",N97=""),"EVIDENCE INSUFFICIENT - SCOPE FIELD",IF(AND(B97=START!$B$4,C97=START!$B$5,N97=START!$B$6,F97&gt;=START!$B$7,F97&lt;=START!$B$8),"SCOPE MATCH","INVALID - OUT OF SCOPE")))</x:f>
      </x:c>
      <x:c r="K97" s="40" t="str">
        <x:f>IF(A97="","",IF(OR(B97="",C97="",D97="",E97="",F97="",I97="",N97=""),"EVIDENCE INSUFFICIENT - REQUIRED FIELD",IF(E97="NOT APPLICABLE",IF(H97="","EVIDENCE INSUFFICIENT - EXPLAIN N/A","COMPLETE"),IF(OR(G97="",H97=""),"EVIDENCE INSUFFICIENT - LOCATOR/DETAIL","COMPLETE"))))</x:f>
      </x:c>
      <x:c r="L97" s="40" t="str">
        <x:f>IF(A97="","",IF(NOT(OR(EXACT(E97,"PASS"),EXACT(E97,"FAIL"),EXACT(E97,"UNKNOWN"),EXACT(E97,"NOT APPLICABLE"))),"INVALID - STATE TOKEN",IF(NOT(OR(EXACT(C97,"Google Search / AI features"),EXACT(C97,"Bing / Microsoft AI experiences"),EXACT(C97,"ChatGPT search"),EXACT(C97,"Multi-surface / platform-neutral"))),"INVALID - PLATFORM TOKEN",IF(NOT(OR(EXACT(D97,"Access"),EXACT(D97,"Indexability"),EXACT(D97,"URL Identity"),EXACT(D97,"Rendering"),EXACT(D97,"Structured Data Parity"),EXACT(D97,"Platform Crawler Access"),EXACT(D97,"Main Content Semantic Exposure"))),"INVALID - CHECK TOKEN",IF(AND(EXACT(E97,"NOT APPLICABLE"),NOT(OR(EXACT(D97,"Structured Data Parity"),EXACT(D97,"Platform Crawler Access")))),"INVALID - N/A NOT PERMITTED",IF(AND(EXACT(E97,"NOT APPLICABLE"),EXACT(D97,"Platform Crawler Access"),OR(EXACT(C97,"ChatGPT search"),EXACT(C97,"Multi-surface / platform-neutral"))),"INVALID - N/A NOT PERMITTED",IF(COUNTIF($A$6:$A$205,A97)&gt;1,"INVALID - DUPLICATE ID","VALID")))))))</x:f>
      </x:c>
      <x:c r="M97" s="40" t="str">
        <x:f>IF(A97="","",IF(J97&lt;&gt;"SCOPE MATCH",J97,IF(L97&lt;&gt;"VALID",L97,IF(K97&lt;&gt;"COMPLETE",K97,IF(E97="FAIL","BLOCKED EVIDENCE",IF(E97="UNKNOWN","EVIDENCE INSUFFICIENT","RECORD READY"))))))</x:f>
      </x:c>
      <x:c r="N97" s="175"/>
      <x:c r="O97" s="230" t="str">
        <x:f>IF(A97="","",IF(M97="RECORD READY","READY","NOT READY"))</x:f>
      </x:c>
    </x:row>
    <x:row r="98">
      <x:c r="A98" s="48"/>
      <x:c r="B98" s="48"/>
      <x:c r="C98" s="48"/>
      <x:c r="D98" s="48"/>
      <x:c r="E98" s="48"/>
      <x:c r="F98" s="52"/>
      <x:c r="G98" s="48"/>
      <x:c r="H98" s="48"/>
      <x:c r="I98" s="48"/>
      <x:c r="J98" s="40" t="str">
        <x:f>IF(A98="","",IF(OR(B98="",C98="",F98="",N98=""),"EVIDENCE INSUFFICIENT - SCOPE FIELD",IF(AND(B98=START!$B$4,C98=START!$B$5,N98=START!$B$6,F98&gt;=START!$B$7,F98&lt;=START!$B$8),"SCOPE MATCH","INVALID - OUT OF SCOPE")))</x:f>
      </x:c>
      <x:c r="K98" s="40" t="str">
        <x:f>IF(A98="","",IF(OR(B98="",C98="",D98="",E98="",F98="",I98="",N98=""),"EVIDENCE INSUFFICIENT - REQUIRED FIELD",IF(E98="NOT APPLICABLE",IF(H98="","EVIDENCE INSUFFICIENT - EXPLAIN N/A","COMPLETE"),IF(OR(G98="",H98=""),"EVIDENCE INSUFFICIENT - LOCATOR/DETAIL","COMPLETE"))))</x:f>
      </x:c>
      <x:c r="L98" s="40" t="str">
        <x:f>IF(A98="","",IF(NOT(OR(EXACT(E98,"PASS"),EXACT(E98,"FAIL"),EXACT(E98,"UNKNOWN"),EXACT(E98,"NOT APPLICABLE"))),"INVALID - STATE TOKEN",IF(NOT(OR(EXACT(C98,"Google Search / AI features"),EXACT(C98,"Bing / Microsoft AI experiences"),EXACT(C98,"ChatGPT search"),EXACT(C98,"Multi-surface / platform-neutral"))),"INVALID - PLATFORM TOKEN",IF(NOT(OR(EXACT(D98,"Access"),EXACT(D98,"Indexability"),EXACT(D98,"URL Identity"),EXACT(D98,"Rendering"),EXACT(D98,"Structured Data Parity"),EXACT(D98,"Platform Crawler Access"),EXACT(D98,"Main Content Semantic Exposure"))),"INVALID - CHECK TOKEN",IF(AND(EXACT(E98,"NOT APPLICABLE"),NOT(OR(EXACT(D98,"Structured Data Parity"),EXACT(D98,"Platform Crawler Access")))),"INVALID - N/A NOT PERMITTED",IF(AND(EXACT(E98,"NOT APPLICABLE"),EXACT(D98,"Platform Crawler Access"),OR(EXACT(C98,"ChatGPT search"),EXACT(C98,"Multi-surface / platform-neutral"))),"INVALID - N/A NOT PERMITTED",IF(COUNTIF($A$6:$A$205,A98)&gt;1,"INVALID - DUPLICATE ID","VALID")))))))</x:f>
      </x:c>
      <x:c r="M98" s="40" t="str">
        <x:f>IF(A98="","",IF(J98&lt;&gt;"SCOPE MATCH",J98,IF(L98&lt;&gt;"VALID",L98,IF(K98&lt;&gt;"COMPLETE",K98,IF(E98="FAIL","BLOCKED EVIDENCE",IF(E98="UNKNOWN","EVIDENCE INSUFFICIENT","RECORD READY"))))))</x:f>
      </x:c>
      <x:c r="N98" s="175"/>
      <x:c r="O98" s="230" t="str">
        <x:f>IF(A98="","",IF(M98="RECORD READY","READY","NOT READY"))</x:f>
      </x:c>
    </x:row>
    <x:row r="99">
      <x:c r="A99" s="48"/>
      <x:c r="B99" s="48"/>
      <x:c r="C99" s="48"/>
      <x:c r="D99" s="48"/>
      <x:c r="E99" s="48"/>
      <x:c r="F99" s="52"/>
      <x:c r="G99" s="48"/>
      <x:c r="H99" s="48"/>
      <x:c r="I99" s="48"/>
      <x:c r="J99" s="40" t="str">
        <x:f>IF(A99="","",IF(OR(B99="",C99="",F99="",N99=""),"EVIDENCE INSUFFICIENT - SCOPE FIELD",IF(AND(B99=START!$B$4,C99=START!$B$5,N99=START!$B$6,F99&gt;=START!$B$7,F99&lt;=START!$B$8),"SCOPE MATCH","INVALID - OUT OF SCOPE")))</x:f>
      </x:c>
      <x:c r="K99" s="40" t="str">
        <x:f>IF(A99="","",IF(OR(B99="",C99="",D99="",E99="",F99="",I99="",N99=""),"EVIDENCE INSUFFICIENT - REQUIRED FIELD",IF(E99="NOT APPLICABLE",IF(H99="","EVIDENCE INSUFFICIENT - EXPLAIN N/A","COMPLETE"),IF(OR(G99="",H99=""),"EVIDENCE INSUFFICIENT - LOCATOR/DETAIL","COMPLETE"))))</x:f>
      </x:c>
      <x:c r="L99" s="40" t="str">
        <x:f>IF(A99="","",IF(NOT(OR(EXACT(E99,"PASS"),EXACT(E99,"FAIL"),EXACT(E99,"UNKNOWN"),EXACT(E99,"NOT APPLICABLE"))),"INVALID - STATE TOKEN",IF(NOT(OR(EXACT(C99,"Google Search / AI features"),EXACT(C99,"Bing / Microsoft AI experiences"),EXACT(C99,"ChatGPT search"),EXACT(C99,"Multi-surface / platform-neutral"))),"INVALID - PLATFORM TOKEN",IF(NOT(OR(EXACT(D99,"Access"),EXACT(D99,"Indexability"),EXACT(D99,"URL Identity"),EXACT(D99,"Rendering"),EXACT(D99,"Structured Data Parity"),EXACT(D99,"Platform Crawler Access"),EXACT(D99,"Main Content Semantic Exposure"))),"INVALID - CHECK TOKEN",IF(AND(EXACT(E99,"NOT APPLICABLE"),NOT(OR(EXACT(D99,"Structured Data Parity"),EXACT(D99,"Platform Crawler Access")))),"INVALID - N/A NOT PERMITTED",IF(AND(EXACT(E99,"NOT APPLICABLE"),EXACT(D99,"Platform Crawler Access"),OR(EXACT(C99,"ChatGPT search"),EXACT(C99,"Multi-surface / platform-neutral"))),"INVALID - N/A NOT PERMITTED",IF(COUNTIF($A$6:$A$205,A99)&gt;1,"INVALID - DUPLICATE ID","VALID")))))))</x:f>
      </x:c>
      <x:c r="M99" s="40" t="str">
        <x:f>IF(A99="","",IF(J99&lt;&gt;"SCOPE MATCH",J99,IF(L99&lt;&gt;"VALID",L99,IF(K99&lt;&gt;"COMPLETE",K99,IF(E99="FAIL","BLOCKED EVIDENCE",IF(E99="UNKNOWN","EVIDENCE INSUFFICIENT","RECORD READY"))))))</x:f>
      </x:c>
      <x:c r="N99" s="175"/>
      <x:c r="O99" s="230" t="str">
        <x:f>IF(A99="","",IF(M99="RECORD READY","READY","NOT READY"))</x:f>
      </x:c>
    </x:row>
    <x:row r="100">
      <x:c r="A100" s="48"/>
      <x:c r="B100" s="48"/>
      <x:c r="C100" s="48"/>
      <x:c r="D100" s="48"/>
      <x:c r="E100" s="48"/>
      <x:c r="F100" s="52"/>
      <x:c r="G100" s="48"/>
      <x:c r="H100" s="48"/>
      <x:c r="I100" s="48"/>
      <x:c r="J100" s="40" t="str">
        <x:f>IF(A100="","",IF(OR(B100="",C100="",F100="",N100=""),"EVIDENCE INSUFFICIENT - SCOPE FIELD",IF(AND(B100=START!$B$4,C100=START!$B$5,N100=START!$B$6,F100&gt;=START!$B$7,F100&lt;=START!$B$8),"SCOPE MATCH","INVALID - OUT OF SCOPE")))</x:f>
      </x:c>
      <x:c r="K100" s="40" t="str">
        <x:f>IF(A100="","",IF(OR(B100="",C100="",D100="",E100="",F100="",I100="",N100=""),"EVIDENCE INSUFFICIENT - REQUIRED FIELD",IF(E100="NOT APPLICABLE",IF(H100="","EVIDENCE INSUFFICIENT - EXPLAIN N/A","COMPLETE"),IF(OR(G100="",H100=""),"EVIDENCE INSUFFICIENT - LOCATOR/DETAIL","COMPLETE"))))</x:f>
      </x:c>
      <x:c r="L100" s="40" t="str">
        <x:f>IF(A100="","",IF(NOT(OR(EXACT(E100,"PASS"),EXACT(E100,"FAIL"),EXACT(E100,"UNKNOWN"),EXACT(E100,"NOT APPLICABLE"))),"INVALID - STATE TOKEN",IF(NOT(OR(EXACT(C100,"Google Search / AI features"),EXACT(C100,"Bing / Microsoft AI experiences"),EXACT(C100,"ChatGPT search"),EXACT(C100,"Multi-surface / platform-neutral"))),"INVALID - PLATFORM TOKEN",IF(NOT(OR(EXACT(D100,"Access"),EXACT(D100,"Indexability"),EXACT(D100,"URL Identity"),EXACT(D100,"Rendering"),EXACT(D100,"Structured Data Parity"),EXACT(D100,"Platform Crawler Access"),EXACT(D100,"Main Content Semantic Exposure"))),"INVALID - CHECK TOKEN",IF(AND(EXACT(E100,"NOT APPLICABLE"),NOT(OR(EXACT(D100,"Structured Data Parity"),EXACT(D100,"Platform Crawler Access")))),"INVALID - N/A NOT PERMITTED",IF(AND(EXACT(E100,"NOT APPLICABLE"),EXACT(D100,"Platform Crawler Access"),OR(EXACT(C100,"ChatGPT search"),EXACT(C100,"Multi-surface / platform-neutral"))),"INVALID - N/A NOT PERMITTED",IF(COUNTIF($A$6:$A$205,A100)&gt;1,"INVALID - DUPLICATE ID","VALID")))))))</x:f>
      </x:c>
      <x:c r="M100" s="40" t="str">
        <x:f>IF(A100="","",IF(J100&lt;&gt;"SCOPE MATCH",J100,IF(L100&lt;&gt;"VALID",L100,IF(K100&lt;&gt;"COMPLETE",K100,IF(E100="FAIL","BLOCKED EVIDENCE",IF(E100="UNKNOWN","EVIDENCE INSUFFICIENT","RECORD READY"))))))</x:f>
      </x:c>
      <x:c r="N100" s="175"/>
      <x:c r="O100" s="230" t="str">
        <x:f>IF(A100="","",IF(M100="RECORD READY","READY","NOT READY"))</x:f>
      </x:c>
    </x:row>
    <x:row r="101">
      <x:c r="A101" s="48"/>
      <x:c r="B101" s="48"/>
      <x:c r="C101" s="48"/>
      <x:c r="D101" s="48"/>
      <x:c r="E101" s="48"/>
      <x:c r="F101" s="52"/>
      <x:c r="G101" s="48"/>
      <x:c r="H101" s="48"/>
      <x:c r="I101" s="48"/>
      <x:c r="J101" s="40" t="str">
        <x:f>IF(A101="","",IF(OR(B101="",C101="",F101="",N101=""),"EVIDENCE INSUFFICIENT - SCOPE FIELD",IF(AND(B101=START!$B$4,C101=START!$B$5,N101=START!$B$6,F101&gt;=START!$B$7,F101&lt;=START!$B$8),"SCOPE MATCH","INVALID - OUT OF SCOPE")))</x:f>
      </x:c>
      <x:c r="K101" s="40" t="str">
        <x:f>IF(A101="","",IF(OR(B101="",C101="",D101="",E101="",F101="",I101="",N101=""),"EVIDENCE INSUFFICIENT - REQUIRED FIELD",IF(E101="NOT APPLICABLE",IF(H101="","EVIDENCE INSUFFICIENT - EXPLAIN N/A","COMPLETE"),IF(OR(G101="",H101=""),"EVIDENCE INSUFFICIENT - LOCATOR/DETAIL","COMPLETE"))))</x:f>
      </x:c>
      <x:c r="L101" s="40" t="str">
        <x:f>IF(A101="","",IF(NOT(OR(EXACT(E101,"PASS"),EXACT(E101,"FAIL"),EXACT(E101,"UNKNOWN"),EXACT(E101,"NOT APPLICABLE"))),"INVALID - STATE TOKEN",IF(NOT(OR(EXACT(C101,"Google Search / AI features"),EXACT(C101,"Bing / Microsoft AI experiences"),EXACT(C101,"ChatGPT search"),EXACT(C101,"Multi-surface / platform-neutral"))),"INVALID - PLATFORM TOKEN",IF(NOT(OR(EXACT(D101,"Access"),EXACT(D101,"Indexability"),EXACT(D101,"URL Identity"),EXACT(D101,"Rendering"),EXACT(D101,"Structured Data Parity"),EXACT(D101,"Platform Crawler Access"),EXACT(D101,"Main Content Semantic Exposure"))),"INVALID - CHECK TOKEN",IF(AND(EXACT(E101,"NOT APPLICABLE"),NOT(OR(EXACT(D101,"Structured Data Parity"),EXACT(D101,"Platform Crawler Access")))),"INVALID - N/A NOT PERMITTED",IF(AND(EXACT(E101,"NOT APPLICABLE"),EXACT(D101,"Platform Crawler Access"),OR(EXACT(C101,"ChatGPT search"),EXACT(C101,"Multi-surface / platform-neutral"))),"INVALID - N/A NOT PERMITTED",IF(COUNTIF($A$6:$A$205,A101)&gt;1,"INVALID - DUPLICATE ID","VALID")))))))</x:f>
      </x:c>
      <x:c r="M101" s="40" t="str">
        <x:f>IF(A101="","",IF(J101&lt;&gt;"SCOPE MATCH",J101,IF(L101&lt;&gt;"VALID",L101,IF(K101&lt;&gt;"COMPLETE",K101,IF(E101="FAIL","BLOCKED EVIDENCE",IF(E101="UNKNOWN","EVIDENCE INSUFFICIENT","RECORD READY"))))))</x:f>
      </x:c>
      <x:c r="N101" s="175"/>
      <x:c r="O101" s="230" t="str">
        <x:f>IF(A101="","",IF(M101="RECORD READY","READY","NOT READY"))</x:f>
      </x:c>
    </x:row>
    <x:row r="102">
      <x:c r="A102" s="48"/>
      <x:c r="B102" s="48"/>
      <x:c r="C102" s="48"/>
      <x:c r="D102" s="48"/>
      <x:c r="E102" s="48"/>
      <x:c r="F102" s="52"/>
      <x:c r="G102" s="48"/>
      <x:c r="H102" s="48"/>
      <x:c r="I102" s="48"/>
      <x:c r="J102" s="40" t="str">
        <x:f>IF(A102="","",IF(OR(B102="",C102="",F102="",N102=""),"EVIDENCE INSUFFICIENT - SCOPE FIELD",IF(AND(B102=START!$B$4,C102=START!$B$5,N102=START!$B$6,F102&gt;=START!$B$7,F102&lt;=START!$B$8),"SCOPE MATCH","INVALID - OUT OF SCOPE")))</x:f>
      </x:c>
      <x:c r="K102" s="40" t="str">
        <x:f>IF(A102="","",IF(OR(B102="",C102="",D102="",E102="",F102="",I102="",N102=""),"EVIDENCE INSUFFICIENT - REQUIRED FIELD",IF(E102="NOT APPLICABLE",IF(H102="","EVIDENCE INSUFFICIENT - EXPLAIN N/A","COMPLETE"),IF(OR(G102="",H102=""),"EVIDENCE INSUFFICIENT - LOCATOR/DETAIL","COMPLETE"))))</x:f>
      </x:c>
      <x:c r="L102" s="40" t="str">
        <x:f>IF(A102="","",IF(NOT(OR(EXACT(E102,"PASS"),EXACT(E102,"FAIL"),EXACT(E102,"UNKNOWN"),EXACT(E102,"NOT APPLICABLE"))),"INVALID - STATE TOKEN",IF(NOT(OR(EXACT(C102,"Google Search / AI features"),EXACT(C102,"Bing / Microsoft AI experiences"),EXACT(C102,"ChatGPT search"),EXACT(C102,"Multi-surface / platform-neutral"))),"INVALID - PLATFORM TOKEN",IF(NOT(OR(EXACT(D102,"Access"),EXACT(D102,"Indexability"),EXACT(D102,"URL Identity"),EXACT(D102,"Rendering"),EXACT(D102,"Structured Data Parity"),EXACT(D102,"Platform Crawler Access"),EXACT(D102,"Main Content Semantic Exposure"))),"INVALID - CHECK TOKEN",IF(AND(EXACT(E102,"NOT APPLICABLE"),NOT(OR(EXACT(D102,"Structured Data Parity"),EXACT(D102,"Platform Crawler Access")))),"INVALID - N/A NOT PERMITTED",IF(AND(EXACT(E102,"NOT APPLICABLE"),EXACT(D102,"Platform Crawler Access"),OR(EXACT(C102,"ChatGPT search"),EXACT(C102,"Multi-surface / platform-neutral"))),"INVALID - N/A NOT PERMITTED",IF(COUNTIF($A$6:$A$205,A102)&gt;1,"INVALID - DUPLICATE ID","VALID")))))))</x:f>
      </x:c>
      <x:c r="M102" s="40" t="str">
        <x:f>IF(A102="","",IF(J102&lt;&gt;"SCOPE MATCH",J102,IF(L102&lt;&gt;"VALID",L102,IF(K102&lt;&gt;"COMPLETE",K102,IF(E102="FAIL","BLOCKED EVIDENCE",IF(E102="UNKNOWN","EVIDENCE INSUFFICIENT","RECORD READY"))))))</x:f>
      </x:c>
      <x:c r="N102" s="175"/>
      <x:c r="O102" s="230" t="str">
        <x:f>IF(A102="","",IF(M102="RECORD READY","READY","NOT READY"))</x:f>
      </x:c>
    </x:row>
    <x:row r="103">
      <x:c r="A103" s="48"/>
      <x:c r="B103" s="48"/>
      <x:c r="C103" s="48"/>
      <x:c r="D103" s="48"/>
      <x:c r="E103" s="48"/>
      <x:c r="F103" s="52"/>
      <x:c r="G103" s="48"/>
      <x:c r="H103" s="48"/>
      <x:c r="I103" s="48"/>
      <x:c r="J103" s="40" t="str">
        <x:f>IF(A103="","",IF(OR(B103="",C103="",F103="",N103=""),"EVIDENCE INSUFFICIENT - SCOPE FIELD",IF(AND(B103=START!$B$4,C103=START!$B$5,N103=START!$B$6,F103&gt;=START!$B$7,F103&lt;=START!$B$8),"SCOPE MATCH","INVALID - OUT OF SCOPE")))</x:f>
      </x:c>
      <x:c r="K103" s="40" t="str">
        <x:f>IF(A103="","",IF(OR(B103="",C103="",D103="",E103="",F103="",I103="",N103=""),"EVIDENCE INSUFFICIENT - REQUIRED FIELD",IF(E103="NOT APPLICABLE",IF(H103="","EVIDENCE INSUFFICIENT - EXPLAIN N/A","COMPLETE"),IF(OR(G103="",H103=""),"EVIDENCE INSUFFICIENT - LOCATOR/DETAIL","COMPLETE"))))</x:f>
      </x:c>
      <x:c r="L103" s="40" t="str">
        <x:f>IF(A103="","",IF(NOT(OR(EXACT(E103,"PASS"),EXACT(E103,"FAIL"),EXACT(E103,"UNKNOWN"),EXACT(E103,"NOT APPLICABLE"))),"INVALID - STATE TOKEN",IF(NOT(OR(EXACT(C103,"Google Search / AI features"),EXACT(C103,"Bing / Microsoft AI experiences"),EXACT(C103,"ChatGPT search"),EXACT(C103,"Multi-surface / platform-neutral"))),"INVALID - PLATFORM TOKEN",IF(NOT(OR(EXACT(D103,"Access"),EXACT(D103,"Indexability"),EXACT(D103,"URL Identity"),EXACT(D103,"Rendering"),EXACT(D103,"Structured Data Parity"),EXACT(D103,"Platform Crawler Access"),EXACT(D103,"Main Content Semantic Exposure"))),"INVALID - CHECK TOKEN",IF(AND(EXACT(E103,"NOT APPLICABLE"),NOT(OR(EXACT(D103,"Structured Data Parity"),EXACT(D103,"Platform Crawler Access")))),"INVALID - N/A NOT PERMITTED",IF(AND(EXACT(E103,"NOT APPLICABLE"),EXACT(D103,"Platform Crawler Access"),OR(EXACT(C103,"ChatGPT search"),EXACT(C103,"Multi-surface / platform-neutral"))),"INVALID - N/A NOT PERMITTED",IF(COUNTIF($A$6:$A$205,A103)&gt;1,"INVALID - DUPLICATE ID","VALID")))))))</x:f>
      </x:c>
      <x:c r="M103" s="40" t="str">
        <x:f>IF(A103="","",IF(J103&lt;&gt;"SCOPE MATCH",J103,IF(L103&lt;&gt;"VALID",L103,IF(K103&lt;&gt;"COMPLETE",K103,IF(E103="FAIL","BLOCKED EVIDENCE",IF(E103="UNKNOWN","EVIDENCE INSUFFICIENT","RECORD READY"))))))</x:f>
      </x:c>
      <x:c r="N103" s="175"/>
      <x:c r="O103" s="230" t="str">
        <x:f>IF(A103="","",IF(M103="RECORD READY","READY","NOT READY"))</x:f>
      </x:c>
    </x:row>
    <x:row r="104">
      <x:c r="A104" s="48"/>
      <x:c r="B104" s="48"/>
      <x:c r="C104" s="48"/>
      <x:c r="D104" s="48"/>
      <x:c r="E104" s="48"/>
      <x:c r="F104" s="52"/>
      <x:c r="G104" s="48"/>
      <x:c r="H104" s="48"/>
      <x:c r="I104" s="48"/>
      <x:c r="J104" s="40" t="str">
        <x:f>IF(A104="","",IF(OR(B104="",C104="",F104="",N104=""),"EVIDENCE INSUFFICIENT - SCOPE FIELD",IF(AND(B104=START!$B$4,C104=START!$B$5,N104=START!$B$6,F104&gt;=START!$B$7,F104&lt;=START!$B$8),"SCOPE MATCH","INVALID - OUT OF SCOPE")))</x:f>
      </x:c>
      <x:c r="K104" s="40" t="str">
        <x:f>IF(A104="","",IF(OR(B104="",C104="",D104="",E104="",F104="",I104="",N104=""),"EVIDENCE INSUFFICIENT - REQUIRED FIELD",IF(E104="NOT APPLICABLE",IF(H104="","EVIDENCE INSUFFICIENT - EXPLAIN N/A","COMPLETE"),IF(OR(G104="",H104=""),"EVIDENCE INSUFFICIENT - LOCATOR/DETAIL","COMPLETE"))))</x:f>
      </x:c>
      <x:c r="L104" s="40" t="str">
        <x:f>IF(A104="","",IF(NOT(OR(EXACT(E104,"PASS"),EXACT(E104,"FAIL"),EXACT(E104,"UNKNOWN"),EXACT(E104,"NOT APPLICABLE"))),"INVALID - STATE TOKEN",IF(NOT(OR(EXACT(C104,"Google Search / AI features"),EXACT(C104,"Bing / Microsoft AI experiences"),EXACT(C104,"ChatGPT search"),EXACT(C104,"Multi-surface / platform-neutral"))),"INVALID - PLATFORM TOKEN",IF(NOT(OR(EXACT(D104,"Access"),EXACT(D104,"Indexability"),EXACT(D104,"URL Identity"),EXACT(D104,"Rendering"),EXACT(D104,"Structured Data Parity"),EXACT(D104,"Platform Crawler Access"),EXACT(D104,"Main Content Semantic Exposure"))),"INVALID - CHECK TOKEN",IF(AND(EXACT(E104,"NOT APPLICABLE"),NOT(OR(EXACT(D104,"Structured Data Parity"),EXACT(D104,"Platform Crawler Access")))),"INVALID - N/A NOT PERMITTED",IF(AND(EXACT(E104,"NOT APPLICABLE"),EXACT(D104,"Platform Crawler Access"),OR(EXACT(C104,"ChatGPT search"),EXACT(C104,"Multi-surface / platform-neutral"))),"INVALID - N/A NOT PERMITTED",IF(COUNTIF($A$6:$A$205,A104)&gt;1,"INVALID - DUPLICATE ID","VALID")))))))</x:f>
      </x:c>
      <x:c r="M104" s="40" t="str">
        <x:f>IF(A104="","",IF(J104&lt;&gt;"SCOPE MATCH",J104,IF(L104&lt;&gt;"VALID",L104,IF(K104&lt;&gt;"COMPLETE",K104,IF(E104="FAIL","BLOCKED EVIDENCE",IF(E104="UNKNOWN","EVIDENCE INSUFFICIENT","RECORD READY"))))))</x:f>
      </x:c>
      <x:c r="N104" s="175"/>
      <x:c r="O104" s="230" t="str">
        <x:f>IF(A104="","",IF(M104="RECORD READY","READY","NOT READY"))</x:f>
      </x:c>
    </x:row>
    <x:row r="105">
      <x:c r="A105" s="48"/>
      <x:c r="B105" s="48"/>
      <x:c r="C105" s="48"/>
      <x:c r="D105" s="48"/>
      <x:c r="E105" s="48"/>
      <x:c r="F105" s="52"/>
      <x:c r="G105" s="48"/>
      <x:c r="H105" s="48"/>
      <x:c r="I105" s="48"/>
      <x:c r="J105" s="40" t="str">
        <x:f>IF(A105="","",IF(OR(B105="",C105="",F105="",N105=""),"EVIDENCE INSUFFICIENT - SCOPE FIELD",IF(AND(B105=START!$B$4,C105=START!$B$5,N105=START!$B$6,F105&gt;=START!$B$7,F105&lt;=START!$B$8),"SCOPE MATCH","INVALID - OUT OF SCOPE")))</x:f>
      </x:c>
      <x:c r="K105" s="40" t="str">
        <x:f>IF(A105="","",IF(OR(B105="",C105="",D105="",E105="",F105="",I105="",N105=""),"EVIDENCE INSUFFICIENT - REQUIRED FIELD",IF(E105="NOT APPLICABLE",IF(H105="","EVIDENCE INSUFFICIENT - EXPLAIN N/A","COMPLETE"),IF(OR(G105="",H105=""),"EVIDENCE INSUFFICIENT - LOCATOR/DETAIL","COMPLETE"))))</x:f>
      </x:c>
      <x:c r="L105" s="40" t="str">
        <x:f>IF(A105="","",IF(NOT(OR(EXACT(E105,"PASS"),EXACT(E105,"FAIL"),EXACT(E105,"UNKNOWN"),EXACT(E105,"NOT APPLICABLE"))),"INVALID - STATE TOKEN",IF(NOT(OR(EXACT(C105,"Google Search / AI features"),EXACT(C105,"Bing / Microsoft AI experiences"),EXACT(C105,"ChatGPT search"),EXACT(C105,"Multi-surface / platform-neutral"))),"INVALID - PLATFORM TOKEN",IF(NOT(OR(EXACT(D105,"Access"),EXACT(D105,"Indexability"),EXACT(D105,"URL Identity"),EXACT(D105,"Rendering"),EXACT(D105,"Structured Data Parity"),EXACT(D105,"Platform Crawler Access"),EXACT(D105,"Main Content Semantic Exposure"))),"INVALID - CHECK TOKEN",IF(AND(EXACT(E105,"NOT APPLICABLE"),NOT(OR(EXACT(D105,"Structured Data Parity"),EXACT(D105,"Platform Crawler Access")))),"INVALID - N/A NOT PERMITTED",IF(AND(EXACT(E105,"NOT APPLICABLE"),EXACT(D105,"Platform Crawler Access"),OR(EXACT(C105,"ChatGPT search"),EXACT(C105,"Multi-surface / platform-neutral"))),"INVALID - N/A NOT PERMITTED",IF(COUNTIF($A$6:$A$205,A105)&gt;1,"INVALID - DUPLICATE ID","VALID")))))))</x:f>
      </x:c>
      <x:c r="M105" s="40" t="str">
        <x:f>IF(A105="","",IF(J105&lt;&gt;"SCOPE MATCH",J105,IF(L105&lt;&gt;"VALID",L105,IF(K105&lt;&gt;"COMPLETE",K105,IF(E105="FAIL","BLOCKED EVIDENCE",IF(E105="UNKNOWN","EVIDENCE INSUFFICIENT","RECORD READY"))))))</x:f>
      </x:c>
      <x:c r="N105" s="175"/>
      <x:c r="O105" s="230" t="str">
        <x:f>IF(A105="","",IF(M105="RECORD READY","READY","NOT READY"))</x:f>
      </x:c>
    </x:row>
    <x:row r="106">
      <x:c r="A106" s="48"/>
      <x:c r="B106" s="48"/>
      <x:c r="C106" s="48"/>
      <x:c r="D106" s="48"/>
      <x:c r="E106" s="48"/>
      <x:c r="F106" s="52"/>
      <x:c r="G106" s="48"/>
      <x:c r="H106" s="48"/>
      <x:c r="I106" s="48"/>
      <x:c r="J106" s="40" t="str">
        <x:f>IF(A106="","",IF(OR(B106="",C106="",F106="",N106=""),"EVIDENCE INSUFFICIENT - SCOPE FIELD",IF(AND(B106=START!$B$4,C106=START!$B$5,N106=START!$B$6,F106&gt;=START!$B$7,F106&lt;=START!$B$8),"SCOPE MATCH","INVALID - OUT OF SCOPE")))</x:f>
      </x:c>
      <x:c r="K106" s="40" t="str">
        <x:f>IF(A106="","",IF(OR(B106="",C106="",D106="",E106="",F106="",I106="",N106=""),"EVIDENCE INSUFFICIENT - REQUIRED FIELD",IF(E106="NOT APPLICABLE",IF(H106="","EVIDENCE INSUFFICIENT - EXPLAIN N/A","COMPLETE"),IF(OR(G106="",H106=""),"EVIDENCE INSUFFICIENT - LOCATOR/DETAIL","COMPLETE"))))</x:f>
      </x:c>
      <x:c r="L106" s="40" t="str">
        <x:f>IF(A106="","",IF(NOT(OR(EXACT(E106,"PASS"),EXACT(E106,"FAIL"),EXACT(E106,"UNKNOWN"),EXACT(E106,"NOT APPLICABLE"))),"INVALID - STATE TOKEN",IF(NOT(OR(EXACT(C106,"Google Search / AI features"),EXACT(C106,"Bing / Microsoft AI experiences"),EXACT(C106,"ChatGPT search"),EXACT(C106,"Multi-surface / platform-neutral"))),"INVALID - PLATFORM TOKEN",IF(NOT(OR(EXACT(D106,"Access"),EXACT(D106,"Indexability"),EXACT(D106,"URL Identity"),EXACT(D106,"Rendering"),EXACT(D106,"Structured Data Parity"),EXACT(D106,"Platform Crawler Access"),EXACT(D106,"Main Content Semantic Exposure"))),"INVALID - CHECK TOKEN",IF(AND(EXACT(E106,"NOT APPLICABLE"),NOT(OR(EXACT(D106,"Structured Data Parity"),EXACT(D106,"Platform Crawler Access")))),"INVALID - N/A NOT PERMITTED",IF(AND(EXACT(E106,"NOT APPLICABLE"),EXACT(D106,"Platform Crawler Access"),OR(EXACT(C106,"ChatGPT search"),EXACT(C106,"Multi-surface / platform-neutral"))),"INVALID - N/A NOT PERMITTED",IF(COUNTIF($A$6:$A$205,A106)&gt;1,"INVALID - DUPLICATE ID","VALID")))))))</x:f>
      </x:c>
      <x:c r="M106" s="40" t="str">
        <x:f>IF(A106="","",IF(J106&lt;&gt;"SCOPE MATCH",J106,IF(L106&lt;&gt;"VALID",L106,IF(K106&lt;&gt;"COMPLETE",K106,IF(E106="FAIL","BLOCKED EVIDENCE",IF(E106="UNKNOWN","EVIDENCE INSUFFICIENT","RECORD READY"))))))</x:f>
      </x:c>
      <x:c r="N106" s="175"/>
      <x:c r="O106" s="230" t="str">
        <x:f>IF(A106="","",IF(M106="RECORD READY","READY","NOT READY"))</x:f>
      </x:c>
    </x:row>
    <x:row r="107">
      <x:c r="A107" s="48"/>
      <x:c r="B107" s="48"/>
      <x:c r="C107" s="48"/>
      <x:c r="D107" s="48"/>
      <x:c r="E107" s="48"/>
      <x:c r="F107" s="52"/>
      <x:c r="G107" s="48"/>
      <x:c r="H107" s="48"/>
      <x:c r="I107" s="48"/>
      <x:c r="J107" s="40" t="str">
        <x:f>IF(A107="","",IF(OR(B107="",C107="",F107="",N107=""),"EVIDENCE INSUFFICIENT - SCOPE FIELD",IF(AND(B107=START!$B$4,C107=START!$B$5,N107=START!$B$6,F107&gt;=START!$B$7,F107&lt;=START!$B$8),"SCOPE MATCH","INVALID - OUT OF SCOPE")))</x:f>
      </x:c>
      <x:c r="K107" s="40" t="str">
        <x:f>IF(A107="","",IF(OR(B107="",C107="",D107="",E107="",F107="",I107="",N107=""),"EVIDENCE INSUFFICIENT - REQUIRED FIELD",IF(E107="NOT APPLICABLE",IF(H107="","EVIDENCE INSUFFICIENT - EXPLAIN N/A","COMPLETE"),IF(OR(G107="",H107=""),"EVIDENCE INSUFFICIENT - LOCATOR/DETAIL","COMPLETE"))))</x:f>
      </x:c>
      <x:c r="L107" s="40" t="str">
        <x:f>IF(A107="","",IF(NOT(OR(EXACT(E107,"PASS"),EXACT(E107,"FAIL"),EXACT(E107,"UNKNOWN"),EXACT(E107,"NOT APPLICABLE"))),"INVALID - STATE TOKEN",IF(NOT(OR(EXACT(C107,"Google Search / AI features"),EXACT(C107,"Bing / Microsoft AI experiences"),EXACT(C107,"ChatGPT search"),EXACT(C107,"Multi-surface / platform-neutral"))),"INVALID - PLATFORM TOKEN",IF(NOT(OR(EXACT(D107,"Access"),EXACT(D107,"Indexability"),EXACT(D107,"URL Identity"),EXACT(D107,"Rendering"),EXACT(D107,"Structured Data Parity"),EXACT(D107,"Platform Crawler Access"),EXACT(D107,"Main Content Semantic Exposure"))),"INVALID - CHECK TOKEN",IF(AND(EXACT(E107,"NOT APPLICABLE"),NOT(OR(EXACT(D107,"Structured Data Parity"),EXACT(D107,"Platform Crawler Access")))),"INVALID - N/A NOT PERMITTED",IF(AND(EXACT(E107,"NOT APPLICABLE"),EXACT(D107,"Platform Crawler Access"),OR(EXACT(C107,"ChatGPT search"),EXACT(C107,"Multi-surface / platform-neutral"))),"INVALID - N/A NOT PERMITTED",IF(COUNTIF($A$6:$A$205,A107)&gt;1,"INVALID - DUPLICATE ID","VALID")))))))</x:f>
      </x:c>
      <x:c r="M107" s="40" t="str">
        <x:f>IF(A107="","",IF(J107&lt;&gt;"SCOPE MATCH",J107,IF(L107&lt;&gt;"VALID",L107,IF(K107&lt;&gt;"COMPLETE",K107,IF(E107="FAIL","BLOCKED EVIDENCE",IF(E107="UNKNOWN","EVIDENCE INSUFFICIENT","RECORD READY"))))))</x:f>
      </x:c>
      <x:c r="N107" s="175"/>
      <x:c r="O107" s="230" t="str">
        <x:f>IF(A107="","",IF(M107="RECORD READY","READY","NOT READY"))</x:f>
      </x:c>
    </x:row>
    <x:row r="108">
      <x:c r="A108" s="48"/>
      <x:c r="B108" s="48"/>
      <x:c r="C108" s="48"/>
      <x:c r="D108" s="48"/>
      <x:c r="E108" s="48"/>
      <x:c r="F108" s="52"/>
      <x:c r="G108" s="48"/>
      <x:c r="H108" s="48"/>
      <x:c r="I108" s="48"/>
      <x:c r="J108" s="40" t="str">
        <x:f>IF(A108="","",IF(OR(B108="",C108="",F108="",N108=""),"EVIDENCE INSUFFICIENT - SCOPE FIELD",IF(AND(B108=START!$B$4,C108=START!$B$5,N108=START!$B$6,F108&gt;=START!$B$7,F108&lt;=START!$B$8),"SCOPE MATCH","INVALID - OUT OF SCOPE")))</x:f>
      </x:c>
      <x:c r="K108" s="40" t="str">
        <x:f>IF(A108="","",IF(OR(B108="",C108="",D108="",E108="",F108="",I108="",N108=""),"EVIDENCE INSUFFICIENT - REQUIRED FIELD",IF(E108="NOT APPLICABLE",IF(H108="","EVIDENCE INSUFFICIENT - EXPLAIN N/A","COMPLETE"),IF(OR(G108="",H108=""),"EVIDENCE INSUFFICIENT - LOCATOR/DETAIL","COMPLETE"))))</x:f>
      </x:c>
      <x:c r="L108" s="40" t="str">
        <x:f>IF(A108="","",IF(NOT(OR(EXACT(E108,"PASS"),EXACT(E108,"FAIL"),EXACT(E108,"UNKNOWN"),EXACT(E108,"NOT APPLICABLE"))),"INVALID - STATE TOKEN",IF(NOT(OR(EXACT(C108,"Google Search / AI features"),EXACT(C108,"Bing / Microsoft AI experiences"),EXACT(C108,"ChatGPT search"),EXACT(C108,"Multi-surface / platform-neutral"))),"INVALID - PLATFORM TOKEN",IF(NOT(OR(EXACT(D108,"Access"),EXACT(D108,"Indexability"),EXACT(D108,"URL Identity"),EXACT(D108,"Rendering"),EXACT(D108,"Structured Data Parity"),EXACT(D108,"Platform Crawler Access"),EXACT(D108,"Main Content Semantic Exposure"))),"INVALID - CHECK TOKEN",IF(AND(EXACT(E108,"NOT APPLICABLE"),NOT(OR(EXACT(D108,"Structured Data Parity"),EXACT(D108,"Platform Crawler Access")))),"INVALID - N/A NOT PERMITTED",IF(AND(EXACT(E108,"NOT APPLICABLE"),EXACT(D108,"Platform Crawler Access"),OR(EXACT(C108,"ChatGPT search"),EXACT(C108,"Multi-surface / platform-neutral"))),"INVALID - N/A NOT PERMITTED",IF(COUNTIF($A$6:$A$205,A108)&gt;1,"INVALID - DUPLICATE ID","VALID")))))))</x:f>
      </x:c>
      <x:c r="M108" s="40" t="str">
        <x:f>IF(A108="","",IF(J108&lt;&gt;"SCOPE MATCH",J108,IF(L108&lt;&gt;"VALID",L108,IF(K108&lt;&gt;"COMPLETE",K108,IF(E108="FAIL","BLOCKED EVIDENCE",IF(E108="UNKNOWN","EVIDENCE INSUFFICIENT","RECORD READY"))))))</x:f>
      </x:c>
      <x:c r="N108" s="175"/>
      <x:c r="O108" s="230" t="str">
        <x:f>IF(A108="","",IF(M108="RECORD READY","READY","NOT READY"))</x:f>
      </x:c>
    </x:row>
    <x:row r="109">
      <x:c r="A109" s="48"/>
      <x:c r="B109" s="48"/>
      <x:c r="C109" s="48"/>
      <x:c r="D109" s="48"/>
      <x:c r="E109" s="48"/>
      <x:c r="F109" s="52"/>
      <x:c r="G109" s="48"/>
      <x:c r="H109" s="48"/>
      <x:c r="I109" s="48"/>
      <x:c r="J109" s="40" t="str">
        <x:f>IF(A109="","",IF(OR(B109="",C109="",F109="",N109=""),"EVIDENCE INSUFFICIENT - SCOPE FIELD",IF(AND(B109=START!$B$4,C109=START!$B$5,N109=START!$B$6,F109&gt;=START!$B$7,F109&lt;=START!$B$8),"SCOPE MATCH","INVALID - OUT OF SCOPE")))</x:f>
      </x:c>
      <x:c r="K109" s="40" t="str">
        <x:f>IF(A109="","",IF(OR(B109="",C109="",D109="",E109="",F109="",I109="",N109=""),"EVIDENCE INSUFFICIENT - REQUIRED FIELD",IF(E109="NOT APPLICABLE",IF(H109="","EVIDENCE INSUFFICIENT - EXPLAIN N/A","COMPLETE"),IF(OR(G109="",H109=""),"EVIDENCE INSUFFICIENT - LOCATOR/DETAIL","COMPLETE"))))</x:f>
      </x:c>
      <x:c r="L109" s="40" t="str">
        <x:f>IF(A109="","",IF(NOT(OR(EXACT(E109,"PASS"),EXACT(E109,"FAIL"),EXACT(E109,"UNKNOWN"),EXACT(E109,"NOT APPLICABLE"))),"INVALID - STATE TOKEN",IF(NOT(OR(EXACT(C109,"Google Search / AI features"),EXACT(C109,"Bing / Microsoft AI experiences"),EXACT(C109,"ChatGPT search"),EXACT(C109,"Multi-surface / platform-neutral"))),"INVALID - PLATFORM TOKEN",IF(NOT(OR(EXACT(D109,"Access"),EXACT(D109,"Indexability"),EXACT(D109,"URL Identity"),EXACT(D109,"Rendering"),EXACT(D109,"Structured Data Parity"),EXACT(D109,"Platform Crawler Access"),EXACT(D109,"Main Content Semantic Exposure"))),"INVALID - CHECK TOKEN",IF(AND(EXACT(E109,"NOT APPLICABLE"),NOT(OR(EXACT(D109,"Structured Data Parity"),EXACT(D109,"Platform Crawler Access")))),"INVALID - N/A NOT PERMITTED",IF(AND(EXACT(E109,"NOT APPLICABLE"),EXACT(D109,"Platform Crawler Access"),OR(EXACT(C109,"ChatGPT search"),EXACT(C109,"Multi-surface / platform-neutral"))),"INVALID - N/A NOT PERMITTED",IF(COUNTIF($A$6:$A$205,A109)&gt;1,"INVALID - DUPLICATE ID","VALID")))))))</x:f>
      </x:c>
      <x:c r="M109" s="40" t="str">
        <x:f>IF(A109="","",IF(J109&lt;&gt;"SCOPE MATCH",J109,IF(L109&lt;&gt;"VALID",L109,IF(K109&lt;&gt;"COMPLETE",K109,IF(E109="FAIL","BLOCKED EVIDENCE",IF(E109="UNKNOWN","EVIDENCE INSUFFICIENT","RECORD READY"))))))</x:f>
      </x:c>
      <x:c r="N109" s="175"/>
      <x:c r="O109" s="230" t="str">
        <x:f>IF(A109="","",IF(M109="RECORD READY","READY","NOT READY"))</x:f>
      </x:c>
    </x:row>
    <x:row r="110">
      <x:c r="A110" s="48"/>
      <x:c r="B110" s="48"/>
      <x:c r="C110" s="48"/>
      <x:c r="D110" s="48"/>
      <x:c r="E110" s="48"/>
      <x:c r="F110" s="52"/>
      <x:c r="G110" s="48"/>
      <x:c r="H110" s="48"/>
      <x:c r="I110" s="48"/>
      <x:c r="J110" s="40" t="str">
        <x:f>IF(A110="","",IF(OR(B110="",C110="",F110="",N110=""),"EVIDENCE INSUFFICIENT - SCOPE FIELD",IF(AND(B110=START!$B$4,C110=START!$B$5,N110=START!$B$6,F110&gt;=START!$B$7,F110&lt;=START!$B$8),"SCOPE MATCH","INVALID - OUT OF SCOPE")))</x:f>
      </x:c>
      <x:c r="K110" s="40" t="str">
        <x:f>IF(A110="","",IF(OR(B110="",C110="",D110="",E110="",F110="",I110="",N110=""),"EVIDENCE INSUFFICIENT - REQUIRED FIELD",IF(E110="NOT APPLICABLE",IF(H110="","EVIDENCE INSUFFICIENT - EXPLAIN N/A","COMPLETE"),IF(OR(G110="",H110=""),"EVIDENCE INSUFFICIENT - LOCATOR/DETAIL","COMPLETE"))))</x:f>
      </x:c>
      <x:c r="L110" s="40" t="str">
        <x:f>IF(A110="","",IF(NOT(OR(EXACT(E110,"PASS"),EXACT(E110,"FAIL"),EXACT(E110,"UNKNOWN"),EXACT(E110,"NOT APPLICABLE"))),"INVALID - STATE TOKEN",IF(NOT(OR(EXACT(C110,"Google Search / AI features"),EXACT(C110,"Bing / Microsoft AI experiences"),EXACT(C110,"ChatGPT search"),EXACT(C110,"Multi-surface / platform-neutral"))),"INVALID - PLATFORM TOKEN",IF(NOT(OR(EXACT(D110,"Access"),EXACT(D110,"Indexability"),EXACT(D110,"URL Identity"),EXACT(D110,"Rendering"),EXACT(D110,"Structured Data Parity"),EXACT(D110,"Platform Crawler Access"),EXACT(D110,"Main Content Semantic Exposure"))),"INVALID - CHECK TOKEN",IF(AND(EXACT(E110,"NOT APPLICABLE"),NOT(OR(EXACT(D110,"Structured Data Parity"),EXACT(D110,"Platform Crawler Access")))),"INVALID - N/A NOT PERMITTED",IF(AND(EXACT(E110,"NOT APPLICABLE"),EXACT(D110,"Platform Crawler Access"),OR(EXACT(C110,"ChatGPT search"),EXACT(C110,"Multi-surface / platform-neutral"))),"INVALID - N/A NOT PERMITTED",IF(COUNTIF($A$6:$A$205,A110)&gt;1,"INVALID - DUPLICATE ID","VALID")))))))</x:f>
      </x:c>
      <x:c r="M110" s="40" t="str">
        <x:f>IF(A110="","",IF(J110&lt;&gt;"SCOPE MATCH",J110,IF(L110&lt;&gt;"VALID",L110,IF(K110&lt;&gt;"COMPLETE",K110,IF(E110="FAIL","BLOCKED EVIDENCE",IF(E110="UNKNOWN","EVIDENCE INSUFFICIENT","RECORD READY"))))))</x:f>
      </x:c>
      <x:c r="N110" s="175"/>
      <x:c r="O110" s="230" t="str">
        <x:f>IF(A110="","",IF(M110="RECORD READY","READY","NOT READY"))</x:f>
      </x:c>
    </x:row>
    <x:row r="111">
      <x:c r="A111" s="48"/>
      <x:c r="B111" s="48"/>
      <x:c r="C111" s="48"/>
      <x:c r="D111" s="48"/>
      <x:c r="E111" s="48"/>
      <x:c r="F111" s="52"/>
      <x:c r="G111" s="48"/>
      <x:c r="H111" s="48"/>
      <x:c r="I111" s="48"/>
      <x:c r="J111" s="40" t="str">
        <x:f>IF(A111="","",IF(OR(B111="",C111="",F111="",N111=""),"EVIDENCE INSUFFICIENT - SCOPE FIELD",IF(AND(B111=START!$B$4,C111=START!$B$5,N111=START!$B$6,F111&gt;=START!$B$7,F111&lt;=START!$B$8),"SCOPE MATCH","INVALID - OUT OF SCOPE")))</x:f>
      </x:c>
      <x:c r="K111" s="40" t="str">
        <x:f>IF(A111="","",IF(OR(B111="",C111="",D111="",E111="",F111="",I111="",N111=""),"EVIDENCE INSUFFICIENT - REQUIRED FIELD",IF(E111="NOT APPLICABLE",IF(H111="","EVIDENCE INSUFFICIENT - EXPLAIN N/A","COMPLETE"),IF(OR(G111="",H111=""),"EVIDENCE INSUFFICIENT - LOCATOR/DETAIL","COMPLETE"))))</x:f>
      </x:c>
      <x:c r="L111" s="40" t="str">
        <x:f>IF(A111="","",IF(NOT(OR(EXACT(E111,"PASS"),EXACT(E111,"FAIL"),EXACT(E111,"UNKNOWN"),EXACT(E111,"NOT APPLICABLE"))),"INVALID - STATE TOKEN",IF(NOT(OR(EXACT(C111,"Google Search / AI features"),EXACT(C111,"Bing / Microsoft AI experiences"),EXACT(C111,"ChatGPT search"),EXACT(C111,"Multi-surface / platform-neutral"))),"INVALID - PLATFORM TOKEN",IF(NOT(OR(EXACT(D111,"Access"),EXACT(D111,"Indexability"),EXACT(D111,"URL Identity"),EXACT(D111,"Rendering"),EXACT(D111,"Structured Data Parity"),EXACT(D111,"Platform Crawler Access"),EXACT(D111,"Main Content Semantic Exposure"))),"INVALID - CHECK TOKEN",IF(AND(EXACT(E111,"NOT APPLICABLE"),NOT(OR(EXACT(D111,"Structured Data Parity"),EXACT(D111,"Platform Crawler Access")))),"INVALID - N/A NOT PERMITTED",IF(AND(EXACT(E111,"NOT APPLICABLE"),EXACT(D111,"Platform Crawler Access"),OR(EXACT(C111,"ChatGPT search"),EXACT(C111,"Multi-surface / platform-neutral"))),"INVALID - N/A NOT PERMITTED",IF(COUNTIF($A$6:$A$205,A111)&gt;1,"INVALID - DUPLICATE ID","VALID")))))))</x:f>
      </x:c>
      <x:c r="M111" s="40" t="str">
        <x:f>IF(A111="","",IF(J111&lt;&gt;"SCOPE MATCH",J111,IF(L111&lt;&gt;"VALID",L111,IF(K111&lt;&gt;"COMPLETE",K111,IF(E111="FAIL","BLOCKED EVIDENCE",IF(E111="UNKNOWN","EVIDENCE INSUFFICIENT","RECORD READY"))))))</x:f>
      </x:c>
      <x:c r="N111" s="175"/>
      <x:c r="O111" s="230" t="str">
        <x:f>IF(A111="","",IF(M111="RECORD READY","READY","NOT READY"))</x:f>
      </x:c>
    </x:row>
    <x:row r="112">
      <x:c r="A112" s="48"/>
      <x:c r="B112" s="48"/>
      <x:c r="C112" s="48"/>
      <x:c r="D112" s="48"/>
      <x:c r="E112" s="48"/>
      <x:c r="F112" s="52"/>
      <x:c r="G112" s="48"/>
      <x:c r="H112" s="48"/>
      <x:c r="I112" s="48"/>
      <x:c r="J112" s="40" t="str">
        <x:f>IF(A112="","",IF(OR(B112="",C112="",F112="",N112=""),"EVIDENCE INSUFFICIENT - SCOPE FIELD",IF(AND(B112=START!$B$4,C112=START!$B$5,N112=START!$B$6,F112&gt;=START!$B$7,F112&lt;=START!$B$8),"SCOPE MATCH","INVALID - OUT OF SCOPE")))</x:f>
      </x:c>
      <x:c r="K112" s="40" t="str">
        <x:f>IF(A112="","",IF(OR(B112="",C112="",D112="",E112="",F112="",I112="",N112=""),"EVIDENCE INSUFFICIENT - REQUIRED FIELD",IF(E112="NOT APPLICABLE",IF(H112="","EVIDENCE INSUFFICIENT - EXPLAIN N/A","COMPLETE"),IF(OR(G112="",H112=""),"EVIDENCE INSUFFICIENT - LOCATOR/DETAIL","COMPLETE"))))</x:f>
      </x:c>
      <x:c r="L112" s="40" t="str">
        <x:f>IF(A112="","",IF(NOT(OR(EXACT(E112,"PASS"),EXACT(E112,"FAIL"),EXACT(E112,"UNKNOWN"),EXACT(E112,"NOT APPLICABLE"))),"INVALID - STATE TOKEN",IF(NOT(OR(EXACT(C112,"Google Search / AI features"),EXACT(C112,"Bing / Microsoft AI experiences"),EXACT(C112,"ChatGPT search"),EXACT(C112,"Multi-surface / platform-neutral"))),"INVALID - PLATFORM TOKEN",IF(NOT(OR(EXACT(D112,"Access"),EXACT(D112,"Indexability"),EXACT(D112,"URL Identity"),EXACT(D112,"Rendering"),EXACT(D112,"Structured Data Parity"),EXACT(D112,"Platform Crawler Access"),EXACT(D112,"Main Content Semantic Exposure"))),"INVALID - CHECK TOKEN",IF(AND(EXACT(E112,"NOT APPLICABLE"),NOT(OR(EXACT(D112,"Structured Data Parity"),EXACT(D112,"Platform Crawler Access")))),"INVALID - N/A NOT PERMITTED",IF(AND(EXACT(E112,"NOT APPLICABLE"),EXACT(D112,"Platform Crawler Access"),OR(EXACT(C112,"ChatGPT search"),EXACT(C112,"Multi-surface / platform-neutral"))),"INVALID - N/A NOT PERMITTED",IF(COUNTIF($A$6:$A$205,A112)&gt;1,"INVALID - DUPLICATE ID","VALID")))))))</x:f>
      </x:c>
      <x:c r="M112" s="40" t="str">
        <x:f>IF(A112="","",IF(J112&lt;&gt;"SCOPE MATCH",J112,IF(L112&lt;&gt;"VALID",L112,IF(K112&lt;&gt;"COMPLETE",K112,IF(E112="FAIL","BLOCKED EVIDENCE",IF(E112="UNKNOWN","EVIDENCE INSUFFICIENT","RECORD READY"))))))</x:f>
      </x:c>
      <x:c r="N112" s="175"/>
      <x:c r="O112" s="230" t="str">
        <x:f>IF(A112="","",IF(M112="RECORD READY","READY","NOT READY"))</x:f>
      </x:c>
    </x:row>
    <x:row r="113">
      <x:c r="A113" s="48"/>
      <x:c r="B113" s="48"/>
      <x:c r="C113" s="48"/>
      <x:c r="D113" s="48"/>
      <x:c r="E113" s="48"/>
      <x:c r="F113" s="52"/>
      <x:c r="G113" s="48"/>
      <x:c r="H113" s="48"/>
      <x:c r="I113" s="48"/>
      <x:c r="J113" s="40" t="str">
        <x:f>IF(A113="","",IF(OR(B113="",C113="",F113="",N113=""),"EVIDENCE INSUFFICIENT - SCOPE FIELD",IF(AND(B113=START!$B$4,C113=START!$B$5,N113=START!$B$6,F113&gt;=START!$B$7,F113&lt;=START!$B$8),"SCOPE MATCH","INVALID - OUT OF SCOPE")))</x:f>
      </x:c>
      <x:c r="K113" s="40" t="str">
        <x:f>IF(A113="","",IF(OR(B113="",C113="",D113="",E113="",F113="",I113="",N113=""),"EVIDENCE INSUFFICIENT - REQUIRED FIELD",IF(E113="NOT APPLICABLE",IF(H113="","EVIDENCE INSUFFICIENT - EXPLAIN N/A","COMPLETE"),IF(OR(G113="",H113=""),"EVIDENCE INSUFFICIENT - LOCATOR/DETAIL","COMPLETE"))))</x:f>
      </x:c>
      <x:c r="L113" s="40" t="str">
        <x:f>IF(A113="","",IF(NOT(OR(EXACT(E113,"PASS"),EXACT(E113,"FAIL"),EXACT(E113,"UNKNOWN"),EXACT(E113,"NOT APPLICABLE"))),"INVALID - STATE TOKEN",IF(NOT(OR(EXACT(C113,"Google Search / AI features"),EXACT(C113,"Bing / Microsoft AI experiences"),EXACT(C113,"ChatGPT search"),EXACT(C113,"Multi-surface / platform-neutral"))),"INVALID - PLATFORM TOKEN",IF(NOT(OR(EXACT(D113,"Access"),EXACT(D113,"Indexability"),EXACT(D113,"URL Identity"),EXACT(D113,"Rendering"),EXACT(D113,"Structured Data Parity"),EXACT(D113,"Platform Crawler Access"),EXACT(D113,"Main Content Semantic Exposure"))),"INVALID - CHECK TOKEN",IF(AND(EXACT(E113,"NOT APPLICABLE"),NOT(OR(EXACT(D113,"Structured Data Parity"),EXACT(D113,"Platform Crawler Access")))),"INVALID - N/A NOT PERMITTED",IF(AND(EXACT(E113,"NOT APPLICABLE"),EXACT(D113,"Platform Crawler Access"),OR(EXACT(C113,"ChatGPT search"),EXACT(C113,"Multi-surface / platform-neutral"))),"INVALID - N/A NOT PERMITTED",IF(COUNTIF($A$6:$A$205,A113)&gt;1,"INVALID - DUPLICATE ID","VALID")))))))</x:f>
      </x:c>
      <x:c r="M113" s="40" t="str">
        <x:f>IF(A113="","",IF(J113&lt;&gt;"SCOPE MATCH",J113,IF(L113&lt;&gt;"VALID",L113,IF(K113&lt;&gt;"COMPLETE",K113,IF(E113="FAIL","BLOCKED EVIDENCE",IF(E113="UNKNOWN","EVIDENCE INSUFFICIENT","RECORD READY"))))))</x:f>
      </x:c>
      <x:c r="N113" s="175"/>
      <x:c r="O113" s="230" t="str">
        <x:f>IF(A113="","",IF(M113="RECORD READY","READY","NOT READY"))</x:f>
      </x:c>
    </x:row>
    <x:row r="114">
      <x:c r="A114" s="48"/>
      <x:c r="B114" s="48"/>
      <x:c r="C114" s="48"/>
      <x:c r="D114" s="48"/>
      <x:c r="E114" s="48"/>
      <x:c r="F114" s="52"/>
      <x:c r="G114" s="48"/>
      <x:c r="H114" s="48"/>
      <x:c r="I114" s="48"/>
      <x:c r="J114" s="40" t="str">
        <x:f>IF(A114="","",IF(OR(B114="",C114="",F114="",N114=""),"EVIDENCE INSUFFICIENT - SCOPE FIELD",IF(AND(B114=START!$B$4,C114=START!$B$5,N114=START!$B$6,F114&gt;=START!$B$7,F114&lt;=START!$B$8),"SCOPE MATCH","INVALID - OUT OF SCOPE")))</x:f>
      </x:c>
      <x:c r="K114" s="40" t="str">
        <x:f>IF(A114="","",IF(OR(B114="",C114="",D114="",E114="",F114="",I114="",N114=""),"EVIDENCE INSUFFICIENT - REQUIRED FIELD",IF(E114="NOT APPLICABLE",IF(H114="","EVIDENCE INSUFFICIENT - EXPLAIN N/A","COMPLETE"),IF(OR(G114="",H114=""),"EVIDENCE INSUFFICIENT - LOCATOR/DETAIL","COMPLETE"))))</x:f>
      </x:c>
      <x:c r="L114" s="40" t="str">
        <x:f>IF(A114="","",IF(NOT(OR(EXACT(E114,"PASS"),EXACT(E114,"FAIL"),EXACT(E114,"UNKNOWN"),EXACT(E114,"NOT APPLICABLE"))),"INVALID - STATE TOKEN",IF(NOT(OR(EXACT(C114,"Google Search / AI features"),EXACT(C114,"Bing / Microsoft AI experiences"),EXACT(C114,"ChatGPT search"),EXACT(C114,"Multi-surface / platform-neutral"))),"INVALID - PLATFORM TOKEN",IF(NOT(OR(EXACT(D114,"Access"),EXACT(D114,"Indexability"),EXACT(D114,"URL Identity"),EXACT(D114,"Rendering"),EXACT(D114,"Structured Data Parity"),EXACT(D114,"Platform Crawler Access"),EXACT(D114,"Main Content Semantic Exposure"))),"INVALID - CHECK TOKEN",IF(AND(EXACT(E114,"NOT APPLICABLE"),NOT(OR(EXACT(D114,"Structured Data Parity"),EXACT(D114,"Platform Crawler Access")))),"INVALID - N/A NOT PERMITTED",IF(AND(EXACT(E114,"NOT APPLICABLE"),EXACT(D114,"Platform Crawler Access"),OR(EXACT(C114,"ChatGPT search"),EXACT(C114,"Multi-surface / platform-neutral"))),"INVALID - N/A NOT PERMITTED",IF(COUNTIF($A$6:$A$205,A114)&gt;1,"INVALID - DUPLICATE ID","VALID")))))))</x:f>
      </x:c>
      <x:c r="M114" s="40" t="str">
        <x:f>IF(A114="","",IF(J114&lt;&gt;"SCOPE MATCH",J114,IF(L114&lt;&gt;"VALID",L114,IF(K114&lt;&gt;"COMPLETE",K114,IF(E114="FAIL","BLOCKED EVIDENCE",IF(E114="UNKNOWN","EVIDENCE INSUFFICIENT","RECORD READY"))))))</x:f>
      </x:c>
      <x:c r="N114" s="175"/>
      <x:c r="O114" s="230" t="str">
        <x:f>IF(A114="","",IF(M114="RECORD READY","READY","NOT READY"))</x:f>
      </x:c>
    </x:row>
    <x:row r="115">
      <x:c r="A115" s="48"/>
      <x:c r="B115" s="48"/>
      <x:c r="C115" s="48"/>
      <x:c r="D115" s="48"/>
      <x:c r="E115" s="48"/>
      <x:c r="F115" s="52"/>
      <x:c r="G115" s="48"/>
      <x:c r="H115" s="48"/>
      <x:c r="I115" s="48"/>
      <x:c r="J115" s="40" t="str">
        <x:f>IF(A115="","",IF(OR(B115="",C115="",F115="",N115=""),"EVIDENCE INSUFFICIENT - SCOPE FIELD",IF(AND(B115=START!$B$4,C115=START!$B$5,N115=START!$B$6,F115&gt;=START!$B$7,F115&lt;=START!$B$8),"SCOPE MATCH","INVALID - OUT OF SCOPE")))</x:f>
      </x:c>
      <x:c r="K115" s="40" t="str">
        <x:f>IF(A115="","",IF(OR(B115="",C115="",D115="",E115="",F115="",I115="",N115=""),"EVIDENCE INSUFFICIENT - REQUIRED FIELD",IF(E115="NOT APPLICABLE",IF(H115="","EVIDENCE INSUFFICIENT - EXPLAIN N/A","COMPLETE"),IF(OR(G115="",H115=""),"EVIDENCE INSUFFICIENT - LOCATOR/DETAIL","COMPLETE"))))</x:f>
      </x:c>
      <x:c r="L115" s="40" t="str">
        <x:f>IF(A115="","",IF(NOT(OR(EXACT(E115,"PASS"),EXACT(E115,"FAIL"),EXACT(E115,"UNKNOWN"),EXACT(E115,"NOT APPLICABLE"))),"INVALID - STATE TOKEN",IF(NOT(OR(EXACT(C115,"Google Search / AI features"),EXACT(C115,"Bing / Microsoft AI experiences"),EXACT(C115,"ChatGPT search"),EXACT(C115,"Multi-surface / platform-neutral"))),"INVALID - PLATFORM TOKEN",IF(NOT(OR(EXACT(D115,"Access"),EXACT(D115,"Indexability"),EXACT(D115,"URL Identity"),EXACT(D115,"Rendering"),EXACT(D115,"Structured Data Parity"),EXACT(D115,"Platform Crawler Access"),EXACT(D115,"Main Content Semantic Exposure"))),"INVALID - CHECK TOKEN",IF(AND(EXACT(E115,"NOT APPLICABLE"),NOT(OR(EXACT(D115,"Structured Data Parity"),EXACT(D115,"Platform Crawler Access")))),"INVALID - N/A NOT PERMITTED",IF(AND(EXACT(E115,"NOT APPLICABLE"),EXACT(D115,"Platform Crawler Access"),OR(EXACT(C115,"ChatGPT search"),EXACT(C115,"Multi-surface / platform-neutral"))),"INVALID - N/A NOT PERMITTED",IF(COUNTIF($A$6:$A$205,A115)&gt;1,"INVALID - DUPLICATE ID","VALID")))))))</x:f>
      </x:c>
      <x:c r="M115" s="40" t="str">
        <x:f>IF(A115="","",IF(J115&lt;&gt;"SCOPE MATCH",J115,IF(L115&lt;&gt;"VALID",L115,IF(K115&lt;&gt;"COMPLETE",K115,IF(E115="FAIL","BLOCKED EVIDENCE",IF(E115="UNKNOWN","EVIDENCE INSUFFICIENT","RECORD READY"))))))</x:f>
      </x:c>
      <x:c r="N115" s="175"/>
      <x:c r="O115" s="230" t="str">
        <x:f>IF(A115="","",IF(M115="RECORD READY","READY","NOT READY"))</x:f>
      </x:c>
    </x:row>
    <x:row r="116">
      <x:c r="A116" s="48"/>
      <x:c r="B116" s="48"/>
      <x:c r="C116" s="48"/>
      <x:c r="D116" s="48"/>
      <x:c r="E116" s="48"/>
      <x:c r="F116" s="52"/>
      <x:c r="G116" s="48"/>
      <x:c r="H116" s="48"/>
      <x:c r="I116" s="48"/>
      <x:c r="J116" s="40" t="str">
        <x:f>IF(A116="","",IF(OR(B116="",C116="",F116="",N116=""),"EVIDENCE INSUFFICIENT - SCOPE FIELD",IF(AND(B116=START!$B$4,C116=START!$B$5,N116=START!$B$6,F116&gt;=START!$B$7,F116&lt;=START!$B$8),"SCOPE MATCH","INVALID - OUT OF SCOPE")))</x:f>
      </x:c>
      <x:c r="K116" s="40" t="str">
        <x:f>IF(A116="","",IF(OR(B116="",C116="",D116="",E116="",F116="",I116="",N116=""),"EVIDENCE INSUFFICIENT - REQUIRED FIELD",IF(E116="NOT APPLICABLE",IF(H116="","EVIDENCE INSUFFICIENT - EXPLAIN N/A","COMPLETE"),IF(OR(G116="",H116=""),"EVIDENCE INSUFFICIENT - LOCATOR/DETAIL","COMPLETE"))))</x:f>
      </x:c>
      <x:c r="L116" s="40" t="str">
        <x:f>IF(A116="","",IF(NOT(OR(EXACT(E116,"PASS"),EXACT(E116,"FAIL"),EXACT(E116,"UNKNOWN"),EXACT(E116,"NOT APPLICABLE"))),"INVALID - STATE TOKEN",IF(NOT(OR(EXACT(C116,"Google Search / AI features"),EXACT(C116,"Bing / Microsoft AI experiences"),EXACT(C116,"ChatGPT search"),EXACT(C116,"Multi-surface / platform-neutral"))),"INVALID - PLATFORM TOKEN",IF(NOT(OR(EXACT(D116,"Access"),EXACT(D116,"Indexability"),EXACT(D116,"URL Identity"),EXACT(D116,"Rendering"),EXACT(D116,"Structured Data Parity"),EXACT(D116,"Platform Crawler Access"),EXACT(D116,"Main Content Semantic Exposure"))),"INVALID - CHECK TOKEN",IF(AND(EXACT(E116,"NOT APPLICABLE"),NOT(OR(EXACT(D116,"Structured Data Parity"),EXACT(D116,"Platform Crawler Access")))),"INVALID - N/A NOT PERMITTED",IF(AND(EXACT(E116,"NOT APPLICABLE"),EXACT(D116,"Platform Crawler Access"),OR(EXACT(C116,"ChatGPT search"),EXACT(C116,"Multi-surface / platform-neutral"))),"INVALID - N/A NOT PERMITTED",IF(COUNTIF($A$6:$A$205,A116)&gt;1,"INVALID - DUPLICATE ID","VALID")))))))</x:f>
      </x:c>
      <x:c r="M116" s="40" t="str">
        <x:f>IF(A116="","",IF(J116&lt;&gt;"SCOPE MATCH",J116,IF(L116&lt;&gt;"VALID",L116,IF(K116&lt;&gt;"COMPLETE",K116,IF(E116="FAIL","BLOCKED EVIDENCE",IF(E116="UNKNOWN","EVIDENCE INSUFFICIENT","RECORD READY"))))))</x:f>
      </x:c>
      <x:c r="N116" s="175"/>
      <x:c r="O116" s="230" t="str">
        <x:f>IF(A116="","",IF(M116="RECORD READY","READY","NOT READY"))</x:f>
      </x:c>
    </x:row>
    <x:row r="117">
      <x:c r="A117" s="48"/>
      <x:c r="B117" s="48"/>
      <x:c r="C117" s="48"/>
      <x:c r="D117" s="48"/>
      <x:c r="E117" s="48"/>
      <x:c r="F117" s="52"/>
      <x:c r="G117" s="48"/>
      <x:c r="H117" s="48"/>
      <x:c r="I117" s="48"/>
      <x:c r="J117" s="40" t="str">
        <x:f>IF(A117="","",IF(OR(B117="",C117="",F117="",N117=""),"EVIDENCE INSUFFICIENT - SCOPE FIELD",IF(AND(B117=START!$B$4,C117=START!$B$5,N117=START!$B$6,F117&gt;=START!$B$7,F117&lt;=START!$B$8),"SCOPE MATCH","INVALID - OUT OF SCOPE")))</x:f>
      </x:c>
      <x:c r="K117" s="40" t="str">
        <x:f>IF(A117="","",IF(OR(B117="",C117="",D117="",E117="",F117="",I117="",N117=""),"EVIDENCE INSUFFICIENT - REQUIRED FIELD",IF(E117="NOT APPLICABLE",IF(H117="","EVIDENCE INSUFFICIENT - EXPLAIN N/A","COMPLETE"),IF(OR(G117="",H117=""),"EVIDENCE INSUFFICIENT - LOCATOR/DETAIL","COMPLETE"))))</x:f>
      </x:c>
      <x:c r="L117" s="40" t="str">
        <x:f>IF(A117="","",IF(NOT(OR(EXACT(E117,"PASS"),EXACT(E117,"FAIL"),EXACT(E117,"UNKNOWN"),EXACT(E117,"NOT APPLICABLE"))),"INVALID - STATE TOKEN",IF(NOT(OR(EXACT(C117,"Google Search / AI features"),EXACT(C117,"Bing / Microsoft AI experiences"),EXACT(C117,"ChatGPT search"),EXACT(C117,"Multi-surface / platform-neutral"))),"INVALID - PLATFORM TOKEN",IF(NOT(OR(EXACT(D117,"Access"),EXACT(D117,"Indexability"),EXACT(D117,"URL Identity"),EXACT(D117,"Rendering"),EXACT(D117,"Structured Data Parity"),EXACT(D117,"Platform Crawler Access"),EXACT(D117,"Main Content Semantic Exposure"))),"INVALID - CHECK TOKEN",IF(AND(EXACT(E117,"NOT APPLICABLE"),NOT(OR(EXACT(D117,"Structured Data Parity"),EXACT(D117,"Platform Crawler Access")))),"INVALID - N/A NOT PERMITTED",IF(AND(EXACT(E117,"NOT APPLICABLE"),EXACT(D117,"Platform Crawler Access"),OR(EXACT(C117,"ChatGPT search"),EXACT(C117,"Multi-surface / platform-neutral"))),"INVALID - N/A NOT PERMITTED",IF(COUNTIF($A$6:$A$205,A117)&gt;1,"INVALID - DUPLICATE ID","VALID")))))))</x:f>
      </x:c>
      <x:c r="M117" s="40" t="str">
        <x:f>IF(A117="","",IF(J117&lt;&gt;"SCOPE MATCH",J117,IF(L117&lt;&gt;"VALID",L117,IF(K117&lt;&gt;"COMPLETE",K117,IF(E117="FAIL","BLOCKED EVIDENCE",IF(E117="UNKNOWN","EVIDENCE INSUFFICIENT","RECORD READY"))))))</x:f>
      </x:c>
      <x:c r="N117" s="175"/>
      <x:c r="O117" s="230" t="str">
        <x:f>IF(A117="","",IF(M117="RECORD READY","READY","NOT READY"))</x:f>
      </x:c>
    </x:row>
    <x:row r="118">
      <x:c r="A118" s="48"/>
      <x:c r="B118" s="48"/>
      <x:c r="C118" s="48"/>
      <x:c r="D118" s="48"/>
      <x:c r="E118" s="48"/>
      <x:c r="F118" s="52"/>
      <x:c r="G118" s="48"/>
      <x:c r="H118" s="48"/>
      <x:c r="I118" s="48"/>
      <x:c r="J118" s="40" t="str">
        <x:f>IF(A118="","",IF(OR(B118="",C118="",F118="",N118=""),"EVIDENCE INSUFFICIENT - SCOPE FIELD",IF(AND(B118=START!$B$4,C118=START!$B$5,N118=START!$B$6,F118&gt;=START!$B$7,F118&lt;=START!$B$8),"SCOPE MATCH","INVALID - OUT OF SCOPE")))</x:f>
      </x:c>
      <x:c r="K118" s="40" t="str">
        <x:f>IF(A118="","",IF(OR(B118="",C118="",D118="",E118="",F118="",I118="",N118=""),"EVIDENCE INSUFFICIENT - REQUIRED FIELD",IF(E118="NOT APPLICABLE",IF(H118="","EVIDENCE INSUFFICIENT - EXPLAIN N/A","COMPLETE"),IF(OR(G118="",H118=""),"EVIDENCE INSUFFICIENT - LOCATOR/DETAIL","COMPLETE"))))</x:f>
      </x:c>
      <x:c r="L118" s="40" t="str">
        <x:f>IF(A118="","",IF(NOT(OR(EXACT(E118,"PASS"),EXACT(E118,"FAIL"),EXACT(E118,"UNKNOWN"),EXACT(E118,"NOT APPLICABLE"))),"INVALID - STATE TOKEN",IF(NOT(OR(EXACT(C118,"Google Search / AI features"),EXACT(C118,"Bing / Microsoft AI experiences"),EXACT(C118,"ChatGPT search"),EXACT(C118,"Multi-surface / platform-neutral"))),"INVALID - PLATFORM TOKEN",IF(NOT(OR(EXACT(D118,"Access"),EXACT(D118,"Indexability"),EXACT(D118,"URL Identity"),EXACT(D118,"Rendering"),EXACT(D118,"Structured Data Parity"),EXACT(D118,"Platform Crawler Access"),EXACT(D118,"Main Content Semantic Exposure"))),"INVALID - CHECK TOKEN",IF(AND(EXACT(E118,"NOT APPLICABLE"),NOT(OR(EXACT(D118,"Structured Data Parity"),EXACT(D118,"Platform Crawler Access")))),"INVALID - N/A NOT PERMITTED",IF(AND(EXACT(E118,"NOT APPLICABLE"),EXACT(D118,"Platform Crawler Access"),OR(EXACT(C118,"ChatGPT search"),EXACT(C118,"Multi-surface / platform-neutral"))),"INVALID - N/A NOT PERMITTED",IF(COUNTIF($A$6:$A$205,A118)&gt;1,"INVALID - DUPLICATE ID","VALID")))))))</x:f>
      </x:c>
      <x:c r="M118" s="40" t="str">
        <x:f>IF(A118="","",IF(J118&lt;&gt;"SCOPE MATCH",J118,IF(L118&lt;&gt;"VALID",L118,IF(K118&lt;&gt;"COMPLETE",K118,IF(E118="FAIL","BLOCKED EVIDENCE",IF(E118="UNKNOWN","EVIDENCE INSUFFICIENT","RECORD READY"))))))</x:f>
      </x:c>
      <x:c r="N118" s="175"/>
      <x:c r="O118" s="230" t="str">
        <x:f>IF(A118="","",IF(M118="RECORD READY","READY","NOT READY"))</x:f>
      </x:c>
    </x:row>
    <x:row r="119">
      <x:c r="A119" s="48"/>
      <x:c r="B119" s="48"/>
      <x:c r="C119" s="48"/>
      <x:c r="D119" s="48"/>
      <x:c r="E119" s="48"/>
      <x:c r="F119" s="52"/>
      <x:c r="G119" s="48"/>
      <x:c r="H119" s="48"/>
      <x:c r="I119" s="48"/>
      <x:c r="J119" s="40" t="str">
        <x:f>IF(A119="","",IF(OR(B119="",C119="",F119="",N119=""),"EVIDENCE INSUFFICIENT - SCOPE FIELD",IF(AND(B119=START!$B$4,C119=START!$B$5,N119=START!$B$6,F119&gt;=START!$B$7,F119&lt;=START!$B$8),"SCOPE MATCH","INVALID - OUT OF SCOPE")))</x:f>
      </x:c>
      <x:c r="K119" s="40" t="str">
        <x:f>IF(A119="","",IF(OR(B119="",C119="",D119="",E119="",F119="",I119="",N119=""),"EVIDENCE INSUFFICIENT - REQUIRED FIELD",IF(E119="NOT APPLICABLE",IF(H119="","EVIDENCE INSUFFICIENT - EXPLAIN N/A","COMPLETE"),IF(OR(G119="",H119=""),"EVIDENCE INSUFFICIENT - LOCATOR/DETAIL","COMPLETE"))))</x:f>
      </x:c>
      <x:c r="L119" s="40" t="str">
        <x:f>IF(A119="","",IF(NOT(OR(EXACT(E119,"PASS"),EXACT(E119,"FAIL"),EXACT(E119,"UNKNOWN"),EXACT(E119,"NOT APPLICABLE"))),"INVALID - STATE TOKEN",IF(NOT(OR(EXACT(C119,"Google Search / AI features"),EXACT(C119,"Bing / Microsoft AI experiences"),EXACT(C119,"ChatGPT search"),EXACT(C119,"Multi-surface / platform-neutral"))),"INVALID - PLATFORM TOKEN",IF(NOT(OR(EXACT(D119,"Access"),EXACT(D119,"Indexability"),EXACT(D119,"URL Identity"),EXACT(D119,"Rendering"),EXACT(D119,"Structured Data Parity"),EXACT(D119,"Platform Crawler Access"),EXACT(D119,"Main Content Semantic Exposure"))),"INVALID - CHECK TOKEN",IF(AND(EXACT(E119,"NOT APPLICABLE"),NOT(OR(EXACT(D119,"Structured Data Parity"),EXACT(D119,"Platform Crawler Access")))),"INVALID - N/A NOT PERMITTED",IF(AND(EXACT(E119,"NOT APPLICABLE"),EXACT(D119,"Platform Crawler Access"),OR(EXACT(C119,"ChatGPT search"),EXACT(C119,"Multi-surface / platform-neutral"))),"INVALID - N/A NOT PERMITTED",IF(COUNTIF($A$6:$A$205,A119)&gt;1,"INVALID - DUPLICATE ID","VALID")))))))</x:f>
      </x:c>
      <x:c r="M119" s="40" t="str">
        <x:f>IF(A119="","",IF(J119&lt;&gt;"SCOPE MATCH",J119,IF(L119&lt;&gt;"VALID",L119,IF(K119&lt;&gt;"COMPLETE",K119,IF(E119="FAIL","BLOCKED EVIDENCE",IF(E119="UNKNOWN","EVIDENCE INSUFFICIENT","RECORD READY"))))))</x:f>
      </x:c>
      <x:c r="N119" s="175"/>
      <x:c r="O119" s="230" t="str">
        <x:f>IF(A119="","",IF(M119="RECORD READY","READY","NOT READY"))</x:f>
      </x:c>
    </x:row>
    <x:row r="120">
      <x:c r="A120" s="48"/>
      <x:c r="B120" s="48"/>
      <x:c r="C120" s="48"/>
      <x:c r="D120" s="48"/>
      <x:c r="E120" s="48"/>
      <x:c r="F120" s="52"/>
      <x:c r="G120" s="48"/>
      <x:c r="H120" s="48"/>
      <x:c r="I120" s="48"/>
      <x:c r="J120" s="40" t="str">
        <x:f>IF(A120="","",IF(OR(B120="",C120="",F120="",N120=""),"EVIDENCE INSUFFICIENT - SCOPE FIELD",IF(AND(B120=START!$B$4,C120=START!$B$5,N120=START!$B$6,F120&gt;=START!$B$7,F120&lt;=START!$B$8),"SCOPE MATCH","INVALID - OUT OF SCOPE")))</x:f>
      </x:c>
      <x:c r="K120" s="40" t="str">
        <x:f>IF(A120="","",IF(OR(B120="",C120="",D120="",E120="",F120="",I120="",N120=""),"EVIDENCE INSUFFICIENT - REQUIRED FIELD",IF(E120="NOT APPLICABLE",IF(H120="","EVIDENCE INSUFFICIENT - EXPLAIN N/A","COMPLETE"),IF(OR(G120="",H120=""),"EVIDENCE INSUFFICIENT - LOCATOR/DETAIL","COMPLETE"))))</x:f>
      </x:c>
      <x:c r="L120" s="40" t="str">
        <x:f>IF(A120="","",IF(NOT(OR(EXACT(E120,"PASS"),EXACT(E120,"FAIL"),EXACT(E120,"UNKNOWN"),EXACT(E120,"NOT APPLICABLE"))),"INVALID - STATE TOKEN",IF(NOT(OR(EXACT(C120,"Google Search / AI features"),EXACT(C120,"Bing / Microsoft AI experiences"),EXACT(C120,"ChatGPT search"),EXACT(C120,"Multi-surface / platform-neutral"))),"INVALID - PLATFORM TOKEN",IF(NOT(OR(EXACT(D120,"Access"),EXACT(D120,"Indexability"),EXACT(D120,"URL Identity"),EXACT(D120,"Rendering"),EXACT(D120,"Structured Data Parity"),EXACT(D120,"Platform Crawler Access"),EXACT(D120,"Main Content Semantic Exposure"))),"INVALID - CHECK TOKEN",IF(AND(EXACT(E120,"NOT APPLICABLE"),NOT(OR(EXACT(D120,"Structured Data Parity"),EXACT(D120,"Platform Crawler Access")))),"INVALID - N/A NOT PERMITTED",IF(AND(EXACT(E120,"NOT APPLICABLE"),EXACT(D120,"Platform Crawler Access"),OR(EXACT(C120,"ChatGPT search"),EXACT(C120,"Multi-surface / platform-neutral"))),"INVALID - N/A NOT PERMITTED",IF(COUNTIF($A$6:$A$205,A120)&gt;1,"INVALID - DUPLICATE ID","VALID")))))))</x:f>
      </x:c>
      <x:c r="M120" s="40" t="str">
        <x:f>IF(A120="","",IF(J120&lt;&gt;"SCOPE MATCH",J120,IF(L120&lt;&gt;"VALID",L120,IF(K120&lt;&gt;"COMPLETE",K120,IF(E120="FAIL","BLOCKED EVIDENCE",IF(E120="UNKNOWN","EVIDENCE INSUFFICIENT","RECORD READY"))))))</x:f>
      </x:c>
      <x:c r="N120" s="175"/>
      <x:c r="O120" s="230" t="str">
        <x:f>IF(A120="","",IF(M120="RECORD READY","READY","NOT READY"))</x:f>
      </x:c>
    </x:row>
    <x:row r="121">
      <x:c r="A121" s="48"/>
      <x:c r="B121" s="48"/>
      <x:c r="C121" s="48"/>
      <x:c r="D121" s="48"/>
      <x:c r="E121" s="48"/>
      <x:c r="F121" s="52"/>
      <x:c r="G121" s="48"/>
      <x:c r="H121" s="48"/>
      <x:c r="I121" s="48"/>
      <x:c r="J121" s="40" t="str">
        <x:f>IF(A121="","",IF(OR(B121="",C121="",F121="",N121=""),"EVIDENCE INSUFFICIENT - SCOPE FIELD",IF(AND(B121=START!$B$4,C121=START!$B$5,N121=START!$B$6,F121&gt;=START!$B$7,F121&lt;=START!$B$8),"SCOPE MATCH","INVALID - OUT OF SCOPE")))</x:f>
      </x:c>
      <x:c r="K121" s="40" t="str">
        <x:f>IF(A121="","",IF(OR(B121="",C121="",D121="",E121="",F121="",I121="",N121=""),"EVIDENCE INSUFFICIENT - REQUIRED FIELD",IF(E121="NOT APPLICABLE",IF(H121="","EVIDENCE INSUFFICIENT - EXPLAIN N/A","COMPLETE"),IF(OR(G121="",H121=""),"EVIDENCE INSUFFICIENT - LOCATOR/DETAIL","COMPLETE"))))</x:f>
      </x:c>
      <x:c r="L121" s="40" t="str">
        <x:f>IF(A121="","",IF(NOT(OR(EXACT(E121,"PASS"),EXACT(E121,"FAIL"),EXACT(E121,"UNKNOWN"),EXACT(E121,"NOT APPLICABLE"))),"INVALID - STATE TOKEN",IF(NOT(OR(EXACT(C121,"Google Search / AI features"),EXACT(C121,"Bing / Microsoft AI experiences"),EXACT(C121,"ChatGPT search"),EXACT(C121,"Multi-surface / platform-neutral"))),"INVALID - PLATFORM TOKEN",IF(NOT(OR(EXACT(D121,"Access"),EXACT(D121,"Indexability"),EXACT(D121,"URL Identity"),EXACT(D121,"Rendering"),EXACT(D121,"Structured Data Parity"),EXACT(D121,"Platform Crawler Access"),EXACT(D121,"Main Content Semantic Exposure"))),"INVALID - CHECK TOKEN",IF(AND(EXACT(E121,"NOT APPLICABLE"),NOT(OR(EXACT(D121,"Structured Data Parity"),EXACT(D121,"Platform Crawler Access")))),"INVALID - N/A NOT PERMITTED",IF(AND(EXACT(E121,"NOT APPLICABLE"),EXACT(D121,"Platform Crawler Access"),OR(EXACT(C121,"ChatGPT search"),EXACT(C121,"Multi-surface / platform-neutral"))),"INVALID - N/A NOT PERMITTED",IF(COUNTIF($A$6:$A$205,A121)&gt;1,"INVALID - DUPLICATE ID","VALID")))))))</x:f>
      </x:c>
      <x:c r="M121" s="40" t="str">
        <x:f>IF(A121="","",IF(J121&lt;&gt;"SCOPE MATCH",J121,IF(L121&lt;&gt;"VALID",L121,IF(K121&lt;&gt;"COMPLETE",K121,IF(E121="FAIL","BLOCKED EVIDENCE",IF(E121="UNKNOWN","EVIDENCE INSUFFICIENT","RECORD READY"))))))</x:f>
      </x:c>
      <x:c r="N121" s="175"/>
      <x:c r="O121" s="230" t="str">
        <x:f>IF(A121="","",IF(M121="RECORD READY","READY","NOT READY"))</x:f>
      </x:c>
    </x:row>
    <x:row r="122">
      <x:c r="A122" s="48"/>
      <x:c r="B122" s="48"/>
      <x:c r="C122" s="48"/>
      <x:c r="D122" s="48"/>
      <x:c r="E122" s="48"/>
      <x:c r="F122" s="52"/>
      <x:c r="G122" s="48"/>
      <x:c r="H122" s="48"/>
      <x:c r="I122" s="48"/>
      <x:c r="J122" s="40" t="str">
        <x:f>IF(A122="","",IF(OR(B122="",C122="",F122="",N122=""),"EVIDENCE INSUFFICIENT - SCOPE FIELD",IF(AND(B122=START!$B$4,C122=START!$B$5,N122=START!$B$6,F122&gt;=START!$B$7,F122&lt;=START!$B$8),"SCOPE MATCH","INVALID - OUT OF SCOPE")))</x:f>
      </x:c>
      <x:c r="K122" s="40" t="str">
        <x:f>IF(A122="","",IF(OR(B122="",C122="",D122="",E122="",F122="",I122="",N122=""),"EVIDENCE INSUFFICIENT - REQUIRED FIELD",IF(E122="NOT APPLICABLE",IF(H122="","EVIDENCE INSUFFICIENT - EXPLAIN N/A","COMPLETE"),IF(OR(G122="",H122=""),"EVIDENCE INSUFFICIENT - LOCATOR/DETAIL","COMPLETE"))))</x:f>
      </x:c>
      <x:c r="L122" s="40" t="str">
        <x:f>IF(A122="","",IF(NOT(OR(EXACT(E122,"PASS"),EXACT(E122,"FAIL"),EXACT(E122,"UNKNOWN"),EXACT(E122,"NOT APPLICABLE"))),"INVALID - STATE TOKEN",IF(NOT(OR(EXACT(C122,"Google Search / AI features"),EXACT(C122,"Bing / Microsoft AI experiences"),EXACT(C122,"ChatGPT search"),EXACT(C122,"Multi-surface / platform-neutral"))),"INVALID - PLATFORM TOKEN",IF(NOT(OR(EXACT(D122,"Access"),EXACT(D122,"Indexability"),EXACT(D122,"URL Identity"),EXACT(D122,"Rendering"),EXACT(D122,"Structured Data Parity"),EXACT(D122,"Platform Crawler Access"),EXACT(D122,"Main Content Semantic Exposure"))),"INVALID - CHECK TOKEN",IF(AND(EXACT(E122,"NOT APPLICABLE"),NOT(OR(EXACT(D122,"Structured Data Parity"),EXACT(D122,"Platform Crawler Access")))),"INVALID - N/A NOT PERMITTED",IF(AND(EXACT(E122,"NOT APPLICABLE"),EXACT(D122,"Platform Crawler Access"),OR(EXACT(C122,"ChatGPT search"),EXACT(C122,"Multi-surface / platform-neutral"))),"INVALID - N/A NOT PERMITTED",IF(COUNTIF($A$6:$A$205,A122)&gt;1,"INVALID - DUPLICATE ID","VALID")))))))</x:f>
      </x:c>
      <x:c r="M122" s="40" t="str">
        <x:f>IF(A122="","",IF(J122&lt;&gt;"SCOPE MATCH",J122,IF(L122&lt;&gt;"VALID",L122,IF(K122&lt;&gt;"COMPLETE",K122,IF(E122="FAIL","BLOCKED EVIDENCE",IF(E122="UNKNOWN","EVIDENCE INSUFFICIENT","RECORD READY"))))))</x:f>
      </x:c>
      <x:c r="N122" s="175"/>
      <x:c r="O122" s="230" t="str">
        <x:f>IF(A122="","",IF(M122="RECORD READY","READY","NOT READY"))</x:f>
      </x:c>
    </x:row>
    <x:row r="123">
      <x:c r="A123" s="48"/>
      <x:c r="B123" s="48"/>
      <x:c r="C123" s="48"/>
      <x:c r="D123" s="48"/>
      <x:c r="E123" s="48"/>
      <x:c r="F123" s="52"/>
      <x:c r="G123" s="48"/>
      <x:c r="H123" s="48"/>
      <x:c r="I123" s="48"/>
      <x:c r="J123" s="40" t="str">
        <x:f>IF(A123="","",IF(OR(B123="",C123="",F123="",N123=""),"EVIDENCE INSUFFICIENT - SCOPE FIELD",IF(AND(B123=START!$B$4,C123=START!$B$5,N123=START!$B$6,F123&gt;=START!$B$7,F123&lt;=START!$B$8),"SCOPE MATCH","INVALID - OUT OF SCOPE")))</x:f>
      </x:c>
      <x:c r="K123" s="40" t="str">
        <x:f>IF(A123="","",IF(OR(B123="",C123="",D123="",E123="",F123="",I123="",N123=""),"EVIDENCE INSUFFICIENT - REQUIRED FIELD",IF(E123="NOT APPLICABLE",IF(H123="","EVIDENCE INSUFFICIENT - EXPLAIN N/A","COMPLETE"),IF(OR(G123="",H123=""),"EVIDENCE INSUFFICIENT - LOCATOR/DETAIL","COMPLETE"))))</x:f>
      </x:c>
      <x:c r="L123" s="40" t="str">
        <x:f>IF(A123="","",IF(NOT(OR(EXACT(E123,"PASS"),EXACT(E123,"FAIL"),EXACT(E123,"UNKNOWN"),EXACT(E123,"NOT APPLICABLE"))),"INVALID - STATE TOKEN",IF(NOT(OR(EXACT(C123,"Google Search / AI features"),EXACT(C123,"Bing / Microsoft AI experiences"),EXACT(C123,"ChatGPT search"),EXACT(C123,"Multi-surface / platform-neutral"))),"INVALID - PLATFORM TOKEN",IF(NOT(OR(EXACT(D123,"Access"),EXACT(D123,"Indexability"),EXACT(D123,"URL Identity"),EXACT(D123,"Rendering"),EXACT(D123,"Structured Data Parity"),EXACT(D123,"Platform Crawler Access"),EXACT(D123,"Main Content Semantic Exposure"))),"INVALID - CHECK TOKEN",IF(AND(EXACT(E123,"NOT APPLICABLE"),NOT(OR(EXACT(D123,"Structured Data Parity"),EXACT(D123,"Platform Crawler Access")))),"INVALID - N/A NOT PERMITTED",IF(AND(EXACT(E123,"NOT APPLICABLE"),EXACT(D123,"Platform Crawler Access"),OR(EXACT(C123,"ChatGPT search"),EXACT(C123,"Multi-surface / platform-neutral"))),"INVALID - N/A NOT PERMITTED",IF(COUNTIF($A$6:$A$205,A123)&gt;1,"INVALID - DUPLICATE ID","VALID")))))))</x:f>
      </x:c>
      <x:c r="M123" s="40" t="str">
        <x:f>IF(A123="","",IF(J123&lt;&gt;"SCOPE MATCH",J123,IF(L123&lt;&gt;"VALID",L123,IF(K123&lt;&gt;"COMPLETE",K123,IF(E123="FAIL","BLOCKED EVIDENCE",IF(E123="UNKNOWN","EVIDENCE INSUFFICIENT","RECORD READY"))))))</x:f>
      </x:c>
      <x:c r="N123" s="175"/>
      <x:c r="O123" s="230" t="str">
        <x:f>IF(A123="","",IF(M123="RECORD READY","READY","NOT READY"))</x:f>
      </x:c>
    </x:row>
    <x:row r="124">
      <x:c r="A124" s="48"/>
      <x:c r="B124" s="48"/>
      <x:c r="C124" s="48"/>
      <x:c r="D124" s="48"/>
      <x:c r="E124" s="48"/>
      <x:c r="F124" s="52"/>
      <x:c r="G124" s="48"/>
      <x:c r="H124" s="48"/>
      <x:c r="I124" s="48"/>
      <x:c r="J124" s="40" t="str">
        <x:f>IF(A124="","",IF(OR(B124="",C124="",F124="",N124=""),"EVIDENCE INSUFFICIENT - SCOPE FIELD",IF(AND(B124=START!$B$4,C124=START!$B$5,N124=START!$B$6,F124&gt;=START!$B$7,F124&lt;=START!$B$8),"SCOPE MATCH","INVALID - OUT OF SCOPE")))</x:f>
      </x:c>
      <x:c r="K124" s="40" t="str">
        <x:f>IF(A124="","",IF(OR(B124="",C124="",D124="",E124="",F124="",I124="",N124=""),"EVIDENCE INSUFFICIENT - REQUIRED FIELD",IF(E124="NOT APPLICABLE",IF(H124="","EVIDENCE INSUFFICIENT - EXPLAIN N/A","COMPLETE"),IF(OR(G124="",H124=""),"EVIDENCE INSUFFICIENT - LOCATOR/DETAIL","COMPLETE"))))</x:f>
      </x:c>
      <x:c r="L124" s="40" t="str">
        <x:f>IF(A124="","",IF(NOT(OR(EXACT(E124,"PASS"),EXACT(E124,"FAIL"),EXACT(E124,"UNKNOWN"),EXACT(E124,"NOT APPLICABLE"))),"INVALID - STATE TOKEN",IF(NOT(OR(EXACT(C124,"Google Search / AI features"),EXACT(C124,"Bing / Microsoft AI experiences"),EXACT(C124,"ChatGPT search"),EXACT(C124,"Multi-surface / platform-neutral"))),"INVALID - PLATFORM TOKEN",IF(NOT(OR(EXACT(D124,"Access"),EXACT(D124,"Indexability"),EXACT(D124,"URL Identity"),EXACT(D124,"Rendering"),EXACT(D124,"Structured Data Parity"),EXACT(D124,"Platform Crawler Access"),EXACT(D124,"Main Content Semantic Exposure"))),"INVALID - CHECK TOKEN",IF(AND(EXACT(E124,"NOT APPLICABLE"),NOT(OR(EXACT(D124,"Structured Data Parity"),EXACT(D124,"Platform Crawler Access")))),"INVALID - N/A NOT PERMITTED",IF(AND(EXACT(E124,"NOT APPLICABLE"),EXACT(D124,"Platform Crawler Access"),OR(EXACT(C124,"ChatGPT search"),EXACT(C124,"Multi-surface / platform-neutral"))),"INVALID - N/A NOT PERMITTED",IF(COUNTIF($A$6:$A$205,A124)&gt;1,"INVALID - DUPLICATE ID","VALID")))))))</x:f>
      </x:c>
      <x:c r="M124" s="40" t="str">
        <x:f>IF(A124="","",IF(J124&lt;&gt;"SCOPE MATCH",J124,IF(L124&lt;&gt;"VALID",L124,IF(K124&lt;&gt;"COMPLETE",K124,IF(E124="FAIL","BLOCKED EVIDENCE",IF(E124="UNKNOWN","EVIDENCE INSUFFICIENT","RECORD READY"))))))</x:f>
      </x:c>
      <x:c r="N124" s="175"/>
      <x:c r="O124" s="230" t="str">
        <x:f>IF(A124="","",IF(M124="RECORD READY","READY","NOT READY"))</x:f>
      </x:c>
    </x:row>
    <x:row r="125">
      <x:c r="A125" s="48"/>
      <x:c r="B125" s="48"/>
      <x:c r="C125" s="48"/>
      <x:c r="D125" s="48"/>
      <x:c r="E125" s="48"/>
      <x:c r="F125" s="52"/>
      <x:c r="G125" s="48"/>
      <x:c r="H125" s="48"/>
      <x:c r="I125" s="48"/>
      <x:c r="J125" s="40" t="str">
        <x:f>IF(A125="","",IF(OR(B125="",C125="",F125="",N125=""),"EVIDENCE INSUFFICIENT - SCOPE FIELD",IF(AND(B125=START!$B$4,C125=START!$B$5,N125=START!$B$6,F125&gt;=START!$B$7,F125&lt;=START!$B$8),"SCOPE MATCH","INVALID - OUT OF SCOPE")))</x:f>
      </x:c>
      <x:c r="K125" s="40" t="str">
        <x:f>IF(A125="","",IF(OR(B125="",C125="",D125="",E125="",F125="",I125="",N125=""),"EVIDENCE INSUFFICIENT - REQUIRED FIELD",IF(E125="NOT APPLICABLE",IF(H125="","EVIDENCE INSUFFICIENT - EXPLAIN N/A","COMPLETE"),IF(OR(G125="",H125=""),"EVIDENCE INSUFFICIENT - LOCATOR/DETAIL","COMPLETE"))))</x:f>
      </x:c>
      <x:c r="L125" s="40" t="str">
        <x:f>IF(A125="","",IF(NOT(OR(EXACT(E125,"PASS"),EXACT(E125,"FAIL"),EXACT(E125,"UNKNOWN"),EXACT(E125,"NOT APPLICABLE"))),"INVALID - STATE TOKEN",IF(NOT(OR(EXACT(C125,"Google Search / AI features"),EXACT(C125,"Bing / Microsoft AI experiences"),EXACT(C125,"ChatGPT search"),EXACT(C125,"Multi-surface / platform-neutral"))),"INVALID - PLATFORM TOKEN",IF(NOT(OR(EXACT(D125,"Access"),EXACT(D125,"Indexability"),EXACT(D125,"URL Identity"),EXACT(D125,"Rendering"),EXACT(D125,"Structured Data Parity"),EXACT(D125,"Platform Crawler Access"),EXACT(D125,"Main Content Semantic Exposure"))),"INVALID - CHECK TOKEN",IF(AND(EXACT(E125,"NOT APPLICABLE"),NOT(OR(EXACT(D125,"Structured Data Parity"),EXACT(D125,"Platform Crawler Access")))),"INVALID - N/A NOT PERMITTED",IF(AND(EXACT(E125,"NOT APPLICABLE"),EXACT(D125,"Platform Crawler Access"),OR(EXACT(C125,"ChatGPT search"),EXACT(C125,"Multi-surface / platform-neutral"))),"INVALID - N/A NOT PERMITTED",IF(COUNTIF($A$6:$A$205,A125)&gt;1,"INVALID - DUPLICATE ID","VALID")))))))</x:f>
      </x:c>
      <x:c r="M125" s="40" t="str">
        <x:f>IF(A125="","",IF(J125&lt;&gt;"SCOPE MATCH",J125,IF(L125&lt;&gt;"VALID",L125,IF(K125&lt;&gt;"COMPLETE",K125,IF(E125="FAIL","BLOCKED EVIDENCE",IF(E125="UNKNOWN","EVIDENCE INSUFFICIENT","RECORD READY"))))))</x:f>
      </x:c>
      <x:c r="N125" s="175"/>
      <x:c r="O125" s="230" t="str">
        <x:f>IF(A125="","",IF(M125="RECORD READY","READY","NOT READY"))</x:f>
      </x:c>
    </x:row>
    <x:row r="126">
      <x:c r="A126" s="48"/>
      <x:c r="B126" s="48"/>
      <x:c r="C126" s="48"/>
      <x:c r="D126" s="48"/>
      <x:c r="E126" s="48"/>
      <x:c r="F126" s="52"/>
      <x:c r="G126" s="48"/>
      <x:c r="H126" s="48"/>
      <x:c r="I126" s="48"/>
      <x:c r="J126" s="40" t="str">
        <x:f>IF(A126="","",IF(OR(B126="",C126="",F126="",N126=""),"EVIDENCE INSUFFICIENT - SCOPE FIELD",IF(AND(B126=START!$B$4,C126=START!$B$5,N126=START!$B$6,F126&gt;=START!$B$7,F126&lt;=START!$B$8),"SCOPE MATCH","INVALID - OUT OF SCOPE")))</x:f>
      </x:c>
      <x:c r="K126" s="40" t="str">
        <x:f>IF(A126="","",IF(OR(B126="",C126="",D126="",E126="",F126="",I126="",N126=""),"EVIDENCE INSUFFICIENT - REQUIRED FIELD",IF(E126="NOT APPLICABLE",IF(H126="","EVIDENCE INSUFFICIENT - EXPLAIN N/A","COMPLETE"),IF(OR(G126="",H126=""),"EVIDENCE INSUFFICIENT - LOCATOR/DETAIL","COMPLETE"))))</x:f>
      </x:c>
      <x:c r="L126" s="40" t="str">
        <x:f>IF(A126="","",IF(NOT(OR(EXACT(E126,"PASS"),EXACT(E126,"FAIL"),EXACT(E126,"UNKNOWN"),EXACT(E126,"NOT APPLICABLE"))),"INVALID - STATE TOKEN",IF(NOT(OR(EXACT(C126,"Google Search / AI features"),EXACT(C126,"Bing / Microsoft AI experiences"),EXACT(C126,"ChatGPT search"),EXACT(C126,"Multi-surface / platform-neutral"))),"INVALID - PLATFORM TOKEN",IF(NOT(OR(EXACT(D126,"Access"),EXACT(D126,"Indexability"),EXACT(D126,"URL Identity"),EXACT(D126,"Rendering"),EXACT(D126,"Structured Data Parity"),EXACT(D126,"Platform Crawler Access"),EXACT(D126,"Main Content Semantic Exposure"))),"INVALID - CHECK TOKEN",IF(AND(EXACT(E126,"NOT APPLICABLE"),NOT(OR(EXACT(D126,"Structured Data Parity"),EXACT(D126,"Platform Crawler Access")))),"INVALID - N/A NOT PERMITTED",IF(AND(EXACT(E126,"NOT APPLICABLE"),EXACT(D126,"Platform Crawler Access"),OR(EXACT(C126,"ChatGPT search"),EXACT(C126,"Multi-surface / platform-neutral"))),"INVALID - N/A NOT PERMITTED",IF(COUNTIF($A$6:$A$205,A126)&gt;1,"INVALID - DUPLICATE ID","VALID")))))))</x:f>
      </x:c>
      <x:c r="M126" s="40" t="str">
        <x:f>IF(A126="","",IF(J126&lt;&gt;"SCOPE MATCH",J126,IF(L126&lt;&gt;"VALID",L126,IF(K126&lt;&gt;"COMPLETE",K126,IF(E126="FAIL","BLOCKED EVIDENCE",IF(E126="UNKNOWN","EVIDENCE INSUFFICIENT","RECORD READY"))))))</x:f>
      </x:c>
      <x:c r="N126" s="175"/>
      <x:c r="O126" s="230" t="str">
        <x:f>IF(A126="","",IF(M126="RECORD READY","READY","NOT READY"))</x:f>
      </x:c>
    </x:row>
    <x:row r="127">
      <x:c r="A127" s="48"/>
      <x:c r="B127" s="48"/>
      <x:c r="C127" s="48"/>
      <x:c r="D127" s="48"/>
      <x:c r="E127" s="48"/>
      <x:c r="F127" s="52"/>
      <x:c r="G127" s="48"/>
      <x:c r="H127" s="48"/>
      <x:c r="I127" s="48"/>
      <x:c r="J127" s="40" t="str">
        <x:f>IF(A127="","",IF(OR(B127="",C127="",F127="",N127=""),"EVIDENCE INSUFFICIENT - SCOPE FIELD",IF(AND(B127=START!$B$4,C127=START!$B$5,N127=START!$B$6,F127&gt;=START!$B$7,F127&lt;=START!$B$8),"SCOPE MATCH","INVALID - OUT OF SCOPE")))</x:f>
      </x:c>
      <x:c r="K127" s="40" t="str">
        <x:f>IF(A127="","",IF(OR(B127="",C127="",D127="",E127="",F127="",I127="",N127=""),"EVIDENCE INSUFFICIENT - REQUIRED FIELD",IF(E127="NOT APPLICABLE",IF(H127="","EVIDENCE INSUFFICIENT - EXPLAIN N/A","COMPLETE"),IF(OR(G127="",H127=""),"EVIDENCE INSUFFICIENT - LOCATOR/DETAIL","COMPLETE"))))</x:f>
      </x:c>
      <x:c r="L127" s="40" t="str">
        <x:f>IF(A127="","",IF(NOT(OR(EXACT(E127,"PASS"),EXACT(E127,"FAIL"),EXACT(E127,"UNKNOWN"),EXACT(E127,"NOT APPLICABLE"))),"INVALID - STATE TOKEN",IF(NOT(OR(EXACT(C127,"Google Search / AI features"),EXACT(C127,"Bing / Microsoft AI experiences"),EXACT(C127,"ChatGPT search"),EXACT(C127,"Multi-surface / platform-neutral"))),"INVALID - PLATFORM TOKEN",IF(NOT(OR(EXACT(D127,"Access"),EXACT(D127,"Indexability"),EXACT(D127,"URL Identity"),EXACT(D127,"Rendering"),EXACT(D127,"Structured Data Parity"),EXACT(D127,"Platform Crawler Access"),EXACT(D127,"Main Content Semantic Exposure"))),"INVALID - CHECK TOKEN",IF(AND(EXACT(E127,"NOT APPLICABLE"),NOT(OR(EXACT(D127,"Structured Data Parity"),EXACT(D127,"Platform Crawler Access")))),"INVALID - N/A NOT PERMITTED",IF(AND(EXACT(E127,"NOT APPLICABLE"),EXACT(D127,"Platform Crawler Access"),OR(EXACT(C127,"ChatGPT search"),EXACT(C127,"Multi-surface / platform-neutral"))),"INVALID - N/A NOT PERMITTED",IF(COUNTIF($A$6:$A$205,A127)&gt;1,"INVALID - DUPLICATE ID","VALID")))))))</x:f>
      </x:c>
      <x:c r="M127" s="40" t="str">
        <x:f>IF(A127="","",IF(J127&lt;&gt;"SCOPE MATCH",J127,IF(L127&lt;&gt;"VALID",L127,IF(K127&lt;&gt;"COMPLETE",K127,IF(E127="FAIL","BLOCKED EVIDENCE",IF(E127="UNKNOWN","EVIDENCE INSUFFICIENT","RECORD READY"))))))</x:f>
      </x:c>
      <x:c r="N127" s="175"/>
      <x:c r="O127" s="230" t="str">
        <x:f>IF(A127="","",IF(M127="RECORD READY","READY","NOT READY"))</x:f>
      </x:c>
    </x:row>
    <x:row r="128">
      <x:c r="A128" s="48"/>
      <x:c r="B128" s="48"/>
      <x:c r="C128" s="48"/>
      <x:c r="D128" s="48"/>
      <x:c r="E128" s="48"/>
      <x:c r="F128" s="52"/>
      <x:c r="G128" s="48"/>
      <x:c r="H128" s="48"/>
      <x:c r="I128" s="48"/>
      <x:c r="J128" s="40" t="str">
        <x:f>IF(A128="","",IF(OR(B128="",C128="",F128="",N128=""),"EVIDENCE INSUFFICIENT - SCOPE FIELD",IF(AND(B128=START!$B$4,C128=START!$B$5,N128=START!$B$6,F128&gt;=START!$B$7,F128&lt;=START!$B$8),"SCOPE MATCH","INVALID - OUT OF SCOPE")))</x:f>
      </x:c>
      <x:c r="K128" s="40" t="str">
        <x:f>IF(A128="","",IF(OR(B128="",C128="",D128="",E128="",F128="",I128="",N128=""),"EVIDENCE INSUFFICIENT - REQUIRED FIELD",IF(E128="NOT APPLICABLE",IF(H128="","EVIDENCE INSUFFICIENT - EXPLAIN N/A","COMPLETE"),IF(OR(G128="",H128=""),"EVIDENCE INSUFFICIENT - LOCATOR/DETAIL","COMPLETE"))))</x:f>
      </x:c>
      <x:c r="L128" s="40" t="str">
        <x:f>IF(A128="","",IF(NOT(OR(EXACT(E128,"PASS"),EXACT(E128,"FAIL"),EXACT(E128,"UNKNOWN"),EXACT(E128,"NOT APPLICABLE"))),"INVALID - STATE TOKEN",IF(NOT(OR(EXACT(C128,"Google Search / AI features"),EXACT(C128,"Bing / Microsoft AI experiences"),EXACT(C128,"ChatGPT search"),EXACT(C128,"Multi-surface / platform-neutral"))),"INVALID - PLATFORM TOKEN",IF(NOT(OR(EXACT(D128,"Access"),EXACT(D128,"Indexability"),EXACT(D128,"URL Identity"),EXACT(D128,"Rendering"),EXACT(D128,"Structured Data Parity"),EXACT(D128,"Platform Crawler Access"),EXACT(D128,"Main Content Semantic Exposure"))),"INVALID - CHECK TOKEN",IF(AND(EXACT(E128,"NOT APPLICABLE"),NOT(OR(EXACT(D128,"Structured Data Parity"),EXACT(D128,"Platform Crawler Access")))),"INVALID - N/A NOT PERMITTED",IF(AND(EXACT(E128,"NOT APPLICABLE"),EXACT(D128,"Platform Crawler Access"),OR(EXACT(C128,"ChatGPT search"),EXACT(C128,"Multi-surface / platform-neutral"))),"INVALID - N/A NOT PERMITTED",IF(COUNTIF($A$6:$A$205,A128)&gt;1,"INVALID - DUPLICATE ID","VALID")))))))</x:f>
      </x:c>
      <x:c r="M128" s="40" t="str">
        <x:f>IF(A128="","",IF(J128&lt;&gt;"SCOPE MATCH",J128,IF(L128&lt;&gt;"VALID",L128,IF(K128&lt;&gt;"COMPLETE",K128,IF(E128="FAIL","BLOCKED EVIDENCE",IF(E128="UNKNOWN","EVIDENCE INSUFFICIENT","RECORD READY"))))))</x:f>
      </x:c>
      <x:c r="N128" s="175"/>
      <x:c r="O128" s="230" t="str">
        <x:f>IF(A128="","",IF(M128="RECORD READY","READY","NOT READY"))</x:f>
      </x:c>
    </x:row>
    <x:row r="129">
      <x:c r="A129" s="48"/>
      <x:c r="B129" s="48"/>
      <x:c r="C129" s="48"/>
      <x:c r="D129" s="48"/>
      <x:c r="E129" s="48"/>
      <x:c r="F129" s="52"/>
      <x:c r="G129" s="48"/>
      <x:c r="H129" s="48"/>
      <x:c r="I129" s="48"/>
      <x:c r="J129" s="40" t="str">
        <x:f>IF(A129="","",IF(OR(B129="",C129="",F129="",N129=""),"EVIDENCE INSUFFICIENT - SCOPE FIELD",IF(AND(B129=START!$B$4,C129=START!$B$5,N129=START!$B$6,F129&gt;=START!$B$7,F129&lt;=START!$B$8),"SCOPE MATCH","INVALID - OUT OF SCOPE")))</x:f>
      </x:c>
      <x:c r="K129" s="40" t="str">
        <x:f>IF(A129="","",IF(OR(B129="",C129="",D129="",E129="",F129="",I129="",N129=""),"EVIDENCE INSUFFICIENT - REQUIRED FIELD",IF(E129="NOT APPLICABLE",IF(H129="","EVIDENCE INSUFFICIENT - EXPLAIN N/A","COMPLETE"),IF(OR(G129="",H129=""),"EVIDENCE INSUFFICIENT - LOCATOR/DETAIL","COMPLETE"))))</x:f>
      </x:c>
      <x:c r="L129" s="40" t="str">
        <x:f>IF(A129="","",IF(NOT(OR(EXACT(E129,"PASS"),EXACT(E129,"FAIL"),EXACT(E129,"UNKNOWN"),EXACT(E129,"NOT APPLICABLE"))),"INVALID - STATE TOKEN",IF(NOT(OR(EXACT(C129,"Google Search / AI features"),EXACT(C129,"Bing / Microsoft AI experiences"),EXACT(C129,"ChatGPT search"),EXACT(C129,"Multi-surface / platform-neutral"))),"INVALID - PLATFORM TOKEN",IF(NOT(OR(EXACT(D129,"Access"),EXACT(D129,"Indexability"),EXACT(D129,"URL Identity"),EXACT(D129,"Rendering"),EXACT(D129,"Structured Data Parity"),EXACT(D129,"Platform Crawler Access"),EXACT(D129,"Main Content Semantic Exposure"))),"INVALID - CHECK TOKEN",IF(AND(EXACT(E129,"NOT APPLICABLE"),NOT(OR(EXACT(D129,"Structured Data Parity"),EXACT(D129,"Platform Crawler Access")))),"INVALID - N/A NOT PERMITTED",IF(AND(EXACT(E129,"NOT APPLICABLE"),EXACT(D129,"Platform Crawler Access"),OR(EXACT(C129,"ChatGPT search"),EXACT(C129,"Multi-surface / platform-neutral"))),"INVALID - N/A NOT PERMITTED",IF(COUNTIF($A$6:$A$205,A129)&gt;1,"INVALID - DUPLICATE ID","VALID")))))))</x:f>
      </x:c>
      <x:c r="M129" s="40" t="str">
        <x:f>IF(A129="","",IF(J129&lt;&gt;"SCOPE MATCH",J129,IF(L129&lt;&gt;"VALID",L129,IF(K129&lt;&gt;"COMPLETE",K129,IF(E129="FAIL","BLOCKED EVIDENCE",IF(E129="UNKNOWN","EVIDENCE INSUFFICIENT","RECORD READY"))))))</x:f>
      </x:c>
      <x:c r="N129" s="175"/>
      <x:c r="O129" s="230" t="str">
        <x:f>IF(A129="","",IF(M129="RECORD READY","READY","NOT READY"))</x:f>
      </x:c>
    </x:row>
    <x:row r="130">
      <x:c r="A130" s="48"/>
      <x:c r="B130" s="48"/>
      <x:c r="C130" s="48"/>
      <x:c r="D130" s="48"/>
      <x:c r="E130" s="48"/>
      <x:c r="F130" s="52"/>
      <x:c r="G130" s="48"/>
      <x:c r="H130" s="48"/>
      <x:c r="I130" s="48"/>
      <x:c r="J130" s="40" t="str">
        <x:f>IF(A130="","",IF(OR(B130="",C130="",F130="",N130=""),"EVIDENCE INSUFFICIENT - SCOPE FIELD",IF(AND(B130=START!$B$4,C130=START!$B$5,N130=START!$B$6,F130&gt;=START!$B$7,F130&lt;=START!$B$8),"SCOPE MATCH","INVALID - OUT OF SCOPE")))</x:f>
      </x:c>
      <x:c r="K130" s="40" t="str">
        <x:f>IF(A130="","",IF(OR(B130="",C130="",D130="",E130="",F130="",I130="",N130=""),"EVIDENCE INSUFFICIENT - REQUIRED FIELD",IF(E130="NOT APPLICABLE",IF(H130="","EVIDENCE INSUFFICIENT - EXPLAIN N/A","COMPLETE"),IF(OR(G130="",H130=""),"EVIDENCE INSUFFICIENT - LOCATOR/DETAIL","COMPLETE"))))</x:f>
      </x:c>
      <x:c r="L130" s="40" t="str">
        <x:f>IF(A130="","",IF(NOT(OR(EXACT(E130,"PASS"),EXACT(E130,"FAIL"),EXACT(E130,"UNKNOWN"),EXACT(E130,"NOT APPLICABLE"))),"INVALID - STATE TOKEN",IF(NOT(OR(EXACT(C130,"Google Search / AI features"),EXACT(C130,"Bing / Microsoft AI experiences"),EXACT(C130,"ChatGPT search"),EXACT(C130,"Multi-surface / platform-neutral"))),"INVALID - PLATFORM TOKEN",IF(NOT(OR(EXACT(D130,"Access"),EXACT(D130,"Indexability"),EXACT(D130,"URL Identity"),EXACT(D130,"Rendering"),EXACT(D130,"Structured Data Parity"),EXACT(D130,"Platform Crawler Access"),EXACT(D130,"Main Content Semantic Exposure"))),"INVALID - CHECK TOKEN",IF(AND(EXACT(E130,"NOT APPLICABLE"),NOT(OR(EXACT(D130,"Structured Data Parity"),EXACT(D130,"Platform Crawler Access")))),"INVALID - N/A NOT PERMITTED",IF(AND(EXACT(E130,"NOT APPLICABLE"),EXACT(D130,"Platform Crawler Access"),OR(EXACT(C130,"ChatGPT search"),EXACT(C130,"Multi-surface / platform-neutral"))),"INVALID - N/A NOT PERMITTED",IF(COUNTIF($A$6:$A$205,A130)&gt;1,"INVALID - DUPLICATE ID","VALID")))))))</x:f>
      </x:c>
      <x:c r="M130" s="40" t="str">
        <x:f>IF(A130="","",IF(J130&lt;&gt;"SCOPE MATCH",J130,IF(L130&lt;&gt;"VALID",L130,IF(K130&lt;&gt;"COMPLETE",K130,IF(E130="FAIL","BLOCKED EVIDENCE",IF(E130="UNKNOWN","EVIDENCE INSUFFICIENT","RECORD READY"))))))</x:f>
      </x:c>
      <x:c r="N130" s="175"/>
      <x:c r="O130" s="230" t="str">
        <x:f>IF(A130="","",IF(M130="RECORD READY","READY","NOT READY"))</x:f>
      </x:c>
    </x:row>
    <x:row r="131">
      <x:c r="A131" s="48"/>
      <x:c r="B131" s="48"/>
      <x:c r="C131" s="48"/>
      <x:c r="D131" s="48"/>
      <x:c r="E131" s="48"/>
      <x:c r="F131" s="52"/>
      <x:c r="G131" s="48"/>
      <x:c r="H131" s="48"/>
      <x:c r="I131" s="48"/>
      <x:c r="J131" s="40" t="str">
        <x:f>IF(A131="","",IF(OR(B131="",C131="",F131="",N131=""),"EVIDENCE INSUFFICIENT - SCOPE FIELD",IF(AND(B131=START!$B$4,C131=START!$B$5,N131=START!$B$6,F131&gt;=START!$B$7,F131&lt;=START!$B$8),"SCOPE MATCH","INVALID - OUT OF SCOPE")))</x:f>
      </x:c>
      <x:c r="K131" s="40" t="str">
        <x:f>IF(A131="","",IF(OR(B131="",C131="",D131="",E131="",F131="",I131="",N131=""),"EVIDENCE INSUFFICIENT - REQUIRED FIELD",IF(E131="NOT APPLICABLE",IF(H131="","EVIDENCE INSUFFICIENT - EXPLAIN N/A","COMPLETE"),IF(OR(G131="",H131=""),"EVIDENCE INSUFFICIENT - LOCATOR/DETAIL","COMPLETE"))))</x:f>
      </x:c>
      <x:c r="L131" s="40" t="str">
        <x:f>IF(A131="","",IF(NOT(OR(EXACT(E131,"PASS"),EXACT(E131,"FAIL"),EXACT(E131,"UNKNOWN"),EXACT(E131,"NOT APPLICABLE"))),"INVALID - STATE TOKEN",IF(NOT(OR(EXACT(C131,"Google Search / AI features"),EXACT(C131,"Bing / Microsoft AI experiences"),EXACT(C131,"ChatGPT search"),EXACT(C131,"Multi-surface / platform-neutral"))),"INVALID - PLATFORM TOKEN",IF(NOT(OR(EXACT(D131,"Access"),EXACT(D131,"Indexability"),EXACT(D131,"URL Identity"),EXACT(D131,"Rendering"),EXACT(D131,"Structured Data Parity"),EXACT(D131,"Platform Crawler Access"),EXACT(D131,"Main Content Semantic Exposure"))),"INVALID - CHECK TOKEN",IF(AND(EXACT(E131,"NOT APPLICABLE"),NOT(OR(EXACT(D131,"Structured Data Parity"),EXACT(D131,"Platform Crawler Access")))),"INVALID - N/A NOT PERMITTED",IF(AND(EXACT(E131,"NOT APPLICABLE"),EXACT(D131,"Platform Crawler Access"),OR(EXACT(C131,"ChatGPT search"),EXACT(C131,"Multi-surface / platform-neutral"))),"INVALID - N/A NOT PERMITTED",IF(COUNTIF($A$6:$A$205,A131)&gt;1,"INVALID - DUPLICATE ID","VALID")))))))</x:f>
      </x:c>
      <x:c r="M131" s="40" t="str">
        <x:f>IF(A131="","",IF(J131&lt;&gt;"SCOPE MATCH",J131,IF(L131&lt;&gt;"VALID",L131,IF(K131&lt;&gt;"COMPLETE",K131,IF(E131="FAIL","BLOCKED EVIDENCE",IF(E131="UNKNOWN","EVIDENCE INSUFFICIENT","RECORD READY"))))))</x:f>
      </x:c>
      <x:c r="N131" s="175"/>
      <x:c r="O131" s="230" t="str">
        <x:f>IF(A131="","",IF(M131="RECORD READY","READY","NOT READY"))</x:f>
      </x:c>
    </x:row>
    <x:row r="132">
      <x:c r="A132" s="48"/>
      <x:c r="B132" s="48"/>
      <x:c r="C132" s="48"/>
      <x:c r="D132" s="48"/>
      <x:c r="E132" s="48"/>
      <x:c r="F132" s="52"/>
      <x:c r="G132" s="48"/>
      <x:c r="H132" s="48"/>
      <x:c r="I132" s="48"/>
      <x:c r="J132" s="40" t="str">
        <x:f>IF(A132="","",IF(OR(B132="",C132="",F132="",N132=""),"EVIDENCE INSUFFICIENT - SCOPE FIELD",IF(AND(B132=START!$B$4,C132=START!$B$5,N132=START!$B$6,F132&gt;=START!$B$7,F132&lt;=START!$B$8),"SCOPE MATCH","INVALID - OUT OF SCOPE")))</x:f>
      </x:c>
      <x:c r="K132" s="40" t="str">
        <x:f>IF(A132="","",IF(OR(B132="",C132="",D132="",E132="",F132="",I132="",N132=""),"EVIDENCE INSUFFICIENT - REQUIRED FIELD",IF(E132="NOT APPLICABLE",IF(H132="","EVIDENCE INSUFFICIENT - EXPLAIN N/A","COMPLETE"),IF(OR(G132="",H132=""),"EVIDENCE INSUFFICIENT - LOCATOR/DETAIL","COMPLETE"))))</x:f>
      </x:c>
      <x:c r="L132" s="40" t="str">
        <x:f>IF(A132="","",IF(NOT(OR(EXACT(E132,"PASS"),EXACT(E132,"FAIL"),EXACT(E132,"UNKNOWN"),EXACT(E132,"NOT APPLICABLE"))),"INVALID - STATE TOKEN",IF(NOT(OR(EXACT(C132,"Google Search / AI features"),EXACT(C132,"Bing / Microsoft AI experiences"),EXACT(C132,"ChatGPT search"),EXACT(C132,"Multi-surface / platform-neutral"))),"INVALID - PLATFORM TOKEN",IF(NOT(OR(EXACT(D132,"Access"),EXACT(D132,"Indexability"),EXACT(D132,"URL Identity"),EXACT(D132,"Rendering"),EXACT(D132,"Structured Data Parity"),EXACT(D132,"Platform Crawler Access"),EXACT(D132,"Main Content Semantic Exposure"))),"INVALID - CHECK TOKEN",IF(AND(EXACT(E132,"NOT APPLICABLE"),NOT(OR(EXACT(D132,"Structured Data Parity"),EXACT(D132,"Platform Crawler Access")))),"INVALID - N/A NOT PERMITTED",IF(AND(EXACT(E132,"NOT APPLICABLE"),EXACT(D132,"Platform Crawler Access"),OR(EXACT(C132,"ChatGPT search"),EXACT(C132,"Multi-surface / platform-neutral"))),"INVALID - N/A NOT PERMITTED",IF(COUNTIF($A$6:$A$205,A132)&gt;1,"INVALID - DUPLICATE ID","VALID")))))))</x:f>
      </x:c>
      <x:c r="M132" s="40" t="str">
        <x:f>IF(A132="","",IF(J132&lt;&gt;"SCOPE MATCH",J132,IF(L132&lt;&gt;"VALID",L132,IF(K132&lt;&gt;"COMPLETE",K132,IF(E132="FAIL","BLOCKED EVIDENCE",IF(E132="UNKNOWN","EVIDENCE INSUFFICIENT","RECORD READY"))))))</x:f>
      </x:c>
      <x:c r="N132" s="175"/>
      <x:c r="O132" s="230" t="str">
        <x:f>IF(A132="","",IF(M132="RECORD READY","READY","NOT READY"))</x:f>
      </x:c>
    </x:row>
    <x:row r="133">
      <x:c r="A133" s="48"/>
      <x:c r="B133" s="48"/>
      <x:c r="C133" s="48"/>
      <x:c r="D133" s="48"/>
      <x:c r="E133" s="48"/>
      <x:c r="F133" s="52"/>
      <x:c r="G133" s="48"/>
      <x:c r="H133" s="48"/>
      <x:c r="I133" s="48"/>
      <x:c r="J133" s="40" t="str">
        <x:f>IF(A133="","",IF(OR(B133="",C133="",F133="",N133=""),"EVIDENCE INSUFFICIENT - SCOPE FIELD",IF(AND(B133=START!$B$4,C133=START!$B$5,N133=START!$B$6,F133&gt;=START!$B$7,F133&lt;=START!$B$8),"SCOPE MATCH","INVALID - OUT OF SCOPE")))</x:f>
      </x:c>
      <x:c r="K133" s="40" t="str">
        <x:f>IF(A133="","",IF(OR(B133="",C133="",D133="",E133="",F133="",I133="",N133=""),"EVIDENCE INSUFFICIENT - REQUIRED FIELD",IF(E133="NOT APPLICABLE",IF(H133="","EVIDENCE INSUFFICIENT - EXPLAIN N/A","COMPLETE"),IF(OR(G133="",H133=""),"EVIDENCE INSUFFICIENT - LOCATOR/DETAIL","COMPLETE"))))</x:f>
      </x:c>
      <x:c r="L133" s="40" t="str">
        <x:f>IF(A133="","",IF(NOT(OR(EXACT(E133,"PASS"),EXACT(E133,"FAIL"),EXACT(E133,"UNKNOWN"),EXACT(E133,"NOT APPLICABLE"))),"INVALID - STATE TOKEN",IF(NOT(OR(EXACT(C133,"Google Search / AI features"),EXACT(C133,"Bing / Microsoft AI experiences"),EXACT(C133,"ChatGPT search"),EXACT(C133,"Multi-surface / platform-neutral"))),"INVALID - PLATFORM TOKEN",IF(NOT(OR(EXACT(D133,"Access"),EXACT(D133,"Indexability"),EXACT(D133,"URL Identity"),EXACT(D133,"Rendering"),EXACT(D133,"Structured Data Parity"),EXACT(D133,"Platform Crawler Access"),EXACT(D133,"Main Content Semantic Exposure"))),"INVALID - CHECK TOKEN",IF(AND(EXACT(E133,"NOT APPLICABLE"),NOT(OR(EXACT(D133,"Structured Data Parity"),EXACT(D133,"Platform Crawler Access")))),"INVALID - N/A NOT PERMITTED",IF(AND(EXACT(E133,"NOT APPLICABLE"),EXACT(D133,"Platform Crawler Access"),OR(EXACT(C133,"ChatGPT search"),EXACT(C133,"Multi-surface / platform-neutral"))),"INVALID - N/A NOT PERMITTED",IF(COUNTIF($A$6:$A$205,A133)&gt;1,"INVALID - DUPLICATE ID","VALID")))))))</x:f>
      </x:c>
      <x:c r="M133" s="40" t="str">
        <x:f>IF(A133="","",IF(J133&lt;&gt;"SCOPE MATCH",J133,IF(L133&lt;&gt;"VALID",L133,IF(K133&lt;&gt;"COMPLETE",K133,IF(E133="FAIL","BLOCKED EVIDENCE",IF(E133="UNKNOWN","EVIDENCE INSUFFICIENT","RECORD READY"))))))</x:f>
      </x:c>
      <x:c r="N133" s="175"/>
      <x:c r="O133" s="230" t="str">
        <x:f>IF(A133="","",IF(M133="RECORD READY","READY","NOT READY"))</x:f>
      </x:c>
    </x:row>
    <x:row r="134">
      <x:c r="A134" s="48"/>
      <x:c r="B134" s="48"/>
      <x:c r="C134" s="48"/>
      <x:c r="D134" s="48"/>
      <x:c r="E134" s="48"/>
      <x:c r="F134" s="52"/>
      <x:c r="G134" s="48"/>
      <x:c r="H134" s="48"/>
      <x:c r="I134" s="48"/>
      <x:c r="J134" s="40" t="str">
        <x:f>IF(A134="","",IF(OR(B134="",C134="",F134="",N134=""),"EVIDENCE INSUFFICIENT - SCOPE FIELD",IF(AND(B134=START!$B$4,C134=START!$B$5,N134=START!$B$6,F134&gt;=START!$B$7,F134&lt;=START!$B$8),"SCOPE MATCH","INVALID - OUT OF SCOPE")))</x:f>
      </x:c>
      <x:c r="K134" s="40" t="str">
        <x:f>IF(A134="","",IF(OR(B134="",C134="",D134="",E134="",F134="",I134="",N134=""),"EVIDENCE INSUFFICIENT - REQUIRED FIELD",IF(E134="NOT APPLICABLE",IF(H134="","EVIDENCE INSUFFICIENT - EXPLAIN N/A","COMPLETE"),IF(OR(G134="",H134=""),"EVIDENCE INSUFFICIENT - LOCATOR/DETAIL","COMPLETE"))))</x:f>
      </x:c>
      <x:c r="L134" s="40" t="str">
        <x:f>IF(A134="","",IF(NOT(OR(EXACT(E134,"PASS"),EXACT(E134,"FAIL"),EXACT(E134,"UNKNOWN"),EXACT(E134,"NOT APPLICABLE"))),"INVALID - STATE TOKEN",IF(NOT(OR(EXACT(C134,"Google Search / AI features"),EXACT(C134,"Bing / Microsoft AI experiences"),EXACT(C134,"ChatGPT search"),EXACT(C134,"Multi-surface / platform-neutral"))),"INVALID - PLATFORM TOKEN",IF(NOT(OR(EXACT(D134,"Access"),EXACT(D134,"Indexability"),EXACT(D134,"URL Identity"),EXACT(D134,"Rendering"),EXACT(D134,"Structured Data Parity"),EXACT(D134,"Platform Crawler Access"),EXACT(D134,"Main Content Semantic Exposure"))),"INVALID - CHECK TOKEN",IF(AND(EXACT(E134,"NOT APPLICABLE"),NOT(OR(EXACT(D134,"Structured Data Parity"),EXACT(D134,"Platform Crawler Access")))),"INVALID - N/A NOT PERMITTED",IF(AND(EXACT(E134,"NOT APPLICABLE"),EXACT(D134,"Platform Crawler Access"),OR(EXACT(C134,"ChatGPT search"),EXACT(C134,"Multi-surface / platform-neutral"))),"INVALID - N/A NOT PERMITTED",IF(COUNTIF($A$6:$A$205,A134)&gt;1,"INVALID - DUPLICATE ID","VALID")))))))</x:f>
      </x:c>
      <x:c r="M134" s="40" t="str">
        <x:f>IF(A134="","",IF(J134&lt;&gt;"SCOPE MATCH",J134,IF(L134&lt;&gt;"VALID",L134,IF(K134&lt;&gt;"COMPLETE",K134,IF(E134="FAIL","BLOCKED EVIDENCE",IF(E134="UNKNOWN","EVIDENCE INSUFFICIENT","RECORD READY"))))))</x:f>
      </x:c>
      <x:c r="N134" s="175"/>
      <x:c r="O134" s="230" t="str">
        <x:f>IF(A134="","",IF(M134="RECORD READY","READY","NOT READY"))</x:f>
      </x:c>
    </x:row>
    <x:row r="135">
      <x:c r="A135" s="48"/>
      <x:c r="B135" s="48"/>
      <x:c r="C135" s="48"/>
      <x:c r="D135" s="48"/>
      <x:c r="E135" s="48"/>
      <x:c r="F135" s="52"/>
      <x:c r="G135" s="48"/>
      <x:c r="H135" s="48"/>
      <x:c r="I135" s="48"/>
      <x:c r="J135" s="40" t="str">
        <x:f>IF(A135="","",IF(OR(B135="",C135="",F135="",N135=""),"EVIDENCE INSUFFICIENT - SCOPE FIELD",IF(AND(B135=START!$B$4,C135=START!$B$5,N135=START!$B$6,F135&gt;=START!$B$7,F135&lt;=START!$B$8),"SCOPE MATCH","INVALID - OUT OF SCOPE")))</x:f>
      </x:c>
      <x:c r="K135" s="40" t="str">
        <x:f>IF(A135="","",IF(OR(B135="",C135="",D135="",E135="",F135="",I135="",N135=""),"EVIDENCE INSUFFICIENT - REQUIRED FIELD",IF(E135="NOT APPLICABLE",IF(H135="","EVIDENCE INSUFFICIENT - EXPLAIN N/A","COMPLETE"),IF(OR(G135="",H135=""),"EVIDENCE INSUFFICIENT - LOCATOR/DETAIL","COMPLETE"))))</x:f>
      </x:c>
      <x:c r="L135" s="40" t="str">
        <x:f>IF(A135="","",IF(NOT(OR(EXACT(E135,"PASS"),EXACT(E135,"FAIL"),EXACT(E135,"UNKNOWN"),EXACT(E135,"NOT APPLICABLE"))),"INVALID - STATE TOKEN",IF(NOT(OR(EXACT(C135,"Google Search / AI features"),EXACT(C135,"Bing / Microsoft AI experiences"),EXACT(C135,"ChatGPT search"),EXACT(C135,"Multi-surface / platform-neutral"))),"INVALID - PLATFORM TOKEN",IF(NOT(OR(EXACT(D135,"Access"),EXACT(D135,"Indexability"),EXACT(D135,"URL Identity"),EXACT(D135,"Rendering"),EXACT(D135,"Structured Data Parity"),EXACT(D135,"Platform Crawler Access"),EXACT(D135,"Main Content Semantic Exposure"))),"INVALID - CHECK TOKEN",IF(AND(EXACT(E135,"NOT APPLICABLE"),NOT(OR(EXACT(D135,"Structured Data Parity"),EXACT(D135,"Platform Crawler Access")))),"INVALID - N/A NOT PERMITTED",IF(AND(EXACT(E135,"NOT APPLICABLE"),EXACT(D135,"Platform Crawler Access"),OR(EXACT(C135,"ChatGPT search"),EXACT(C135,"Multi-surface / platform-neutral"))),"INVALID - N/A NOT PERMITTED",IF(COUNTIF($A$6:$A$205,A135)&gt;1,"INVALID - DUPLICATE ID","VALID")))))))</x:f>
      </x:c>
      <x:c r="M135" s="40" t="str">
        <x:f>IF(A135="","",IF(J135&lt;&gt;"SCOPE MATCH",J135,IF(L135&lt;&gt;"VALID",L135,IF(K135&lt;&gt;"COMPLETE",K135,IF(E135="FAIL","BLOCKED EVIDENCE",IF(E135="UNKNOWN","EVIDENCE INSUFFICIENT","RECORD READY"))))))</x:f>
      </x:c>
      <x:c r="N135" s="175"/>
      <x:c r="O135" s="230" t="str">
        <x:f>IF(A135="","",IF(M135="RECORD READY","READY","NOT READY"))</x:f>
      </x:c>
    </x:row>
    <x:row r="136">
      <x:c r="A136" s="48"/>
      <x:c r="B136" s="48"/>
      <x:c r="C136" s="48"/>
      <x:c r="D136" s="48"/>
      <x:c r="E136" s="48"/>
      <x:c r="F136" s="52"/>
      <x:c r="G136" s="48"/>
      <x:c r="H136" s="48"/>
      <x:c r="I136" s="48"/>
      <x:c r="J136" s="40" t="str">
        <x:f>IF(A136="","",IF(OR(B136="",C136="",F136="",N136=""),"EVIDENCE INSUFFICIENT - SCOPE FIELD",IF(AND(B136=START!$B$4,C136=START!$B$5,N136=START!$B$6,F136&gt;=START!$B$7,F136&lt;=START!$B$8),"SCOPE MATCH","INVALID - OUT OF SCOPE")))</x:f>
      </x:c>
      <x:c r="K136" s="40" t="str">
        <x:f>IF(A136="","",IF(OR(B136="",C136="",D136="",E136="",F136="",I136="",N136=""),"EVIDENCE INSUFFICIENT - REQUIRED FIELD",IF(E136="NOT APPLICABLE",IF(H136="","EVIDENCE INSUFFICIENT - EXPLAIN N/A","COMPLETE"),IF(OR(G136="",H136=""),"EVIDENCE INSUFFICIENT - LOCATOR/DETAIL","COMPLETE"))))</x:f>
      </x:c>
      <x:c r="L136" s="40" t="str">
        <x:f>IF(A136="","",IF(NOT(OR(EXACT(E136,"PASS"),EXACT(E136,"FAIL"),EXACT(E136,"UNKNOWN"),EXACT(E136,"NOT APPLICABLE"))),"INVALID - STATE TOKEN",IF(NOT(OR(EXACT(C136,"Google Search / AI features"),EXACT(C136,"Bing / Microsoft AI experiences"),EXACT(C136,"ChatGPT search"),EXACT(C136,"Multi-surface / platform-neutral"))),"INVALID - PLATFORM TOKEN",IF(NOT(OR(EXACT(D136,"Access"),EXACT(D136,"Indexability"),EXACT(D136,"URL Identity"),EXACT(D136,"Rendering"),EXACT(D136,"Structured Data Parity"),EXACT(D136,"Platform Crawler Access"),EXACT(D136,"Main Content Semantic Exposure"))),"INVALID - CHECK TOKEN",IF(AND(EXACT(E136,"NOT APPLICABLE"),NOT(OR(EXACT(D136,"Structured Data Parity"),EXACT(D136,"Platform Crawler Access")))),"INVALID - N/A NOT PERMITTED",IF(AND(EXACT(E136,"NOT APPLICABLE"),EXACT(D136,"Platform Crawler Access"),OR(EXACT(C136,"ChatGPT search"),EXACT(C136,"Multi-surface / platform-neutral"))),"INVALID - N/A NOT PERMITTED",IF(COUNTIF($A$6:$A$205,A136)&gt;1,"INVALID - DUPLICATE ID","VALID")))))))</x:f>
      </x:c>
      <x:c r="M136" s="40" t="str">
        <x:f>IF(A136="","",IF(J136&lt;&gt;"SCOPE MATCH",J136,IF(L136&lt;&gt;"VALID",L136,IF(K136&lt;&gt;"COMPLETE",K136,IF(E136="FAIL","BLOCKED EVIDENCE",IF(E136="UNKNOWN","EVIDENCE INSUFFICIENT","RECORD READY"))))))</x:f>
      </x:c>
      <x:c r="N136" s="175"/>
      <x:c r="O136" s="230" t="str">
        <x:f>IF(A136="","",IF(M136="RECORD READY","READY","NOT READY"))</x:f>
      </x:c>
    </x:row>
    <x:row r="137">
      <x:c r="A137" s="48"/>
      <x:c r="B137" s="48"/>
      <x:c r="C137" s="48"/>
      <x:c r="D137" s="48"/>
      <x:c r="E137" s="48"/>
      <x:c r="F137" s="52"/>
      <x:c r="G137" s="48"/>
      <x:c r="H137" s="48"/>
      <x:c r="I137" s="48"/>
      <x:c r="J137" s="40" t="str">
        <x:f>IF(A137="","",IF(OR(B137="",C137="",F137="",N137=""),"EVIDENCE INSUFFICIENT - SCOPE FIELD",IF(AND(B137=START!$B$4,C137=START!$B$5,N137=START!$B$6,F137&gt;=START!$B$7,F137&lt;=START!$B$8),"SCOPE MATCH","INVALID - OUT OF SCOPE")))</x:f>
      </x:c>
      <x:c r="K137" s="40" t="str">
        <x:f>IF(A137="","",IF(OR(B137="",C137="",D137="",E137="",F137="",I137="",N137=""),"EVIDENCE INSUFFICIENT - REQUIRED FIELD",IF(E137="NOT APPLICABLE",IF(H137="","EVIDENCE INSUFFICIENT - EXPLAIN N/A","COMPLETE"),IF(OR(G137="",H137=""),"EVIDENCE INSUFFICIENT - LOCATOR/DETAIL","COMPLETE"))))</x:f>
      </x:c>
      <x:c r="L137" s="40" t="str">
        <x:f>IF(A137="","",IF(NOT(OR(EXACT(E137,"PASS"),EXACT(E137,"FAIL"),EXACT(E137,"UNKNOWN"),EXACT(E137,"NOT APPLICABLE"))),"INVALID - STATE TOKEN",IF(NOT(OR(EXACT(C137,"Google Search / AI features"),EXACT(C137,"Bing / Microsoft AI experiences"),EXACT(C137,"ChatGPT search"),EXACT(C137,"Multi-surface / platform-neutral"))),"INVALID - PLATFORM TOKEN",IF(NOT(OR(EXACT(D137,"Access"),EXACT(D137,"Indexability"),EXACT(D137,"URL Identity"),EXACT(D137,"Rendering"),EXACT(D137,"Structured Data Parity"),EXACT(D137,"Platform Crawler Access"),EXACT(D137,"Main Content Semantic Exposure"))),"INVALID - CHECK TOKEN",IF(AND(EXACT(E137,"NOT APPLICABLE"),NOT(OR(EXACT(D137,"Structured Data Parity"),EXACT(D137,"Platform Crawler Access")))),"INVALID - N/A NOT PERMITTED",IF(AND(EXACT(E137,"NOT APPLICABLE"),EXACT(D137,"Platform Crawler Access"),OR(EXACT(C137,"ChatGPT search"),EXACT(C137,"Multi-surface / platform-neutral"))),"INVALID - N/A NOT PERMITTED",IF(COUNTIF($A$6:$A$205,A137)&gt;1,"INVALID - DUPLICATE ID","VALID")))))))</x:f>
      </x:c>
      <x:c r="M137" s="40" t="str">
        <x:f>IF(A137="","",IF(J137&lt;&gt;"SCOPE MATCH",J137,IF(L137&lt;&gt;"VALID",L137,IF(K137&lt;&gt;"COMPLETE",K137,IF(E137="FAIL","BLOCKED EVIDENCE",IF(E137="UNKNOWN","EVIDENCE INSUFFICIENT","RECORD READY"))))))</x:f>
      </x:c>
      <x:c r="N137" s="175"/>
      <x:c r="O137" s="230" t="str">
        <x:f>IF(A137="","",IF(M137="RECORD READY","READY","NOT READY"))</x:f>
      </x:c>
    </x:row>
    <x:row r="138">
      <x:c r="A138" s="48"/>
      <x:c r="B138" s="48"/>
      <x:c r="C138" s="48"/>
      <x:c r="D138" s="48"/>
      <x:c r="E138" s="48"/>
      <x:c r="F138" s="52"/>
      <x:c r="G138" s="48"/>
      <x:c r="H138" s="48"/>
      <x:c r="I138" s="48"/>
      <x:c r="J138" s="40" t="str">
        <x:f>IF(A138="","",IF(OR(B138="",C138="",F138="",N138=""),"EVIDENCE INSUFFICIENT - SCOPE FIELD",IF(AND(B138=START!$B$4,C138=START!$B$5,N138=START!$B$6,F138&gt;=START!$B$7,F138&lt;=START!$B$8),"SCOPE MATCH","INVALID - OUT OF SCOPE")))</x:f>
      </x:c>
      <x:c r="K138" s="40" t="str">
        <x:f>IF(A138="","",IF(OR(B138="",C138="",D138="",E138="",F138="",I138="",N138=""),"EVIDENCE INSUFFICIENT - REQUIRED FIELD",IF(E138="NOT APPLICABLE",IF(H138="","EVIDENCE INSUFFICIENT - EXPLAIN N/A","COMPLETE"),IF(OR(G138="",H138=""),"EVIDENCE INSUFFICIENT - LOCATOR/DETAIL","COMPLETE"))))</x:f>
      </x:c>
      <x:c r="L138" s="40" t="str">
        <x:f>IF(A138="","",IF(NOT(OR(EXACT(E138,"PASS"),EXACT(E138,"FAIL"),EXACT(E138,"UNKNOWN"),EXACT(E138,"NOT APPLICABLE"))),"INVALID - STATE TOKEN",IF(NOT(OR(EXACT(C138,"Google Search / AI features"),EXACT(C138,"Bing / Microsoft AI experiences"),EXACT(C138,"ChatGPT search"),EXACT(C138,"Multi-surface / platform-neutral"))),"INVALID - PLATFORM TOKEN",IF(NOT(OR(EXACT(D138,"Access"),EXACT(D138,"Indexability"),EXACT(D138,"URL Identity"),EXACT(D138,"Rendering"),EXACT(D138,"Structured Data Parity"),EXACT(D138,"Platform Crawler Access"),EXACT(D138,"Main Content Semantic Exposure"))),"INVALID - CHECK TOKEN",IF(AND(EXACT(E138,"NOT APPLICABLE"),NOT(OR(EXACT(D138,"Structured Data Parity"),EXACT(D138,"Platform Crawler Access")))),"INVALID - N/A NOT PERMITTED",IF(AND(EXACT(E138,"NOT APPLICABLE"),EXACT(D138,"Platform Crawler Access"),OR(EXACT(C138,"ChatGPT search"),EXACT(C138,"Multi-surface / platform-neutral"))),"INVALID - N/A NOT PERMITTED",IF(COUNTIF($A$6:$A$205,A138)&gt;1,"INVALID - DUPLICATE ID","VALID")))))))</x:f>
      </x:c>
      <x:c r="M138" s="40" t="str">
        <x:f>IF(A138="","",IF(J138&lt;&gt;"SCOPE MATCH",J138,IF(L138&lt;&gt;"VALID",L138,IF(K138&lt;&gt;"COMPLETE",K138,IF(E138="FAIL","BLOCKED EVIDENCE",IF(E138="UNKNOWN","EVIDENCE INSUFFICIENT","RECORD READY"))))))</x:f>
      </x:c>
      <x:c r="N138" s="175"/>
      <x:c r="O138" s="230" t="str">
        <x:f>IF(A138="","",IF(M138="RECORD READY","READY","NOT READY"))</x:f>
      </x:c>
    </x:row>
    <x:row r="139">
      <x:c r="A139" s="48"/>
      <x:c r="B139" s="48"/>
      <x:c r="C139" s="48"/>
      <x:c r="D139" s="48"/>
      <x:c r="E139" s="48"/>
      <x:c r="F139" s="52"/>
      <x:c r="G139" s="48"/>
      <x:c r="H139" s="48"/>
      <x:c r="I139" s="48"/>
      <x:c r="J139" s="40" t="str">
        <x:f>IF(A139="","",IF(OR(B139="",C139="",F139="",N139=""),"EVIDENCE INSUFFICIENT - SCOPE FIELD",IF(AND(B139=START!$B$4,C139=START!$B$5,N139=START!$B$6,F139&gt;=START!$B$7,F139&lt;=START!$B$8),"SCOPE MATCH","INVALID - OUT OF SCOPE")))</x:f>
      </x:c>
      <x:c r="K139" s="40" t="str">
        <x:f>IF(A139="","",IF(OR(B139="",C139="",D139="",E139="",F139="",I139="",N139=""),"EVIDENCE INSUFFICIENT - REQUIRED FIELD",IF(E139="NOT APPLICABLE",IF(H139="","EVIDENCE INSUFFICIENT - EXPLAIN N/A","COMPLETE"),IF(OR(G139="",H139=""),"EVIDENCE INSUFFICIENT - LOCATOR/DETAIL","COMPLETE"))))</x:f>
      </x:c>
      <x:c r="L139" s="40" t="str">
        <x:f>IF(A139="","",IF(NOT(OR(EXACT(E139,"PASS"),EXACT(E139,"FAIL"),EXACT(E139,"UNKNOWN"),EXACT(E139,"NOT APPLICABLE"))),"INVALID - STATE TOKEN",IF(NOT(OR(EXACT(C139,"Google Search / AI features"),EXACT(C139,"Bing / Microsoft AI experiences"),EXACT(C139,"ChatGPT search"),EXACT(C139,"Multi-surface / platform-neutral"))),"INVALID - PLATFORM TOKEN",IF(NOT(OR(EXACT(D139,"Access"),EXACT(D139,"Indexability"),EXACT(D139,"URL Identity"),EXACT(D139,"Rendering"),EXACT(D139,"Structured Data Parity"),EXACT(D139,"Platform Crawler Access"),EXACT(D139,"Main Content Semantic Exposure"))),"INVALID - CHECK TOKEN",IF(AND(EXACT(E139,"NOT APPLICABLE"),NOT(OR(EXACT(D139,"Structured Data Parity"),EXACT(D139,"Platform Crawler Access")))),"INVALID - N/A NOT PERMITTED",IF(AND(EXACT(E139,"NOT APPLICABLE"),EXACT(D139,"Platform Crawler Access"),OR(EXACT(C139,"ChatGPT search"),EXACT(C139,"Multi-surface / platform-neutral"))),"INVALID - N/A NOT PERMITTED",IF(COUNTIF($A$6:$A$205,A139)&gt;1,"INVALID - DUPLICATE ID","VALID")))))))</x:f>
      </x:c>
      <x:c r="M139" s="40" t="str">
        <x:f>IF(A139="","",IF(J139&lt;&gt;"SCOPE MATCH",J139,IF(L139&lt;&gt;"VALID",L139,IF(K139&lt;&gt;"COMPLETE",K139,IF(E139="FAIL","BLOCKED EVIDENCE",IF(E139="UNKNOWN","EVIDENCE INSUFFICIENT","RECORD READY"))))))</x:f>
      </x:c>
      <x:c r="N139" s="175"/>
      <x:c r="O139" s="230" t="str">
        <x:f>IF(A139="","",IF(M139="RECORD READY","READY","NOT READY"))</x:f>
      </x:c>
    </x:row>
    <x:row r="140">
      <x:c r="A140" s="48"/>
      <x:c r="B140" s="48"/>
      <x:c r="C140" s="48"/>
      <x:c r="D140" s="48"/>
      <x:c r="E140" s="48"/>
      <x:c r="F140" s="52"/>
      <x:c r="G140" s="48"/>
      <x:c r="H140" s="48"/>
      <x:c r="I140" s="48"/>
      <x:c r="J140" s="40" t="str">
        <x:f>IF(A140="","",IF(OR(B140="",C140="",F140="",N140=""),"EVIDENCE INSUFFICIENT - SCOPE FIELD",IF(AND(B140=START!$B$4,C140=START!$B$5,N140=START!$B$6,F140&gt;=START!$B$7,F140&lt;=START!$B$8),"SCOPE MATCH","INVALID - OUT OF SCOPE")))</x:f>
      </x:c>
      <x:c r="K140" s="40" t="str">
        <x:f>IF(A140="","",IF(OR(B140="",C140="",D140="",E140="",F140="",I140="",N140=""),"EVIDENCE INSUFFICIENT - REQUIRED FIELD",IF(E140="NOT APPLICABLE",IF(H140="","EVIDENCE INSUFFICIENT - EXPLAIN N/A","COMPLETE"),IF(OR(G140="",H140=""),"EVIDENCE INSUFFICIENT - LOCATOR/DETAIL","COMPLETE"))))</x:f>
      </x:c>
      <x:c r="L140" s="40" t="str">
        <x:f>IF(A140="","",IF(NOT(OR(EXACT(E140,"PASS"),EXACT(E140,"FAIL"),EXACT(E140,"UNKNOWN"),EXACT(E140,"NOT APPLICABLE"))),"INVALID - STATE TOKEN",IF(NOT(OR(EXACT(C140,"Google Search / AI features"),EXACT(C140,"Bing / Microsoft AI experiences"),EXACT(C140,"ChatGPT search"),EXACT(C140,"Multi-surface / platform-neutral"))),"INVALID - PLATFORM TOKEN",IF(NOT(OR(EXACT(D140,"Access"),EXACT(D140,"Indexability"),EXACT(D140,"URL Identity"),EXACT(D140,"Rendering"),EXACT(D140,"Structured Data Parity"),EXACT(D140,"Platform Crawler Access"),EXACT(D140,"Main Content Semantic Exposure"))),"INVALID - CHECK TOKEN",IF(AND(EXACT(E140,"NOT APPLICABLE"),NOT(OR(EXACT(D140,"Structured Data Parity"),EXACT(D140,"Platform Crawler Access")))),"INVALID - N/A NOT PERMITTED",IF(AND(EXACT(E140,"NOT APPLICABLE"),EXACT(D140,"Platform Crawler Access"),OR(EXACT(C140,"ChatGPT search"),EXACT(C140,"Multi-surface / platform-neutral"))),"INVALID - N/A NOT PERMITTED",IF(COUNTIF($A$6:$A$205,A140)&gt;1,"INVALID - DUPLICATE ID","VALID")))))))</x:f>
      </x:c>
      <x:c r="M140" s="40" t="str">
        <x:f>IF(A140="","",IF(J140&lt;&gt;"SCOPE MATCH",J140,IF(L140&lt;&gt;"VALID",L140,IF(K140&lt;&gt;"COMPLETE",K140,IF(E140="FAIL","BLOCKED EVIDENCE",IF(E140="UNKNOWN","EVIDENCE INSUFFICIENT","RECORD READY"))))))</x:f>
      </x:c>
      <x:c r="N140" s="175"/>
      <x:c r="O140" s="230" t="str">
        <x:f>IF(A140="","",IF(M140="RECORD READY","READY","NOT READY"))</x:f>
      </x:c>
    </x:row>
    <x:row r="141">
      <x:c r="A141" s="48"/>
      <x:c r="B141" s="48"/>
      <x:c r="C141" s="48"/>
      <x:c r="D141" s="48"/>
      <x:c r="E141" s="48"/>
      <x:c r="F141" s="52"/>
      <x:c r="G141" s="48"/>
      <x:c r="H141" s="48"/>
      <x:c r="I141" s="48"/>
      <x:c r="J141" s="40" t="str">
        <x:f>IF(A141="","",IF(OR(B141="",C141="",F141="",N141=""),"EVIDENCE INSUFFICIENT - SCOPE FIELD",IF(AND(B141=START!$B$4,C141=START!$B$5,N141=START!$B$6,F141&gt;=START!$B$7,F141&lt;=START!$B$8),"SCOPE MATCH","INVALID - OUT OF SCOPE")))</x:f>
      </x:c>
      <x:c r="K141" s="40" t="str">
        <x:f>IF(A141="","",IF(OR(B141="",C141="",D141="",E141="",F141="",I141="",N141=""),"EVIDENCE INSUFFICIENT - REQUIRED FIELD",IF(E141="NOT APPLICABLE",IF(H141="","EVIDENCE INSUFFICIENT - EXPLAIN N/A","COMPLETE"),IF(OR(G141="",H141=""),"EVIDENCE INSUFFICIENT - LOCATOR/DETAIL","COMPLETE"))))</x:f>
      </x:c>
      <x:c r="L141" s="40" t="str">
        <x:f>IF(A141="","",IF(NOT(OR(EXACT(E141,"PASS"),EXACT(E141,"FAIL"),EXACT(E141,"UNKNOWN"),EXACT(E141,"NOT APPLICABLE"))),"INVALID - STATE TOKEN",IF(NOT(OR(EXACT(C141,"Google Search / AI features"),EXACT(C141,"Bing / Microsoft AI experiences"),EXACT(C141,"ChatGPT search"),EXACT(C141,"Multi-surface / platform-neutral"))),"INVALID - PLATFORM TOKEN",IF(NOT(OR(EXACT(D141,"Access"),EXACT(D141,"Indexability"),EXACT(D141,"URL Identity"),EXACT(D141,"Rendering"),EXACT(D141,"Structured Data Parity"),EXACT(D141,"Platform Crawler Access"),EXACT(D141,"Main Content Semantic Exposure"))),"INVALID - CHECK TOKEN",IF(AND(EXACT(E141,"NOT APPLICABLE"),NOT(OR(EXACT(D141,"Structured Data Parity"),EXACT(D141,"Platform Crawler Access")))),"INVALID - N/A NOT PERMITTED",IF(AND(EXACT(E141,"NOT APPLICABLE"),EXACT(D141,"Platform Crawler Access"),OR(EXACT(C141,"ChatGPT search"),EXACT(C141,"Multi-surface / platform-neutral"))),"INVALID - N/A NOT PERMITTED",IF(COUNTIF($A$6:$A$205,A141)&gt;1,"INVALID - DUPLICATE ID","VALID")))))))</x:f>
      </x:c>
      <x:c r="M141" s="40" t="str">
        <x:f>IF(A141="","",IF(J141&lt;&gt;"SCOPE MATCH",J141,IF(L141&lt;&gt;"VALID",L141,IF(K141&lt;&gt;"COMPLETE",K141,IF(E141="FAIL","BLOCKED EVIDENCE",IF(E141="UNKNOWN","EVIDENCE INSUFFICIENT","RECORD READY"))))))</x:f>
      </x:c>
      <x:c r="N141" s="175"/>
      <x:c r="O141" s="230" t="str">
        <x:f>IF(A141="","",IF(M141="RECORD READY","READY","NOT READY"))</x:f>
      </x:c>
    </x:row>
    <x:row r="142">
      <x:c r="A142" s="48"/>
      <x:c r="B142" s="48"/>
      <x:c r="C142" s="48"/>
      <x:c r="D142" s="48"/>
      <x:c r="E142" s="48"/>
      <x:c r="F142" s="52"/>
      <x:c r="G142" s="48"/>
      <x:c r="H142" s="48"/>
      <x:c r="I142" s="48"/>
      <x:c r="J142" s="40" t="str">
        <x:f>IF(A142="","",IF(OR(B142="",C142="",F142="",N142=""),"EVIDENCE INSUFFICIENT - SCOPE FIELD",IF(AND(B142=START!$B$4,C142=START!$B$5,N142=START!$B$6,F142&gt;=START!$B$7,F142&lt;=START!$B$8),"SCOPE MATCH","INVALID - OUT OF SCOPE")))</x:f>
      </x:c>
      <x:c r="K142" s="40" t="str">
        <x:f>IF(A142="","",IF(OR(B142="",C142="",D142="",E142="",F142="",I142="",N142=""),"EVIDENCE INSUFFICIENT - REQUIRED FIELD",IF(E142="NOT APPLICABLE",IF(H142="","EVIDENCE INSUFFICIENT - EXPLAIN N/A","COMPLETE"),IF(OR(G142="",H142=""),"EVIDENCE INSUFFICIENT - LOCATOR/DETAIL","COMPLETE"))))</x:f>
      </x:c>
      <x:c r="L142" s="40" t="str">
        <x:f>IF(A142="","",IF(NOT(OR(EXACT(E142,"PASS"),EXACT(E142,"FAIL"),EXACT(E142,"UNKNOWN"),EXACT(E142,"NOT APPLICABLE"))),"INVALID - STATE TOKEN",IF(NOT(OR(EXACT(C142,"Google Search / AI features"),EXACT(C142,"Bing / Microsoft AI experiences"),EXACT(C142,"ChatGPT search"),EXACT(C142,"Multi-surface / platform-neutral"))),"INVALID - PLATFORM TOKEN",IF(NOT(OR(EXACT(D142,"Access"),EXACT(D142,"Indexability"),EXACT(D142,"URL Identity"),EXACT(D142,"Rendering"),EXACT(D142,"Structured Data Parity"),EXACT(D142,"Platform Crawler Access"),EXACT(D142,"Main Content Semantic Exposure"))),"INVALID - CHECK TOKEN",IF(AND(EXACT(E142,"NOT APPLICABLE"),NOT(OR(EXACT(D142,"Structured Data Parity"),EXACT(D142,"Platform Crawler Access")))),"INVALID - N/A NOT PERMITTED",IF(AND(EXACT(E142,"NOT APPLICABLE"),EXACT(D142,"Platform Crawler Access"),OR(EXACT(C142,"ChatGPT search"),EXACT(C142,"Multi-surface / platform-neutral"))),"INVALID - N/A NOT PERMITTED",IF(COUNTIF($A$6:$A$205,A142)&gt;1,"INVALID - DUPLICATE ID","VALID")))))))</x:f>
      </x:c>
      <x:c r="M142" s="40" t="str">
        <x:f>IF(A142="","",IF(J142&lt;&gt;"SCOPE MATCH",J142,IF(L142&lt;&gt;"VALID",L142,IF(K142&lt;&gt;"COMPLETE",K142,IF(E142="FAIL","BLOCKED EVIDENCE",IF(E142="UNKNOWN","EVIDENCE INSUFFICIENT","RECORD READY"))))))</x:f>
      </x:c>
      <x:c r="N142" s="175"/>
      <x:c r="O142" s="230" t="str">
        <x:f>IF(A142="","",IF(M142="RECORD READY","READY","NOT READY"))</x:f>
      </x:c>
    </x:row>
    <x:row r="143">
      <x:c r="A143" s="48"/>
      <x:c r="B143" s="48"/>
      <x:c r="C143" s="48"/>
      <x:c r="D143" s="48"/>
      <x:c r="E143" s="48"/>
      <x:c r="F143" s="52"/>
      <x:c r="G143" s="48"/>
      <x:c r="H143" s="48"/>
      <x:c r="I143" s="48"/>
      <x:c r="J143" s="40" t="str">
        <x:f>IF(A143="","",IF(OR(B143="",C143="",F143="",N143=""),"EVIDENCE INSUFFICIENT - SCOPE FIELD",IF(AND(B143=START!$B$4,C143=START!$B$5,N143=START!$B$6,F143&gt;=START!$B$7,F143&lt;=START!$B$8),"SCOPE MATCH","INVALID - OUT OF SCOPE")))</x:f>
      </x:c>
      <x:c r="K143" s="40" t="str">
        <x:f>IF(A143="","",IF(OR(B143="",C143="",D143="",E143="",F143="",I143="",N143=""),"EVIDENCE INSUFFICIENT - REQUIRED FIELD",IF(E143="NOT APPLICABLE",IF(H143="","EVIDENCE INSUFFICIENT - EXPLAIN N/A","COMPLETE"),IF(OR(G143="",H143=""),"EVIDENCE INSUFFICIENT - LOCATOR/DETAIL","COMPLETE"))))</x:f>
      </x:c>
      <x:c r="L143" s="40" t="str">
        <x:f>IF(A143="","",IF(NOT(OR(EXACT(E143,"PASS"),EXACT(E143,"FAIL"),EXACT(E143,"UNKNOWN"),EXACT(E143,"NOT APPLICABLE"))),"INVALID - STATE TOKEN",IF(NOT(OR(EXACT(C143,"Google Search / AI features"),EXACT(C143,"Bing / Microsoft AI experiences"),EXACT(C143,"ChatGPT search"),EXACT(C143,"Multi-surface / platform-neutral"))),"INVALID - PLATFORM TOKEN",IF(NOT(OR(EXACT(D143,"Access"),EXACT(D143,"Indexability"),EXACT(D143,"URL Identity"),EXACT(D143,"Rendering"),EXACT(D143,"Structured Data Parity"),EXACT(D143,"Platform Crawler Access"),EXACT(D143,"Main Content Semantic Exposure"))),"INVALID - CHECK TOKEN",IF(AND(EXACT(E143,"NOT APPLICABLE"),NOT(OR(EXACT(D143,"Structured Data Parity"),EXACT(D143,"Platform Crawler Access")))),"INVALID - N/A NOT PERMITTED",IF(AND(EXACT(E143,"NOT APPLICABLE"),EXACT(D143,"Platform Crawler Access"),OR(EXACT(C143,"ChatGPT search"),EXACT(C143,"Multi-surface / platform-neutral"))),"INVALID - N/A NOT PERMITTED",IF(COUNTIF($A$6:$A$205,A143)&gt;1,"INVALID - DUPLICATE ID","VALID")))))))</x:f>
      </x:c>
      <x:c r="M143" s="40" t="str">
        <x:f>IF(A143="","",IF(J143&lt;&gt;"SCOPE MATCH",J143,IF(L143&lt;&gt;"VALID",L143,IF(K143&lt;&gt;"COMPLETE",K143,IF(E143="FAIL","BLOCKED EVIDENCE",IF(E143="UNKNOWN","EVIDENCE INSUFFICIENT","RECORD READY"))))))</x:f>
      </x:c>
      <x:c r="N143" s="175"/>
      <x:c r="O143" s="230" t="str">
        <x:f>IF(A143="","",IF(M143="RECORD READY","READY","NOT READY"))</x:f>
      </x:c>
    </x:row>
    <x:row r="144">
      <x:c r="A144" s="48"/>
      <x:c r="B144" s="48"/>
      <x:c r="C144" s="48"/>
      <x:c r="D144" s="48"/>
      <x:c r="E144" s="48"/>
      <x:c r="F144" s="52"/>
      <x:c r="G144" s="48"/>
      <x:c r="H144" s="48"/>
      <x:c r="I144" s="48"/>
      <x:c r="J144" s="40" t="str">
        <x:f>IF(A144="","",IF(OR(B144="",C144="",F144="",N144=""),"EVIDENCE INSUFFICIENT - SCOPE FIELD",IF(AND(B144=START!$B$4,C144=START!$B$5,N144=START!$B$6,F144&gt;=START!$B$7,F144&lt;=START!$B$8),"SCOPE MATCH","INVALID - OUT OF SCOPE")))</x:f>
      </x:c>
      <x:c r="K144" s="40" t="str">
        <x:f>IF(A144="","",IF(OR(B144="",C144="",D144="",E144="",F144="",I144="",N144=""),"EVIDENCE INSUFFICIENT - REQUIRED FIELD",IF(E144="NOT APPLICABLE",IF(H144="","EVIDENCE INSUFFICIENT - EXPLAIN N/A","COMPLETE"),IF(OR(G144="",H144=""),"EVIDENCE INSUFFICIENT - LOCATOR/DETAIL","COMPLETE"))))</x:f>
      </x:c>
      <x:c r="L144" s="40" t="str">
        <x:f>IF(A144="","",IF(NOT(OR(EXACT(E144,"PASS"),EXACT(E144,"FAIL"),EXACT(E144,"UNKNOWN"),EXACT(E144,"NOT APPLICABLE"))),"INVALID - STATE TOKEN",IF(NOT(OR(EXACT(C144,"Google Search / AI features"),EXACT(C144,"Bing / Microsoft AI experiences"),EXACT(C144,"ChatGPT search"),EXACT(C144,"Multi-surface / platform-neutral"))),"INVALID - PLATFORM TOKEN",IF(NOT(OR(EXACT(D144,"Access"),EXACT(D144,"Indexability"),EXACT(D144,"URL Identity"),EXACT(D144,"Rendering"),EXACT(D144,"Structured Data Parity"),EXACT(D144,"Platform Crawler Access"),EXACT(D144,"Main Content Semantic Exposure"))),"INVALID - CHECK TOKEN",IF(AND(EXACT(E144,"NOT APPLICABLE"),NOT(OR(EXACT(D144,"Structured Data Parity"),EXACT(D144,"Platform Crawler Access")))),"INVALID - N/A NOT PERMITTED",IF(AND(EXACT(E144,"NOT APPLICABLE"),EXACT(D144,"Platform Crawler Access"),OR(EXACT(C144,"ChatGPT search"),EXACT(C144,"Multi-surface / platform-neutral"))),"INVALID - N/A NOT PERMITTED",IF(COUNTIF($A$6:$A$205,A144)&gt;1,"INVALID - DUPLICATE ID","VALID")))))))</x:f>
      </x:c>
      <x:c r="M144" s="40" t="str">
        <x:f>IF(A144="","",IF(J144&lt;&gt;"SCOPE MATCH",J144,IF(L144&lt;&gt;"VALID",L144,IF(K144&lt;&gt;"COMPLETE",K144,IF(E144="FAIL","BLOCKED EVIDENCE",IF(E144="UNKNOWN","EVIDENCE INSUFFICIENT","RECORD READY"))))))</x:f>
      </x:c>
      <x:c r="N144" s="175"/>
      <x:c r="O144" s="230" t="str">
        <x:f>IF(A144="","",IF(M144="RECORD READY","READY","NOT READY"))</x:f>
      </x:c>
    </x:row>
    <x:row r="145">
      <x:c r="A145" s="48"/>
      <x:c r="B145" s="48"/>
      <x:c r="C145" s="48"/>
      <x:c r="D145" s="48"/>
      <x:c r="E145" s="48"/>
      <x:c r="F145" s="52"/>
      <x:c r="G145" s="48"/>
      <x:c r="H145" s="48"/>
      <x:c r="I145" s="48"/>
      <x:c r="J145" s="40" t="str">
        <x:f>IF(A145="","",IF(OR(B145="",C145="",F145="",N145=""),"EVIDENCE INSUFFICIENT - SCOPE FIELD",IF(AND(B145=START!$B$4,C145=START!$B$5,N145=START!$B$6,F145&gt;=START!$B$7,F145&lt;=START!$B$8),"SCOPE MATCH","INVALID - OUT OF SCOPE")))</x:f>
      </x:c>
      <x:c r="K145" s="40" t="str">
        <x:f>IF(A145="","",IF(OR(B145="",C145="",D145="",E145="",F145="",I145="",N145=""),"EVIDENCE INSUFFICIENT - REQUIRED FIELD",IF(E145="NOT APPLICABLE",IF(H145="","EVIDENCE INSUFFICIENT - EXPLAIN N/A","COMPLETE"),IF(OR(G145="",H145=""),"EVIDENCE INSUFFICIENT - LOCATOR/DETAIL","COMPLETE"))))</x:f>
      </x:c>
      <x:c r="L145" s="40" t="str">
        <x:f>IF(A145="","",IF(NOT(OR(EXACT(E145,"PASS"),EXACT(E145,"FAIL"),EXACT(E145,"UNKNOWN"),EXACT(E145,"NOT APPLICABLE"))),"INVALID - STATE TOKEN",IF(NOT(OR(EXACT(C145,"Google Search / AI features"),EXACT(C145,"Bing / Microsoft AI experiences"),EXACT(C145,"ChatGPT search"),EXACT(C145,"Multi-surface / platform-neutral"))),"INVALID - PLATFORM TOKEN",IF(NOT(OR(EXACT(D145,"Access"),EXACT(D145,"Indexability"),EXACT(D145,"URL Identity"),EXACT(D145,"Rendering"),EXACT(D145,"Structured Data Parity"),EXACT(D145,"Platform Crawler Access"),EXACT(D145,"Main Content Semantic Exposure"))),"INVALID - CHECK TOKEN",IF(AND(EXACT(E145,"NOT APPLICABLE"),NOT(OR(EXACT(D145,"Structured Data Parity"),EXACT(D145,"Platform Crawler Access")))),"INVALID - N/A NOT PERMITTED",IF(AND(EXACT(E145,"NOT APPLICABLE"),EXACT(D145,"Platform Crawler Access"),OR(EXACT(C145,"ChatGPT search"),EXACT(C145,"Multi-surface / platform-neutral"))),"INVALID - N/A NOT PERMITTED",IF(COUNTIF($A$6:$A$205,A145)&gt;1,"INVALID - DUPLICATE ID","VALID")))))))</x:f>
      </x:c>
      <x:c r="M145" s="40" t="str">
        <x:f>IF(A145="","",IF(J145&lt;&gt;"SCOPE MATCH",J145,IF(L145&lt;&gt;"VALID",L145,IF(K145&lt;&gt;"COMPLETE",K145,IF(E145="FAIL","BLOCKED EVIDENCE",IF(E145="UNKNOWN","EVIDENCE INSUFFICIENT","RECORD READY"))))))</x:f>
      </x:c>
      <x:c r="N145" s="175"/>
      <x:c r="O145" s="230" t="str">
        <x:f>IF(A145="","",IF(M145="RECORD READY","READY","NOT READY"))</x:f>
      </x:c>
    </x:row>
    <x:row r="146">
      <x:c r="A146" s="48"/>
      <x:c r="B146" s="48"/>
      <x:c r="C146" s="48"/>
      <x:c r="D146" s="48"/>
      <x:c r="E146" s="48"/>
      <x:c r="F146" s="52"/>
      <x:c r="G146" s="48"/>
      <x:c r="H146" s="48"/>
      <x:c r="I146" s="48"/>
      <x:c r="J146" s="40" t="str">
        <x:f>IF(A146="","",IF(OR(B146="",C146="",F146="",N146=""),"EVIDENCE INSUFFICIENT - SCOPE FIELD",IF(AND(B146=START!$B$4,C146=START!$B$5,N146=START!$B$6,F146&gt;=START!$B$7,F146&lt;=START!$B$8),"SCOPE MATCH","INVALID - OUT OF SCOPE")))</x:f>
      </x:c>
      <x:c r="K146" s="40" t="str">
        <x:f>IF(A146="","",IF(OR(B146="",C146="",D146="",E146="",F146="",I146="",N146=""),"EVIDENCE INSUFFICIENT - REQUIRED FIELD",IF(E146="NOT APPLICABLE",IF(H146="","EVIDENCE INSUFFICIENT - EXPLAIN N/A","COMPLETE"),IF(OR(G146="",H146=""),"EVIDENCE INSUFFICIENT - LOCATOR/DETAIL","COMPLETE"))))</x:f>
      </x:c>
      <x:c r="L146" s="40" t="str">
        <x:f>IF(A146="","",IF(NOT(OR(EXACT(E146,"PASS"),EXACT(E146,"FAIL"),EXACT(E146,"UNKNOWN"),EXACT(E146,"NOT APPLICABLE"))),"INVALID - STATE TOKEN",IF(NOT(OR(EXACT(C146,"Google Search / AI features"),EXACT(C146,"Bing / Microsoft AI experiences"),EXACT(C146,"ChatGPT search"),EXACT(C146,"Multi-surface / platform-neutral"))),"INVALID - PLATFORM TOKEN",IF(NOT(OR(EXACT(D146,"Access"),EXACT(D146,"Indexability"),EXACT(D146,"URL Identity"),EXACT(D146,"Rendering"),EXACT(D146,"Structured Data Parity"),EXACT(D146,"Platform Crawler Access"),EXACT(D146,"Main Content Semantic Exposure"))),"INVALID - CHECK TOKEN",IF(AND(EXACT(E146,"NOT APPLICABLE"),NOT(OR(EXACT(D146,"Structured Data Parity"),EXACT(D146,"Platform Crawler Access")))),"INVALID - N/A NOT PERMITTED",IF(AND(EXACT(E146,"NOT APPLICABLE"),EXACT(D146,"Platform Crawler Access"),OR(EXACT(C146,"ChatGPT search"),EXACT(C146,"Multi-surface / platform-neutral"))),"INVALID - N/A NOT PERMITTED",IF(COUNTIF($A$6:$A$205,A146)&gt;1,"INVALID - DUPLICATE ID","VALID")))))))</x:f>
      </x:c>
      <x:c r="M146" s="40" t="str">
        <x:f>IF(A146="","",IF(J146&lt;&gt;"SCOPE MATCH",J146,IF(L146&lt;&gt;"VALID",L146,IF(K146&lt;&gt;"COMPLETE",K146,IF(E146="FAIL","BLOCKED EVIDENCE",IF(E146="UNKNOWN","EVIDENCE INSUFFICIENT","RECORD READY"))))))</x:f>
      </x:c>
      <x:c r="N146" s="175"/>
      <x:c r="O146" s="230" t="str">
        <x:f>IF(A146="","",IF(M146="RECORD READY","READY","NOT READY"))</x:f>
      </x:c>
    </x:row>
    <x:row r="147">
      <x:c r="A147" s="48"/>
      <x:c r="B147" s="48"/>
      <x:c r="C147" s="48"/>
      <x:c r="D147" s="48"/>
      <x:c r="E147" s="48"/>
      <x:c r="F147" s="52"/>
      <x:c r="G147" s="48"/>
      <x:c r="H147" s="48"/>
      <x:c r="I147" s="48"/>
      <x:c r="J147" s="40" t="str">
        <x:f>IF(A147="","",IF(OR(B147="",C147="",F147="",N147=""),"EVIDENCE INSUFFICIENT - SCOPE FIELD",IF(AND(B147=START!$B$4,C147=START!$B$5,N147=START!$B$6,F147&gt;=START!$B$7,F147&lt;=START!$B$8),"SCOPE MATCH","INVALID - OUT OF SCOPE")))</x:f>
      </x:c>
      <x:c r="K147" s="40" t="str">
        <x:f>IF(A147="","",IF(OR(B147="",C147="",D147="",E147="",F147="",I147="",N147=""),"EVIDENCE INSUFFICIENT - REQUIRED FIELD",IF(E147="NOT APPLICABLE",IF(H147="","EVIDENCE INSUFFICIENT - EXPLAIN N/A","COMPLETE"),IF(OR(G147="",H147=""),"EVIDENCE INSUFFICIENT - LOCATOR/DETAIL","COMPLETE"))))</x:f>
      </x:c>
      <x:c r="L147" s="40" t="str">
        <x:f>IF(A147="","",IF(NOT(OR(EXACT(E147,"PASS"),EXACT(E147,"FAIL"),EXACT(E147,"UNKNOWN"),EXACT(E147,"NOT APPLICABLE"))),"INVALID - STATE TOKEN",IF(NOT(OR(EXACT(C147,"Google Search / AI features"),EXACT(C147,"Bing / Microsoft AI experiences"),EXACT(C147,"ChatGPT search"),EXACT(C147,"Multi-surface / platform-neutral"))),"INVALID - PLATFORM TOKEN",IF(NOT(OR(EXACT(D147,"Access"),EXACT(D147,"Indexability"),EXACT(D147,"URL Identity"),EXACT(D147,"Rendering"),EXACT(D147,"Structured Data Parity"),EXACT(D147,"Platform Crawler Access"),EXACT(D147,"Main Content Semantic Exposure"))),"INVALID - CHECK TOKEN",IF(AND(EXACT(E147,"NOT APPLICABLE"),NOT(OR(EXACT(D147,"Structured Data Parity"),EXACT(D147,"Platform Crawler Access")))),"INVALID - N/A NOT PERMITTED",IF(AND(EXACT(E147,"NOT APPLICABLE"),EXACT(D147,"Platform Crawler Access"),OR(EXACT(C147,"ChatGPT search"),EXACT(C147,"Multi-surface / platform-neutral"))),"INVALID - N/A NOT PERMITTED",IF(COUNTIF($A$6:$A$205,A147)&gt;1,"INVALID - DUPLICATE ID","VALID")))))))</x:f>
      </x:c>
      <x:c r="M147" s="40" t="str">
        <x:f>IF(A147="","",IF(J147&lt;&gt;"SCOPE MATCH",J147,IF(L147&lt;&gt;"VALID",L147,IF(K147&lt;&gt;"COMPLETE",K147,IF(E147="FAIL","BLOCKED EVIDENCE",IF(E147="UNKNOWN","EVIDENCE INSUFFICIENT","RECORD READY"))))))</x:f>
      </x:c>
      <x:c r="N147" s="175"/>
      <x:c r="O147" s="230" t="str">
        <x:f>IF(A147="","",IF(M147="RECORD READY","READY","NOT READY"))</x:f>
      </x:c>
    </x:row>
    <x:row r="148">
      <x:c r="A148" s="48"/>
      <x:c r="B148" s="48"/>
      <x:c r="C148" s="48"/>
      <x:c r="D148" s="48"/>
      <x:c r="E148" s="48"/>
      <x:c r="F148" s="52"/>
      <x:c r="G148" s="48"/>
      <x:c r="H148" s="48"/>
      <x:c r="I148" s="48"/>
      <x:c r="J148" s="40" t="str">
        <x:f>IF(A148="","",IF(OR(B148="",C148="",F148="",N148=""),"EVIDENCE INSUFFICIENT - SCOPE FIELD",IF(AND(B148=START!$B$4,C148=START!$B$5,N148=START!$B$6,F148&gt;=START!$B$7,F148&lt;=START!$B$8),"SCOPE MATCH","INVALID - OUT OF SCOPE")))</x:f>
      </x:c>
      <x:c r="K148" s="40" t="str">
        <x:f>IF(A148="","",IF(OR(B148="",C148="",D148="",E148="",F148="",I148="",N148=""),"EVIDENCE INSUFFICIENT - REQUIRED FIELD",IF(E148="NOT APPLICABLE",IF(H148="","EVIDENCE INSUFFICIENT - EXPLAIN N/A","COMPLETE"),IF(OR(G148="",H148=""),"EVIDENCE INSUFFICIENT - LOCATOR/DETAIL","COMPLETE"))))</x:f>
      </x:c>
      <x:c r="L148" s="40" t="str">
        <x:f>IF(A148="","",IF(NOT(OR(EXACT(E148,"PASS"),EXACT(E148,"FAIL"),EXACT(E148,"UNKNOWN"),EXACT(E148,"NOT APPLICABLE"))),"INVALID - STATE TOKEN",IF(NOT(OR(EXACT(C148,"Google Search / AI features"),EXACT(C148,"Bing / Microsoft AI experiences"),EXACT(C148,"ChatGPT search"),EXACT(C148,"Multi-surface / platform-neutral"))),"INVALID - PLATFORM TOKEN",IF(NOT(OR(EXACT(D148,"Access"),EXACT(D148,"Indexability"),EXACT(D148,"URL Identity"),EXACT(D148,"Rendering"),EXACT(D148,"Structured Data Parity"),EXACT(D148,"Platform Crawler Access"),EXACT(D148,"Main Content Semantic Exposure"))),"INVALID - CHECK TOKEN",IF(AND(EXACT(E148,"NOT APPLICABLE"),NOT(OR(EXACT(D148,"Structured Data Parity"),EXACT(D148,"Platform Crawler Access")))),"INVALID - N/A NOT PERMITTED",IF(AND(EXACT(E148,"NOT APPLICABLE"),EXACT(D148,"Platform Crawler Access"),OR(EXACT(C148,"ChatGPT search"),EXACT(C148,"Multi-surface / platform-neutral"))),"INVALID - N/A NOT PERMITTED",IF(COUNTIF($A$6:$A$205,A148)&gt;1,"INVALID - DUPLICATE ID","VALID")))))))</x:f>
      </x:c>
      <x:c r="M148" s="40" t="str">
        <x:f>IF(A148="","",IF(J148&lt;&gt;"SCOPE MATCH",J148,IF(L148&lt;&gt;"VALID",L148,IF(K148&lt;&gt;"COMPLETE",K148,IF(E148="FAIL","BLOCKED EVIDENCE",IF(E148="UNKNOWN","EVIDENCE INSUFFICIENT","RECORD READY"))))))</x:f>
      </x:c>
      <x:c r="N148" s="175"/>
      <x:c r="O148" s="230" t="str">
        <x:f>IF(A148="","",IF(M148="RECORD READY","READY","NOT READY"))</x:f>
      </x:c>
    </x:row>
    <x:row r="149">
      <x:c r="A149" s="48"/>
      <x:c r="B149" s="48"/>
      <x:c r="C149" s="48"/>
      <x:c r="D149" s="48"/>
      <x:c r="E149" s="48"/>
      <x:c r="F149" s="52"/>
      <x:c r="G149" s="48"/>
      <x:c r="H149" s="48"/>
      <x:c r="I149" s="48"/>
      <x:c r="J149" s="40" t="str">
        <x:f>IF(A149="","",IF(OR(B149="",C149="",F149="",N149=""),"EVIDENCE INSUFFICIENT - SCOPE FIELD",IF(AND(B149=START!$B$4,C149=START!$B$5,N149=START!$B$6,F149&gt;=START!$B$7,F149&lt;=START!$B$8),"SCOPE MATCH","INVALID - OUT OF SCOPE")))</x:f>
      </x:c>
      <x:c r="K149" s="40" t="str">
        <x:f>IF(A149="","",IF(OR(B149="",C149="",D149="",E149="",F149="",I149="",N149=""),"EVIDENCE INSUFFICIENT - REQUIRED FIELD",IF(E149="NOT APPLICABLE",IF(H149="","EVIDENCE INSUFFICIENT - EXPLAIN N/A","COMPLETE"),IF(OR(G149="",H149=""),"EVIDENCE INSUFFICIENT - LOCATOR/DETAIL","COMPLETE"))))</x:f>
      </x:c>
      <x:c r="L149" s="40" t="str">
        <x:f>IF(A149="","",IF(NOT(OR(EXACT(E149,"PASS"),EXACT(E149,"FAIL"),EXACT(E149,"UNKNOWN"),EXACT(E149,"NOT APPLICABLE"))),"INVALID - STATE TOKEN",IF(NOT(OR(EXACT(C149,"Google Search / AI features"),EXACT(C149,"Bing / Microsoft AI experiences"),EXACT(C149,"ChatGPT search"),EXACT(C149,"Multi-surface / platform-neutral"))),"INVALID - PLATFORM TOKEN",IF(NOT(OR(EXACT(D149,"Access"),EXACT(D149,"Indexability"),EXACT(D149,"URL Identity"),EXACT(D149,"Rendering"),EXACT(D149,"Structured Data Parity"),EXACT(D149,"Platform Crawler Access"),EXACT(D149,"Main Content Semantic Exposure"))),"INVALID - CHECK TOKEN",IF(AND(EXACT(E149,"NOT APPLICABLE"),NOT(OR(EXACT(D149,"Structured Data Parity"),EXACT(D149,"Platform Crawler Access")))),"INVALID - N/A NOT PERMITTED",IF(AND(EXACT(E149,"NOT APPLICABLE"),EXACT(D149,"Platform Crawler Access"),OR(EXACT(C149,"ChatGPT search"),EXACT(C149,"Multi-surface / platform-neutral"))),"INVALID - N/A NOT PERMITTED",IF(COUNTIF($A$6:$A$205,A149)&gt;1,"INVALID - DUPLICATE ID","VALID")))))))</x:f>
      </x:c>
      <x:c r="M149" s="40" t="str">
        <x:f>IF(A149="","",IF(J149&lt;&gt;"SCOPE MATCH",J149,IF(L149&lt;&gt;"VALID",L149,IF(K149&lt;&gt;"COMPLETE",K149,IF(E149="FAIL","BLOCKED EVIDENCE",IF(E149="UNKNOWN","EVIDENCE INSUFFICIENT","RECORD READY"))))))</x:f>
      </x:c>
      <x:c r="N149" s="175"/>
      <x:c r="O149" s="230" t="str">
        <x:f>IF(A149="","",IF(M149="RECORD READY","READY","NOT READY"))</x:f>
      </x:c>
    </x:row>
    <x:row r="150">
      <x:c r="A150" s="48"/>
      <x:c r="B150" s="48"/>
      <x:c r="C150" s="48"/>
      <x:c r="D150" s="48"/>
      <x:c r="E150" s="48"/>
      <x:c r="F150" s="52"/>
      <x:c r="G150" s="48"/>
      <x:c r="H150" s="48"/>
      <x:c r="I150" s="48"/>
      <x:c r="J150" s="40" t="str">
        <x:f>IF(A150="","",IF(OR(B150="",C150="",F150="",N150=""),"EVIDENCE INSUFFICIENT - SCOPE FIELD",IF(AND(B150=START!$B$4,C150=START!$B$5,N150=START!$B$6,F150&gt;=START!$B$7,F150&lt;=START!$B$8),"SCOPE MATCH","INVALID - OUT OF SCOPE")))</x:f>
      </x:c>
      <x:c r="K150" s="40" t="str">
        <x:f>IF(A150="","",IF(OR(B150="",C150="",D150="",E150="",F150="",I150="",N150=""),"EVIDENCE INSUFFICIENT - REQUIRED FIELD",IF(E150="NOT APPLICABLE",IF(H150="","EVIDENCE INSUFFICIENT - EXPLAIN N/A","COMPLETE"),IF(OR(G150="",H150=""),"EVIDENCE INSUFFICIENT - LOCATOR/DETAIL","COMPLETE"))))</x:f>
      </x:c>
      <x:c r="L150" s="40" t="str">
        <x:f>IF(A150="","",IF(NOT(OR(EXACT(E150,"PASS"),EXACT(E150,"FAIL"),EXACT(E150,"UNKNOWN"),EXACT(E150,"NOT APPLICABLE"))),"INVALID - STATE TOKEN",IF(NOT(OR(EXACT(C150,"Google Search / AI features"),EXACT(C150,"Bing / Microsoft AI experiences"),EXACT(C150,"ChatGPT search"),EXACT(C150,"Multi-surface / platform-neutral"))),"INVALID - PLATFORM TOKEN",IF(NOT(OR(EXACT(D150,"Access"),EXACT(D150,"Indexability"),EXACT(D150,"URL Identity"),EXACT(D150,"Rendering"),EXACT(D150,"Structured Data Parity"),EXACT(D150,"Platform Crawler Access"),EXACT(D150,"Main Content Semantic Exposure"))),"INVALID - CHECK TOKEN",IF(AND(EXACT(E150,"NOT APPLICABLE"),NOT(OR(EXACT(D150,"Structured Data Parity"),EXACT(D150,"Platform Crawler Access")))),"INVALID - N/A NOT PERMITTED",IF(AND(EXACT(E150,"NOT APPLICABLE"),EXACT(D150,"Platform Crawler Access"),OR(EXACT(C150,"ChatGPT search"),EXACT(C150,"Multi-surface / platform-neutral"))),"INVALID - N/A NOT PERMITTED",IF(COUNTIF($A$6:$A$205,A150)&gt;1,"INVALID - DUPLICATE ID","VALID")))))))</x:f>
      </x:c>
      <x:c r="M150" s="40" t="str">
        <x:f>IF(A150="","",IF(J150&lt;&gt;"SCOPE MATCH",J150,IF(L150&lt;&gt;"VALID",L150,IF(K150&lt;&gt;"COMPLETE",K150,IF(E150="FAIL","BLOCKED EVIDENCE",IF(E150="UNKNOWN","EVIDENCE INSUFFICIENT","RECORD READY"))))))</x:f>
      </x:c>
      <x:c r="N150" s="175"/>
      <x:c r="O150" s="230" t="str">
        <x:f>IF(A150="","",IF(M150="RECORD READY","READY","NOT READY"))</x:f>
      </x:c>
    </x:row>
    <x:row r="151">
      <x:c r="A151" s="48"/>
      <x:c r="B151" s="48"/>
      <x:c r="C151" s="48"/>
      <x:c r="D151" s="48"/>
      <x:c r="E151" s="48"/>
      <x:c r="F151" s="52"/>
      <x:c r="G151" s="48"/>
      <x:c r="H151" s="48"/>
      <x:c r="I151" s="48"/>
      <x:c r="J151" s="40" t="str">
        <x:f>IF(A151="","",IF(OR(B151="",C151="",F151="",N151=""),"EVIDENCE INSUFFICIENT - SCOPE FIELD",IF(AND(B151=START!$B$4,C151=START!$B$5,N151=START!$B$6,F151&gt;=START!$B$7,F151&lt;=START!$B$8),"SCOPE MATCH","INVALID - OUT OF SCOPE")))</x:f>
      </x:c>
      <x:c r="K151" s="40" t="str">
        <x:f>IF(A151="","",IF(OR(B151="",C151="",D151="",E151="",F151="",I151="",N151=""),"EVIDENCE INSUFFICIENT - REQUIRED FIELD",IF(E151="NOT APPLICABLE",IF(H151="","EVIDENCE INSUFFICIENT - EXPLAIN N/A","COMPLETE"),IF(OR(G151="",H151=""),"EVIDENCE INSUFFICIENT - LOCATOR/DETAIL","COMPLETE"))))</x:f>
      </x:c>
      <x:c r="L151" s="40" t="str">
        <x:f>IF(A151="","",IF(NOT(OR(EXACT(E151,"PASS"),EXACT(E151,"FAIL"),EXACT(E151,"UNKNOWN"),EXACT(E151,"NOT APPLICABLE"))),"INVALID - STATE TOKEN",IF(NOT(OR(EXACT(C151,"Google Search / AI features"),EXACT(C151,"Bing / Microsoft AI experiences"),EXACT(C151,"ChatGPT search"),EXACT(C151,"Multi-surface / platform-neutral"))),"INVALID - PLATFORM TOKEN",IF(NOT(OR(EXACT(D151,"Access"),EXACT(D151,"Indexability"),EXACT(D151,"URL Identity"),EXACT(D151,"Rendering"),EXACT(D151,"Structured Data Parity"),EXACT(D151,"Platform Crawler Access"),EXACT(D151,"Main Content Semantic Exposure"))),"INVALID - CHECK TOKEN",IF(AND(EXACT(E151,"NOT APPLICABLE"),NOT(OR(EXACT(D151,"Structured Data Parity"),EXACT(D151,"Platform Crawler Access")))),"INVALID - N/A NOT PERMITTED",IF(AND(EXACT(E151,"NOT APPLICABLE"),EXACT(D151,"Platform Crawler Access"),OR(EXACT(C151,"ChatGPT search"),EXACT(C151,"Multi-surface / platform-neutral"))),"INVALID - N/A NOT PERMITTED",IF(COUNTIF($A$6:$A$205,A151)&gt;1,"INVALID - DUPLICATE ID","VALID")))))))</x:f>
      </x:c>
      <x:c r="M151" s="40" t="str">
        <x:f>IF(A151="","",IF(J151&lt;&gt;"SCOPE MATCH",J151,IF(L151&lt;&gt;"VALID",L151,IF(K151&lt;&gt;"COMPLETE",K151,IF(E151="FAIL","BLOCKED EVIDENCE",IF(E151="UNKNOWN","EVIDENCE INSUFFICIENT","RECORD READY"))))))</x:f>
      </x:c>
      <x:c r="N151" s="175"/>
      <x:c r="O151" s="230" t="str">
        <x:f>IF(A151="","",IF(M151="RECORD READY","READY","NOT READY"))</x:f>
      </x:c>
    </x:row>
    <x:row r="152">
      <x:c r="A152" s="48"/>
      <x:c r="B152" s="48"/>
      <x:c r="C152" s="48"/>
      <x:c r="D152" s="48"/>
      <x:c r="E152" s="48"/>
      <x:c r="F152" s="52"/>
      <x:c r="G152" s="48"/>
      <x:c r="H152" s="48"/>
      <x:c r="I152" s="48"/>
      <x:c r="J152" s="40" t="str">
        <x:f>IF(A152="","",IF(OR(B152="",C152="",F152="",N152=""),"EVIDENCE INSUFFICIENT - SCOPE FIELD",IF(AND(B152=START!$B$4,C152=START!$B$5,N152=START!$B$6,F152&gt;=START!$B$7,F152&lt;=START!$B$8),"SCOPE MATCH","INVALID - OUT OF SCOPE")))</x:f>
      </x:c>
      <x:c r="K152" s="40" t="str">
        <x:f>IF(A152="","",IF(OR(B152="",C152="",D152="",E152="",F152="",I152="",N152=""),"EVIDENCE INSUFFICIENT - REQUIRED FIELD",IF(E152="NOT APPLICABLE",IF(H152="","EVIDENCE INSUFFICIENT - EXPLAIN N/A","COMPLETE"),IF(OR(G152="",H152=""),"EVIDENCE INSUFFICIENT - LOCATOR/DETAIL","COMPLETE"))))</x:f>
      </x:c>
      <x:c r="L152" s="40" t="str">
        <x:f>IF(A152="","",IF(NOT(OR(EXACT(E152,"PASS"),EXACT(E152,"FAIL"),EXACT(E152,"UNKNOWN"),EXACT(E152,"NOT APPLICABLE"))),"INVALID - STATE TOKEN",IF(NOT(OR(EXACT(C152,"Google Search / AI features"),EXACT(C152,"Bing / Microsoft AI experiences"),EXACT(C152,"ChatGPT search"),EXACT(C152,"Multi-surface / platform-neutral"))),"INVALID - PLATFORM TOKEN",IF(NOT(OR(EXACT(D152,"Access"),EXACT(D152,"Indexability"),EXACT(D152,"URL Identity"),EXACT(D152,"Rendering"),EXACT(D152,"Structured Data Parity"),EXACT(D152,"Platform Crawler Access"),EXACT(D152,"Main Content Semantic Exposure"))),"INVALID - CHECK TOKEN",IF(AND(EXACT(E152,"NOT APPLICABLE"),NOT(OR(EXACT(D152,"Structured Data Parity"),EXACT(D152,"Platform Crawler Access")))),"INVALID - N/A NOT PERMITTED",IF(AND(EXACT(E152,"NOT APPLICABLE"),EXACT(D152,"Platform Crawler Access"),OR(EXACT(C152,"ChatGPT search"),EXACT(C152,"Multi-surface / platform-neutral"))),"INVALID - N/A NOT PERMITTED",IF(COUNTIF($A$6:$A$205,A152)&gt;1,"INVALID - DUPLICATE ID","VALID")))))))</x:f>
      </x:c>
      <x:c r="M152" s="40" t="str">
        <x:f>IF(A152="","",IF(J152&lt;&gt;"SCOPE MATCH",J152,IF(L152&lt;&gt;"VALID",L152,IF(K152&lt;&gt;"COMPLETE",K152,IF(E152="FAIL","BLOCKED EVIDENCE",IF(E152="UNKNOWN","EVIDENCE INSUFFICIENT","RECORD READY"))))))</x:f>
      </x:c>
      <x:c r="N152" s="175"/>
      <x:c r="O152" s="230" t="str">
        <x:f>IF(A152="","",IF(M152="RECORD READY","READY","NOT READY"))</x:f>
      </x:c>
    </x:row>
    <x:row r="153">
      <x:c r="A153" s="48"/>
      <x:c r="B153" s="48"/>
      <x:c r="C153" s="48"/>
      <x:c r="D153" s="48"/>
      <x:c r="E153" s="48"/>
      <x:c r="F153" s="52"/>
      <x:c r="G153" s="48"/>
      <x:c r="H153" s="48"/>
      <x:c r="I153" s="48"/>
      <x:c r="J153" s="40" t="str">
        <x:f>IF(A153="","",IF(OR(B153="",C153="",F153="",N153=""),"EVIDENCE INSUFFICIENT - SCOPE FIELD",IF(AND(B153=START!$B$4,C153=START!$B$5,N153=START!$B$6,F153&gt;=START!$B$7,F153&lt;=START!$B$8),"SCOPE MATCH","INVALID - OUT OF SCOPE")))</x:f>
      </x:c>
      <x:c r="K153" s="40" t="str">
        <x:f>IF(A153="","",IF(OR(B153="",C153="",D153="",E153="",F153="",I153="",N153=""),"EVIDENCE INSUFFICIENT - REQUIRED FIELD",IF(E153="NOT APPLICABLE",IF(H153="","EVIDENCE INSUFFICIENT - EXPLAIN N/A","COMPLETE"),IF(OR(G153="",H153=""),"EVIDENCE INSUFFICIENT - LOCATOR/DETAIL","COMPLETE"))))</x:f>
      </x:c>
      <x:c r="L153" s="40" t="str">
        <x:f>IF(A153="","",IF(NOT(OR(EXACT(E153,"PASS"),EXACT(E153,"FAIL"),EXACT(E153,"UNKNOWN"),EXACT(E153,"NOT APPLICABLE"))),"INVALID - STATE TOKEN",IF(NOT(OR(EXACT(C153,"Google Search / AI features"),EXACT(C153,"Bing / Microsoft AI experiences"),EXACT(C153,"ChatGPT search"),EXACT(C153,"Multi-surface / platform-neutral"))),"INVALID - PLATFORM TOKEN",IF(NOT(OR(EXACT(D153,"Access"),EXACT(D153,"Indexability"),EXACT(D153,"URL Identity"),EXACT(D153,"Rendering"),EXACT(D153,"Structured Data Parity"),EXACT(D153,"Platform Crawler Access"),EXACT(D153,"Main Content Semantic Exposure"))),"INVALID - CHECK TOKEN",IF(AND(EXACT(E153,"NOT APPLICABLE"),NOT(OR(EXACT(D153,"Structured Data Parity"),EXACT(D153,"Platform Crawler Access")))),"INVALID - N/A NOT PERMITTED",IF(AND(EXACT(E153,"NOT APPLICABLE"),EXACT(D153,"Platform Crawler Access"),OR(EXACT(C153,"ChatGPT search"),EXACT(C153,"Multi-surface / platform-neutral"))),"INVALID - N/A NOT PERMITTED",IF(COUNTIF($A$6:$A$205,A153)&gt;1,"INVALID - DUPLICATE ID","VALID")))))))</x:f>
      </x:c>
      <x:c r="M153" s="40" t="str">
        <x:f>IF(A153="","",IF(J153&lt;&gt;"SCOPE MATCH",J153,IF(L153&lt;&gt;"VALID",L153,IF(K153&lt;&gt;"COMPLETE",K153,IF(E153="FAIL","BLOCKED EVIDENCE",IF(E153="UNKNOWN","EVIDENCE INSUFFICIENT","RECORD READY"))))))</x:f>
      </x:c>
      <x:c r="N153" s="175"/>
      <x:c r="O153" s="230" t="str">
        <x:f>IF(A153="","",IF(M153="RECORD READY","READY","NOT READY"))</x:f>
      </x:c>
    </x:row>
    <x:row r="154">
      <x:c r="A154" s="48"/>
      <x:c r="B154" s="48"/>
      <x:c r="C154" s="48"/>
      <x:c r="D154" s="48"/>
      <x:c r="E154" s="48"/>
      <x:c r="F154" s="52"/>
      <x:c r="G154" s="48"/>
      <x:c r="H154" s="48"/>
      <x:c r="I154" s="48"/>
      <x:c r="J154" s="40" t="str">
        <x:f>IF(A154="","",IF(OR(B154="",C154="",F154="",N154=""),"EVIDENCE INSUFFICIENT - SCOPE FIELD",IF(AND(B154=START!$B$4,C154=START!$B$5,N154=START!$B$6,F154&gt;=START!$B$7,F154&lt;=START!$B$8),"SCOPE MATCH","INVALID - OUT OF SCOPE")))</x:f>
      </x:c>
      <x:c r="K154" s="40" t="str">
        <x:f>IF(A154="","",IF(OR(B154="",C154="",D154="",E154="",F154="",I154="",N154=""),"EVIDENCE INSUFFICIENT - REQUIRED FIELD",IF(E154="NOT APPLICABLE",IF(H154="","EVIDENCE INSUFFICIENT - EXPLAIN N/A","COMPLETE"),IF(OR(G154="",H154=""),"EVIDENCE INSUFFICIENT - LOCATOR/DETAIL","COMPLETE"))))</x:f>
      </x:c>
      <x:c r="L154" s="40" t="str">
        <x:f>IF(A154="","",IF(NOT(OR(EXACT(E154,"PASS"),EXACT(E154,"FAIL"),EXACT(E154,"UNKNOWN"),EXACT(E154,"NOT APPLICABLE"))),"INVALID - STATE TOKEN",IF(NOT(OR(EXACT(C154,"Google Search / AI features"),EXACT(C154,"Bing / Microsoft AI experiences"),EXACT(C154,"ChatGPT search"),EXACT(C154,"Multi-surface / platform-neutral"))),"INVALID - PLATFORM TOKEN",IF(NOT(OR(EXACT(D154,"Access"),EXACT(D154,"Indexability"),EXACT(D154,"URL Identity"),EXACT(D154,"Rendering"),EXACT(D154,"Structured Data Parity"),EXACT(D154,"Platform Crawler Access"),EXACT(D154,"Main Content Semantic Exposure"))),"INVALID - CHECK TOKEN",IF(AND(EXACT(E154,"NOT APPLICABLE"),NOT(OR(EXACT(D154,"Structured Data Parity"),EXACT(D154,"Platform Crawler Access")))),"INVALID - N/A NOT PERMITTED",IF(AND(EXACT(E154,"NOT APPLICABLE"),EXACT(D154,"Platform Crawler Access"),OR(EXACT(C154,"ChatGPT search"),EXACT(C154,"Multi-surface / platform-neutral"))),"INVALID - N/A NOT PERMITTED",IF(COUNTIF($A$6:$A$205,A154)&gt;1,"INVALID - DUPLICATE ID","VALID")))))))</x:f>
      </x:c>
      <x:c r="M154" s="40" t="str">
        <x:f>IF(A154="","",IF(J154&lt;&gt;"SCOPE MATCH",J154,IF(L154&lt;&gt;"VALID",L154,IF(K154&lt;&gt;"COMPLETE",K154,IF(E154="FAIL","BLOCKED EVIDENCE",IF(E154="UNKNOWN","EVIDENCE INSUFFICIENT","RECORD READY"))))))</x:f>
      </x:c>
      <x:c r="N154" s="175"/>
      <x:c r="O154" s="230" t="str">
        <x:f>IF(A154="","",IF(M154="RECORD READY","READY","NOT READY"))</x:f>
      </x:c>
    </x:row>
    <x:row r="155">
      <x:c r="A155" s="48"/>
      <x:c r="B155" s="48"/>
      <x:c r="C155" s="48"/>
      <x:c r="D155" s="48"/>
      <x:c r="E155" s="48"/>
      <x:c r="F155" s="52"/>
      <x:c r="G155" s="48"/>
      <x:c r="H155" s="48"/>
      <x:c r="I155" s="48"/>
      <x:c r="J155" s="40" t="str">
        <x:f>IF(A155="","",IF(OR(B155="",C155="",F155="",N155=""),"EVIDENCE INSUFFICIENT - SCOPE FIELD",IF(AND(B155=START!$B$4,C155=START!$B$5,N155=START!$B$6,F155&gt;=START!$B$7,F155&lt;=START!$B$8),"SCOPE MATCH","INVALID - OUT OF SCOPE")))</x:f>
      </x:c>
      <x:c r="K155" s="40" t="str">
        <x:f>IF(A155="","",IF(OR(B155="",C155="",D155="",E155="",F155="",I155="",N155=""),"EVIDENCE INSUFFICIENT - REQUIRED FIELD",IF(E155="NOT APPLICABLE",IF(H155="","EVIDENCE INSUFFICIENT - EXPLAIN N/A","COMPLETE"),IF(OR(G155="",H155=""),"EVIDENCE INSUFFICIENT - LOCATOR/DETAIL","COMPLETE"))))</x:f>
      </x:c>
      <x:c r="L155" s="40" t="str">
        <x:f>IF(A155="","",IF(NOT(OR(EXACT(E155,"PASS"),EXACT(E155,"FAIL"),EXACT(E155,"UNKNOWN"),EXACT(E155,"NOT APPLICABLE"))),"INVALID - STATE TOKEN",IF(NOT(OR(EXACT(C155,"Google Search / AI features"),EXACT(C155,"Bing / Microsoft AI experiences"),EXACT(C155,"ChatGPT search"),EXACT(C155,"Multi-surface / platform-neutral"))),"INVALID - PLATFORM TOKEN",IF(NOT(OR(EXACT(D155,"Access"),EXACT(D155,"Indexability"),EXACT(D155,"URL Identity"),EXACT(D155,"Rendering"),EXACT(D155,"Structured Data Parity"),EXACT(D155,"Platform Crawler Access"),EXACT(D155,"Main Content Semantic Exposure"))),"INVALID - CHECK TOKEN",IF(AND(EXACT(E155,"NOT APPLICABLE"),NOT(OR(EXACT(D155,"Structured Data Parity"),EXACT(D155,"Platform Crawler Access")))),"INVALID - N/A NOT PERMITTED",IF(AND(EXACT(E155,"NOT APPLICABLE"),EXACT(D155,"Platform Crawler Access"),OR(EXACT(C155,"ChatGPT search"),EXACT(C155,"Multi-surface / platform-neutral"))),"INVALID - N/A NOT PERMITTED",IF(COUNTIF($A$6:$A$205,A155)&gt;1,"INVALID - DUPLICATE ID","VALID")))))))</x:f>
      </x:c>
      <x:c r="M155" s="40" t="str">
        <x:f>IF(A155="","",IF(J155&lt;&gt;"SCOPE MATCH",J155,IF(L155&lt;&gt;"VALID",L155,IF(K155&lt;&gt;"COMPLETE",K155,IF(E155="FAIL","BLOCKED EVIDENCE",IF(E155="UNKNOWN","EVIDENCE INSUFFICIENT","RECORD READY"))))))</x:f>
      </x:c>
      <x:c r="N155" s="175"/>
      <x:c r="O155" s="230" t="str">
        <x:f>IF(A155="","",IF(M155="RECORD READY","READY","NOT READY"))</x:f>
      </x:c>
    </x:row>
    <x:row r="156">
      <x:c r="A156" s="48"/>
      <x:c r="B156" s="48"/>
      <x:c r="C156" s="48"/>
      <x:c r="D156" s="48"/>
      <x:c r="E156" s="48"/>
      <x:c r="F156" s="52"/>
      <x:c r="G156" s="48"/>
      <x:c r="H156" s="48"/>
      <x:c r="I156" s="48"/>
      <x:c r="J156" s="40" t="str">
        <x:f>IF(A156="","",IF(OR(B156="",C156="",F156="",N156=""),"EVIDENCE INSUFFICIENT - SCOPE FIELD",IF(AND(B156=START!$B$4,C156=START!$B$5,N156=START!$B$6,F156&gt;=START!$B$7,F156&lt;=START!$B$8),"SCOPE MATCH","INVALID - OUT OF SCOPE")))</x:f>
      </x:c>
      <x:c r="K156" s="40" t="str">
        <x:f>IF(A156="","",IF(OR(B156="",C156="",D156="",E156="",F156="",I156="",N156=""),"EVIDENCE INSUFFICIENT - REQUIRED FIELD",IF(E156="NOT APPLICABLE",IF(H156="","EVIDENCE INSUFFICIENT - EXPLAIN N/A","COMPLETE"),IF(OR(G156="",H156=""),"EVIDENCE INSUFFICIENT - LOCATOR/DETAIL","COMPLETE"))))</x:f>
      </x:c>
      <x:c r="L156" s="40" t="str">
        <x:f>IF(A156="","",IF(NOT(OR(EXACT(E156,"PASS"),EXACT(E156,"FAIL"),EXACT(E156,"UNKNOWN"),EXACT(E156,"NOT APPLICABLE"))),"INVALID - STATE TOKEN",IF(NOT(OR(EXACT(C156,"Google Search / AI features"),EXACT(C156,"Bing / Microsoft AI experiences"),EXACT(C156,"ChatGPT search"),EXACT(C156,"Multi-surface / platform-neutral"))),"INVALID - PLATFORM TOKEN",IF(NOT(OR(EXACT(D156,"Access"),EXACT(D156,"Indexability"),EXACT(D156,"URL Identity"),EXACT(D156,"Rendering"),EXACT(D156,"Structured Data Parity"),EXACT(D156,"Platform Crawler Access"),EXACT(D156,"Main Content Semantic Exposure"))),"INVALID - CHECK TOKEN",IF(AND(EXACT(E156,"NOT APPLICABLE"),NOT(OR(EXACT(D156,"Structured Data Parity"),EXACT(D156,"Platform Crawler Access")))),"INVALID - N/A NOT PERMITTED",IF(AND(EXACT(E156,"NOT APPLICABLE"),EXACT(D156,"Platform Crawler Access"),OR(EXACT(C156,"ChatGPT search"),EXACT(C156,"Multi-surface / platform-neutral"))),"INVALID - N/A NOT PERMITTED",IF(COUNTIF($A$6:$A$205,A156)&gt;1,"INVALID - DUPLICATE ID","VALID")))))))</x:f>
      </x:c>
      <x:c r="M156" s="40" t="str">
        <x:f>IF(A156="","",IF(J156&lt;&gt;"SCOPE MATCH",J156,IF(L156&lt;&gt;"VALID",L156,IF(K156&lt;&gt;"COMPLETE",K156,IF(E156="FAIL","BLOCKED EVIDENCE",IF(E156="UNKNOWN","EVIDENCE INSUFFICIENT","RECORD READY"))))))</x:f>
      </x:c>
      <x:c r="N156" s="175"/>
      <x:c r="O156" s="230" t="str">
        <x:f>IF(A156="","",IF(M156="RECORD READY","READY","NOT READY"))</x:f>
      </x:c>
    </x:row>
    <x:row r="157">
      <x:c r="A157" s="48"/>
      <x:c r="B157" s="48"/>
      <x:c r="C157" s="48"/>
      <x:c r="D157" s="48"/>
      <x:c r="E157" s="48"/>
      <x:c r="F157" s="52"/>
      <x:c r="G157" s="48"/>
      <x:c r="H157" s="48"/>
      <x:c r="I157" s="48"/>
      <x:c r="J157" s="40" t="str">
        <x:f>IF(A157="","",IF(OR(B157="",C157="",F157="",N157=""),"EVIDENCE INSUFFICIENT - SCOPE FIELD",IF(AND(B157=START!$B$4,C157=START!$B$5,N157=START!$B$6,F157&gt;=START!$B$7,F157&lt;=START!$B$8),"SCOPE MATCH","INVALID - OUT OF SCOPE")))</x:f>
      </x:c>
      <x:c r="K157" s="40" t="str">
        <x:f>IF(A157="","",IF(OR(B157="",C157="",D157="",E157="",F157="",I157="",N157=""),"EVIDENCE INSUFFICIENT - REQUIRED FIELD",IF(E157="NOT APPLICABLE",IF(H157="","EVIDENCE INSUFFICIENT - EXPLAIN N/A","COMPLETE"),IF(OR(G157="",H157=""),"EVIDENCE INSUFFICIENT - LOCATOR/DETAIL","COMPLETE"))))</x:f>
      </x:c>
      <x:c r="L157" s="40" t="str">
        <x:f>IF(A157="","",IF(NOT(OR(EXACT(E157,"PASS"),EXACT(E157,"FAIL"),EXACT(E157,"UNKNOWN"),EXACT(E157,"NOT APPLICABLE"))),"INVALID - STATE TOKEN",IF(NOT(OR(EXACT(C157,"Google Search / AI features"),EXACT(C157,"Bing / Microsoft AI experiences"),EXACT(C157,"ChatGPT search"),EXACT(C157,"Multi-surface / platform-neutral"))),"INVALID - PLATFORM TOKEN",IF(NOT(OR(EXACT(D157,"Access"),EXACT(D157,"Indexability"),EXACT(D157,"URL Identity"),EXACT(D157,"Rendering"),EXACT(D157,"Structured Data Parity"),EXACT(D157,"Platform Crawler Access"),EXACT(D157,"Main Content Semantic Exposure"))),"INVALID - CHECK TOKEN",IF(AND(EXACT(E157,"NOT APPLICABLE"),NOT(OR(EXACT(D157,"Structured Data Parity"),EXACT(D157,"Platform Crawler Access")))),"INVALID - N/A NOT PERMITTED",IF(AND(EXACT(E157,"NOT APPLICABLE"),EXACT(D157,"Platform Crawler Access"),OR(EXACT(C157,"ChatGPT search"),EXACT(C157,"Multi-surface / platform-neutral"))),"INVALID - N/A NOT PERMITTED",IF(COUNTIF($A$6:$A$205,A157)&gt;1,"INVALID - DUPLICATE ID","VALID")))))))</x:f>
      </x:c>
      <x:c r="M157" s="40" t="str">
        <x:f>IF(A157="","",IF(J157&lt;&gt;"SCOPE MATCH",J157,IF(L157&lt;&gt;"VALID",L157,IF(K157&lt;&gt;"COMPLETE",K157,IF(E157="FAIL","BLOCKED EVIDENCE",IF(E157="UNKNOWN","EVIDENCE INSUFFICIENT","RECORD READY"))))))</x:f>
      </x:c>
      <x:c r="N157" s="175"/>
      <x:c r="O157" s="230" t="str">
        <x:f>IF(A157="","",IF(M157="RECORD READY","READY","NOT READY"))</x:f>
      </x:c>
    </x:row>
    <x:row r="158">
      <x:c r="A158" s="48"/>
      <x:c r="B158" s="48"/>
      <x:c r="C158" s="48"/>
      <x:c r="D158" s="48"/>
      <x:c r="E158" s="48"/>
      <x:c r="F158" s="52"/>
      <x:c r="G158" s="48"/>
      <x:c r="H158" s="48"/>
      <x:c r="I158" s="48"/>
      <x:c r="J158" s="40" t="str">
        <x:f>IF(A158="","",IF(OR(B158="",C158="",F158="",N158=""),"EVIDENCE INSUFFICIENT - SCOPE FIELD",IF(AND(B158=START!$B$4,C158=START!$B$5,N158=START!$B$6,F158&gt;=START!$B$7,F158&lt;=START!$B$8),"SCOPE MATCH","INVALID - OUT OF SCOPE")))</x:f>
      </x:c>
      <x:c r="K158" s="40" t="str">
        <x:f>IF(A158="","",IF(OR(B158="",C158="",D158="",E158="",F158="",I158="",N158=""),"EVIDENCE INSUFFICIENT - REQUIRED FIELD",IF(E158="NOT APPLICABLE",IF(H158="","EVIDENCE INSUFFICIENT - EXPLAIN N/A","COMPLETE"),IF(OR(G158="",H158=""),"EVIDENCE INSUFFICIENT - LOCATOR/DETAIL","COMPLETE"))))</x:f>
      </x:c>
      <x:c r="L158" s="40" t="str">
        <x:f>IF(A158="","",IF(NOT(OR(EXACT(E158,"PASS"),EXACT(E158,"FAIL"),EXACT(E158,"UNKNOWN"),EXACT(E158,"NOT APPLICABLE"))),"INVALID - STATE TOKEN",IF(NOT(OR(EXACT(C158,"Google Search / AI features"),EXACT(C158,"Bing / Microsoft AI experiences"),EXACT(C158,"ChatGPT search"),EXACT(C158,"Multi-surface / platform-neutral"))),"INVALID - PLATFORM TOKEN",IF(NOT(OR(EXACT(D158,"Access"),EXACT(D158,"Indexability"),EXACT(D158,"URL Identity"),EXACT(D158,"Rendering"),EXACT(D158,"Structured Data Parity"),EXACT(D158,"Platform Crawler Access"),EXACT(D158,"Main Content Semantic Exposure"))),"INVALID - CHECK TOKEN",IF(AND(EXACT(E158,"NOT APPLICABLE"),NOT(OR(EXACT(D158,"Structured Data Parity"),EXACT(D158,"Platform Crawler Access")))),"INVALID - N/A NOT PERMITTED",IF(AND(EXACT(E158,"NOT APPLICABLE"),EXACT(D158,"Platform Crawler Access"),OR(EXACT(C158,"ChatGPT search"),EXACT(C158,"Multi-surface / platform-neutral"))),"INVALID - N/A NOT PERMITTED",IF(COUNTIF($A$6:$A$205,A158)&gt;1,"INVALID - DUPLICATE ID","VALID")))))))</x:f>
      </x:c>
      <x:c r="M158" s="40" t="str">
        <x:f>IF(A158="","",IF(J158&lt;&gt;"SCOPE MATCH",J158,IF(L158&lt;&gt;"VALID",L158,IF(K158&lt;&gt;"COMPLETE",K158,IF(E158="FAIL","BLOCKED EVIDENCE",IF(E158="UNKNOWN","EVIDENCE INSUFFICIENT","RECORD READY"))))))</x:f>
      </x:c>
      <x:c r="N158" s="175"/>
      <x:c r="O158" s="230" t="str">
        <x:f>IF(A158="","",IF(M158="RECORD READY","READY","NOT READY"))</x:f>
      </x:c>
    </x:row>
    <x:row r="159">
      <x:c r="A159" s="48"/>
      <x:c r="B159" s="48"/>
      <x:c r="C159" s="48"/>
      <x:c r="D159" s="48"/>
      <x:c r="E159" s="48"/>
      <x:c r="F159" s="52"/>
      <x:c r="G159" s="48"/>
      <x:c r="H159" s="48"/>
      <x:c r="I159" s="48"/>
      <x:c r="J159" s="40" t="str">
        <x:f>IF(A159="","",IF(OR(B159="",C159="",F159="",N159=""),"EVIDENCE INSUFFICIENT - SCOPE FIELD",IF(AND(B159=START!$B$4,C159=START!$B$5,N159=START!$B$6,F159&gt;=START!$B$7,F159&lt;=START!$B$8),"SCOPE MATCH","INVALID - OUT OF SCOPE")))</x:f>
      </x:c>
      <x:c r="K159" s="40" t="str">
        <x:f>IF(A159="","",IF(OR(B159="",C159="",D159="",E159="",F159="",I159="",N159=""),"EVIDENCE INSUFFICIENT - REQUIRED FIELD",IF(E159="NOT APPLICABLE",IF(H159="","EVIDENCE INSUFFICIENT - EXPLAIN N/A","COMPLETE"),IF(OR(G159="",H159=""),"EVIDENCE INSUFFICIENT - LOCATOR/DETAIL","COMPLETE"))))</x:f>
      </x:c>
      <x:c r="L159" s="40" t="str">
        <x:f>IF(A159="","",IF(NOT(OR(EXACT(E159,"PASS"),EXACT(E159,"FAIL"),EXACT(E159,"UNKNOWN"),EXACT(E159,"NOT APPLICABLE"))),"INVALID - STATE TOKEN",IF(NOT(OR(EXACT(C159,"Google Search / AI features"),EXACT(C159,"Bing / Microsoft AI experiences"),EXACT(C159,"ChatGPT search"),EXACT(C159,"Multi-surface / platform-neutral"))),"INVALID - PLATFORM TOKEN",IF(NOT(OR(EXACT(D159,"Access"),EXACT(D159,"Indexability"),EXACT(D159,"URL Identity"),EXACT(D159,"Rendering"),EXACT(D159,"Structured Data Parity"),EXACT(D159,"Platform Crawler Access"),EXACT(D159,"Main Content Semantic Exposure"))),"INVALID - CHECK TOKEN",IF(AND(EXACT(E159,"NOT APPLICABLE"),NOT(OR(EXACT(D159,"Structured Data Parity"),EXACT(D159,"Platform Crawler Access")))),"INVALID - N/A NOT PERMITTED",IF(AND(EXACT(E159,"NOT APPLICABLE"),EXACT(D159,"Platform Crawler Access"),OR(EXACT(C159,"ChatGPT search"),EXACT(C159,"Multi-surface / platform-neutral"))),"INVALID - N/A NOT PERMITTED",IF(COUNTIF($A$6:$A$205,A159)&gt;1,"INVALID - DUPLICATE ID","VALID")))))))</x:f>
      </x:c>
      <x:c r="M159" s="40" t="str">
        <x:f>IF(A159="","",IF(J159&lt;&gt;"SCOPE MATCH",J159,IF(L159&lt;&gt;"VALID",L159,IF(K159&lt;&gt;"COMPLETE",K159,IF(E159="FAIL","BLOCKED EVIDENCE",IF(E159="UNKNOWN","EVIDENCE INSUFFICIENT","RECORD READY"))))))</x:f>
      </x:c>
      <x:c r="N159" s="175"/>
      <x:c r="O159" s="230" t="str">
        <x:f>IF(A159="","",IF(M159="RECORD READY","READY","NOT READY"))</x:f>
      </x:c>
    </x:row>
    <x:row r="160">
      <x:c r="A160" s="48"/>
      <x:c r="B160" s="48"/>
      <x:c r="C160" s="48"/>
      <x:c r="D160" s="48"/>
      <x:c r="E160" s="48"/>
      <x:c r="F160" s="52"/>
      <x:c r="G160" s="48"/>
      <x:c r="H160" s="48"/>
      <x:c r="I160" s="48"/>
      <x:c r="J160" s="40" t="str">
        <x:f>IF(A160="","",IF(OR(B160="",C160="",F160="",N160=""),"EVIDENCE INSUFFICIENT - SCOPE FIELD",IF(AND(B160=START!$B$4,C160=START!$B$5,N160=START!$B$6,F160&gt;=START!$B$7,F160&lt;=START!$B$8),"SCOPE MATCH","INVALID - OUT OF SCOPE")))</x:f>
      </x:c>
      <x:c r="K160" s="40" t="str">
        <x:f>IF(A160="","",IF(OR(B160="",C160="",D160="",E160="",F160="",I160="",N160=""),"EVIDENCE INSUFFICIENT - REQUIRED FIELD",IF(E160="NOT APPLICABLE",IF(H160="","EVIDENCE INSUFFICIENT - EXPLAIN N/A","COMPLETE"),IF(OR(G160="",H160=""),"EVIDENCE INSUFFICIENT - LOCATOR/DETAIL","COMPLETE"))))</x:f>
      </x:c>
      <x:c r="L160" s="40" t="str">
        <x:f>IF(A160="","",IF(NOT(OR(EXACT(E160,"PASS"),EXACT(E160,"FAIL"),EXACT(E160,"UNKNOWN"),EXACT(E160,"NOT APPLICABLE"))),"INVALID - STATE TOKEN",IF(NOT(OR(EXACT(C160,"Google Search / AI features"),EXACT(C160,"Bing / Microsoft AI experiences"),EXACT(C160,"ChatGPT search"),EXACT(C160,"Multi-surface / platform-neutral"))),"INVALID - PLATFORM TOKEN",IF(NOT(OR(EXACT(D160,"Access"),EXACT(D160,"Indexability"),EXACT(D160,"URL Identity"),EXACT(D160,"Rendering"),EXACT(D160,"Structured Data Parity"),EXACT(D160,"Platform Crawler Access"),EXACT(D160,"Main Content Semantic Exposure"))),"INVALID - CHECK TOKEN",IF(AND(EXACT(E160,"NOT APPLICABLE"),NOT(OR(EXACT(D160,"Structured Data Parity"),EXACT(D160,"Platform Crawler Access")))),"INVALID - N/A NOT PERMITTED",IF(AND(EXACT(E160,"NOT APPLICABLE"),EXACT(D160,"Platform Crawler Access"),OR(EXACT(C160,"ChatGPT search"),EXACT(C160,"Multi-surface / platform-neutral"))),"INVALID - N/A NOT PERMITTED",IF(COUNTIF($A$6:$A$205,A160)&gt;1,"INVALID - DUPLICATE ID","VALID")))))))</x:f>
      </x:c>
      <x:c r="M160" s="40" t="str">
        <x:f>IF(A160="","",IF(J160&lt;&gt;"SCOPE MATCH",J160,IF(L160&lt;&gt;"VALID",L160,IF(K160&lt;&gt;"COMPLETE",K160,IF(E160="FAIL","BLOCKED EVIDENCE",IF(E160="UNKNOWN","EVIDENCE INSUFFICIENT","RECORD READY"))))))</x:f>
      </x:c>
      <x:c r="N160" s="175"/>
      <x:c r="O160" s="230" t="str">
        <x:f>IF(A160="","",IF(M160="RECORD READY","READY","NOT READY"))</x:f>
      </x:c>
    </x:row>
    <x:row r="161">
      <x:c r="A161" s="48"/>
      <x:c r="B161" s="48"/>
      <x:c r="C161" s="48"/>
      <x:c r="D161" s="48"/>
      <x:c r="E161" s="48"/>
      <x:c r="F161" s="52"/>
      <x:c r="G161" s="48"/>
      <x:c r="H161" s="48"/>
      <x:c r="I161" s="48"/>
      <x:c r="J161" s="40" t="str">
        <x:f>IF(A161="","",IF(OR(B161="",C161="",F161="",N161=""),"EVIDENCE INSUFFICIENT - SCOPE FIELD",IF(AND(B161=START!$B$4,C161=START!$B$5,N161=START!$B$6,F161&gt;=START!$B$7,F161&lt;=START!$B$8),"SCOPE MATCH","INVALID - OUT OF SCOPE")))</x:f>
      </x:c>
      <x:c r="K161" s="40" t="str">
        <x:f>IF(A161="","",IF(OR(B161="",C161="",D161="",E161="",F161="",I161="",N161=""),"EVIDENCE INSUFFICIENT - REQUIRED FIELD",IF(E161="NOT APPLICABLE",IF(H161="","EVIDENCE INSUFFICIENT - EXPLAIN N/A","COMPLETE"),IF(OR(G161="",H161=""),"EVIDENCE INSUFFICIENT - LOCATOR/DETAIL","COMPLETE"))))</x:f>
      </x:c>
      <x:c r="L161" s="40" t="str">
        <x:f>IF(A161="","",IF(NOT(OR(EXACT(E161,"PASS"),EXACT(E161,"FAIL"),EXACT(E161,"UNKNOWN"),EXACT(E161,"NOT APPLICABLE"))),"INVALID - STATE TOKEN",IF(NOT(OR(EXACT(C161,"Google Search / AI features"),EXACT(C161,"Bing / Microsoft AI experiences"),EXACT(C161,"ChatGPT search"),EXACT(C161,"Multi-surface / platform-neutral"))),"INVALID - PLATFORM TOKEN",IF(NOT(OR(EXACT(D161,"Access"),EXACT(D161,"Indexability"),EXACT(D161,"URL Identity"),EXACT(D161,"Rendering"),EXACT(D161,"Structured Data Parity"),EXACT(D161,"Platform Crawler Access"),EXACT(D161,"Main Content Semantic Exposure"))),"INVALID - CHECK TOKEN",IF(AND(EXACT(E161,"NOT APPLICABLE"),NOT(OR(EXACT(D161,"Structured Data Parity"),EXACT(D161,"Platform Crawler Access")))),"INVALID - N/A NOT PERMITTED",IF(AND(EXACT(E161,"NOT APPLICABLE"),EXACT(D161,"Platform Crawler Access"),OR(EXACT(C161,"ChatGPT search"),EXACT(C161,"Multi-surface / platform-neutral"))),"INVALID - N/A NOT PERMITTED",IF(COUNTIF($A$6:$A$205,A161)&gt;1,"INVALID - DUPLICATE ID","VALID")))))))</x:f>
      </x:c>
      <x:c r="M161" s="40" t="str">
        <x:f>IF(A161="","",IF(J161&lt;&gt;"SCOPE MATCH",J161,IF(L161&lt;&gt;"VALID",L161,IF(K161&lt;&gt;"COMPLETE",K161,IF(E161="FAIL","BLOCKED EVIDENCE",IF(E161="UNKNOWN","EVIDENCE INSUFFICIENT","RECORD READY"))))))</x:f>
      </x:c>
      <x:c r="N161" s="175"/>
      <x:c r="O161" s="230" t="str">
        <x:f>IF(A161="","",IF(M161="RECORD READY","READY","NOT READY"))</x:f>
      </x:c>
    </x:row>
    <x:row r="162">
      <x:c r="A162" s="48"/>
      <x:c r="B162" s="48"/>
      <x:c r="C162" s="48"/>
      <x:c r="D162" s="48"/>
      <x:c r="E162" s="48"/>
      <x:c r="F162" s="52"/>
      <x:c r="G162" s="48"/>
      <x:c r="H162" s="48"/>
      <x:c r="I162" s="48"/>
      <x:c r="J162" s="40" t="str">
        <x:f>IF(A162="","",IF(OR(B162="",C162="",F162="",N162=""),"EVIDENCE INSUFFICIENT - SCOPE FIELD",IF(AND(B162=START!$B$4,C162=START!$B$5,N162=START!$B$6,F162&gt;=START!$B$7,F162&lt;=START!$B$8),"SCOPE MATCH","INVALID - OUT OF SCOPE")))</x:f>
      </x:c>
      <x:c r="K162" s="40" t="str">
        <x:f>IF(A162="","",IF(OR(B162="",C162="",D162="",E162="",F162="",I162="",N162=""),"EVIDENCE INSUFFICIENT - REQUIRED FIELD",IF(E162="NOT APPLICABLE",IF(H162="","EVIDENCE INSUFFICIENT - EXPLAIN N/A","COMPLETE"),IF(OR(G162="",H162=""),"EVIDENCE INSUFFICIENT - LOCATOR/DETAIL","COMPLETE"))))</x:f>
      </x:c>
      <x:c r="L162" s="40" t="str">
        <x:f>IF(A162="","",IF(NOT(OR(EXACT(E162,"PASS"),EXACT(E162,"FAIL"),EXACT(E162,"UNKNOWN"),EXACT(E162,"NOT APPLICABLE"))),"INVALID - STATE TOKEN",IF(NOT(OR(EXACT(C162,"Google Search / AI features"),EXACT(C162,"Bing / Microsoft AI experiences"),EXACT(C162,"ChatGPT search"),EXACT(C162,"Multi-surface / platform-neutral"))),"INVALID - PLATFORM TOKEN",IF(NOT(OR(EXACT(D162,"Access"),EXACT(D162,"Indexability"),EXACT(D162,"URL Identity"),EXACT(D162,"Rendering"),EXACT(D162,"Structured Data Parity"),EXACT(D162,"Platform Crawler Access"),EXACT(D162,"Main Content Semantic Exposure"))),"INVALID - CHECK TOKEN",IF(AND(EXACT(E162,"NOT APPLICABLE"),NOT(OR(EXACT(D162,"Structured Data Parity"),EXACT(D162,"Platform Crawler Access")))),"INVALID - N/A NOT PERMITTED",IF(AND(EXACT(E162,"NOT APPLICABLE"),EXACT(D162,"Platform Crawler Access"),OR(EXACT(C162,"ChatGPT search"),EXACT(C162,"Multi-surface / platform-neutral"))),"INVALID - N/A NOT PERMITTED",IF(COUNTIF($A$6:$A$205,A162)&gt;1,"INVALID - DUPLICATE ID","VALID")))))))</x:f>
      </x:c>
      <x:c r="M162" s="40" t="str">
        <x:f>IF(A162="","",IF(J162&lt;&gt;"SCOPE MATCH",J162,IF(L162&lt;&gt;"VALID",L162,IF(K162&lt;&gt;"COMPLETE",K162,IF(E162="FAIL","BLOCKED EVIDENCE",IF(E162="UNKNOWN","EVIDENCE INSUFFICIENT","RECORD READY"))))))</x:f>
      </x:c>
      <x:c r="N162" s="175"/>
      <x:c r="O162" s="230" t="str">
        <x:f>IF(A162="","",IF(M162="RECORD READY","READY","NOT READY"))</x:f>
      </x:c>
    </x:row>
    <x:row r="163">
      <x:c r="A163" s="48"/>
      <x:c r="B163" s="48"/>
      <x:c r="C163" s="48"/>
      <x:c r="D163" s="48"/>
      <x:c r="E163" s="48"/>
      <x:c r="F163" s="52"/>
      <x:c r="G163" s="48"/>
      <x:c r="H163" s="48"/>
      <x:c r="I163" s="48"/>
      <x:c r="J163" s="40" t="str">
        <x:f>IF(A163="","",IF(OR(B163="",C163="",F163="",N163=""),"EVIDENCE INSUFFICIENT - SCOPE FIELD",IF(AND(B163=START!$B$4,C163=START!$B$5,N163=START!$B$6,F163&gt;=START!$B$7,F163&lt;=START!$B$8),"SCOPE MATCH","INVALID - OUT OF SCOPE")))</x:f>
      </x:c>
      <x:c r="K163" s="40" t="str">
        <x:f>IF(A163="","",IF(OR(B163="",C163="",D163="",E163="",F163="",I163="",N163=""),"EVIDENCE INSUFFICIENT - REQUIRED FIELD",IF(E163="NOT APPLICABLE",IF(H163="","EVIDENCE INSUFFICIENT - EXPLAIN N/A","COMPLETE"),IF(OR(G163="",H163=""),"EVIDENCE INSUFFICIENT - LOCATOR/DETAIL","COMPLETE"))))</x:f>
      </x:c>
      <x:c r="L163" s="40" t="str">
        <x:f>IF(A163="","",IF(NOT(OR(EXACT(E163,"PASS"),EXACT(E163,"FAIL"),EXACT(E163,"UNKNOWN"),EXACT(E163,"NOT APPLICABLE"))),"INVALID - STATE TOKEN",IF(NOT(OR(EXACT(C163,"Google Search / AI features"),EXACT(C163,"Bing / Microsoft AI experiences"),EXACT(C163,"ChatGPT search"),EXACT(C163,"Multi-surface / platform-neutral"))),"INVALID - PLATFORM TOKEN",IF(NOT(OR(EXACT(D163,"Access"),EXACT(D163,"Indexability"),EXACT(D163,"URL Identity"),EXACT(D163,"Rendering"),EXACT(D163,"Structured Data Parity"),EXACT(D163,"Platform Crawler Access"),EXACT(D163,"Main Content Semantic Exposure"))),"INVALID - CHECK TOKEN",IF(AND(EXACT(E163,"NOT APPLICABLE"),NOT(OR(EXACT(D163,"Structured Data Parity"),EXACT(D163,"Platform Crawler Access")))),"INVALID - N/A NOT PERMITTED",IF(AND(EXACT(E163,"NOT APPLICABLE"),EXACT(D163,"Platform Crawler Access"),OR(EXACT(C163,"ChatGPT search"),EXACT(C163,"Multi-surface / platform-neutral"))),"INVALID - N/A NOT PERMITTED",IF(COUNTIF($A$6:$A$205,A163)&gt;1,"INVALID - DUPLICATE ID","VALID")))))))</x:f>
      </x:c>
      <x:c r="M163" s="40" t="str">
        <x:f>IF(A163="","",IF(J163&lt;&gt;"SCOPE MATCH",J163,IF(L163&lt;&gt;"VALID",L163,IF(K163&lt;&gt;"COMPLETE",K163,IF(E163="FAIL","BLOCKED EVIDENCE",IF(E163="UNKNOWN","EVIDENCE INSUFFICIENT","RECORD READY"))))))</x:f>
      </x:c>
      <x:c r="N163" s="175"/>
      <x:c r="O163" s="230" t="str">
        <x:f>IF(A163="","",IF(M163="RECORD READY","READY","NOT READY"))</x:f>
      </x:c>
    </x:row>
    <x:row r="164">
      <x:c r="A164" s="48"/>
      <x:c r="B164" s="48"/>
      <x:c r="C164" s="48"/>
      <x:c r="D164" s="48"/>
      <x:c r="E164" s="48"/>
      <x:c r="F164" s="52"/>
      <x:c r="G164" s="48"/>
      <x:c r="H164" s="48"/>
      <x:c r="I164" s="48"/>
      <x:c r="J164" s="40" t="str">
        <x:f>IF(A164="","",IF(OR(B164="",C164="",F164="",N164=""),"EVIDENCE INSUFFICIENT - SCOPE FIELD",IF(AND(B164=START!$B$4,C164=START!$B$5,N164=START!$B$6,F164&gt;=START!$B$7,F164&lt;=START!$B$8),"SCOPE MATCH","INVALID - OUT OF SCOPE")))</x:f>
      </x:c>
      <x:c r="K164" s="40" t="str">
        <x:f>IF(A164="","",IF(OR(B164="",C164="",D164="",E164="",F164="",I164="",N164=""),"EVIDENCE INSUFFICIENT - REQUIRED FIELD",IF(E164="NOT APPLICABLE",IF(H164="","EVIDENCE INSUFFICIENT - EXPLAIN N/A","COMPLETE"),IF(OR(G164="",H164=""),"EVIDENCE INSUFFICIENT - LOCATOR/DETAIL","COMPLETE"))))</x:f>
      </x:c>
      <x:c r="L164" s="40" t="str">
        <x:f>IF(A164="","",IF(NOT(OR(EXACT(E164,"PASS"),EXACT(E164,"FAIL"),EXACT(E164,"UNKNOWN"),EXACT(E164,"NOT APPLICABLE"))),"INVALID - STATE TOKEN",IF(NOT(OR(EXACT(C164,"Google Search / AI features"),EXACT(C164,"Bing / Microsoft AI experiences"),EXACT(C164,"ChatGPT search"),EXACT(C164,"Multi-surface / platform-neutral"))),"INVALID - PLATFORM TOKEN",IF(NOT(OR(EXACT(D164,"Access"),EXACT(D164,"Indexability"),EXACT(D164,"URL Identity"),EXACT(D164,"Rendering"),EXACT(D164,"Structured Data Parity"),EXACT(D164,"Platform Crawler Access"),EXACT(D164,"Main Content Semantic Exposure"))),"INVALID - CHECK TOKEN",IF(AND(EXACT(E164,"NOT APPLICABLE"),NOT(OR(EXACT(D164,"Structured Data Parity"),EXACT(D164,"Platform Crawler Access")))),"INVALID - N/A NOT PERMITTED",IF(AND(EXACT(E164,"NOT APPLICABLE"),EXACT(D164,"Platform Crawler Access"),OR(EXACT(C164,"ChatGPT search"),EXACT(C164,"Multi-surface / platform-neutral"))),"INVALID - N/A NOT PERMITTED",IF(COUNTIF($A$6:$A$205,A164)&gt;1,"INVALID - DUPLICATE ID","VALID")))))))</x:f>
      </x:c>
      <x:c r="M164" s="40" t="str">
        <x:f>IF(A164="","",IF(J164&lt;&gt;"SCOPE MATCH",J164,IF(L164&lt;&gt;"VALID",L164,IF(K164&lt;&gt;"COMPLETE",K164,IF(E164="FAIL","BLOCKED EVIDENCE",IF(E164="UNKNOWN","EVIDENCE INSUFFICIENT","RECORD READY"))))))</x:f>
      </x:c>
      <x:c r="N164" s="175"/>
      <x:c r="O164" s="230" t="str">
        <x:f>IF(A164="","",IF(M164="RECORD READY","READY","NOT READY"))</x:f>
      </x:c>
    </x:row>
    <x:row r="165">
      <x:c r="A165" s="48"/>
      <x:c r="B165" s="48"/>
      <x:c r="C165" s="48"/>
      <x:c r="D165" s="48"/>
      <x:c r="E165" s="48"/>
      <x:c r="F165" s="52"/>
      <x:c r="G165" s="48"/>
      <x:c r="H165" s="48"/>
      <x:c r="I165" s="48"/>
      <x:c r="J165" s="40" t="str">
        <x:f>IF(A165="","",IF(OR(B165="",C165="",F165="",N165=""),"EVIDENCE INSUFFICIENT - SCOPE FIELD",IF(AND(B165=START!$B$4,C165=START!$B$5,N165=START!$B$6,F165&gt;=START!$B$7,F165&lt;=START!$B$8),"SCOPE MATCH","INVALID - OUT OF SCOPE")))</x:f>
      </x:c>
      <x:c r="K165" s="40" t="str">
        <x:f>IF(A165="","",IF(OR(B165="",C165="",D165="",E165="",F165="",I165="",N165=""),"EVIDENCE INSUFFICIENT - REQUIRED FIELD",IF(E165="NOT APPLICABLE",IF(H165="","EVIDENCE INSUFFICIENT - EXPLAIN N/A","COMPLETE"),IF(OR(G165="",H165=""),"EVIDENCE INSUFFICIENT - LOCATOR/DETAIL","COMPLETE"))))</x:f>
      </x:c>
      <x:c r="L165" s="40" t="str">
        <x:f>IF(A165="","",IF(NOT(OR(EXACT(E165,"PASS"),EXACT(E165,"FAIL"),EXACT(E165,"UNKNOWN"),EXACT(E165,"NOT APPLICABLE"))),"INVALID - STATE TOKEN",IF(NOT(OR(EXACT(C165,"Google Search / AI features"),EXACT(C165,"Bing / Microsoft AI experiences"),EXACT(C165,"ChatGPT search"),EXACT(C165,"Multi-surface / platform-neutral"))),"INVALID - PLATFORM TOKEN",IF(NOT(OR(EXACT(D165,"Access"),EXACT(D165,"Indexability"),EXACT(D165,"URL Identity"),EXACT(D165,"Rendering"),EXACT(D165,"Structured Data Parity"),EXACT(D165,"Platform Crawler Access"),EXACT(D165,"Main Content Semantic Exposure"))),"INVALID - CHECK TOKEN",IF(AND(EXACT(E165,"NOT APPLICABLE"),NOT(OR(EXACT(D165,"Structured Data Parity"),EXACT(D165,"Platform Crawler Access")))),"INVALID - N/A NOT PERMITTED",IF(AND(EXACT(E165,"NOT APPLICABLE"),EXACT(D165,"Platform Crawler Access"),OR(EXACT(C165,"ChatGPT search"),EXACT(C165,"Multi-surface / platform-neutral"))),"INVALID - N/A NOT PERMITTED",IF(COUNTIF($A$6:$A$205,A165)&gt;1,"INVALID - DUPLICATE ID","VALID")))))))</x:f>
      </x:c>
      <x:c r="M165" s="40" t="str">
        <x:f>IF(A165="","",IF(J165&lt;&gt;"SCOPE MATCH",J165,IF(L165&lt;&gt;"VALID",L165,IF(K165&lt;&gt;"COMPLETE",K165,IF(E165="FAIL","BLOCKED EVIDENCE",IF(E165="UNKNOWN","EVIDENCE INSUFFICIENT","RECORD READY"))))))</x:f>
      </x:c>
      <x:c r="N165" s="175"/>
      <x:c r="O165" s="230" t="str">
        <x:f>IF(A165="","",IF(M165="RECORD READY","READY","NOT READY"))</x:f>
      </x:c>
    </x:row>
    <x:row r="166">
      <x:c r="A166" s="48"/>
      <x:c r="B166" s="48"/>
      <x:c r="C166" s="48"/>
      <x:c r="D166" s="48"/>
      <x:c r="E166" s="48"/>
      <x:c r="F166" s="52"/>
      <x:c r="G166" s="48"/>
      <x:c r="H166" s="48"/>
      <x:c r="I166" s="48"/>
      <x:c r="J166" s="40" t="str">
        <x:f>IF(A166="","",IF(OR(B166="",C166="",F166="",N166=""),"EVIDENCE INSUFFICIENT - SCOPE FIELD",IF(AND(B166=START!$B$4,C166=START!$B$5,N166=START!$B$6,F166&gt;=START!$B$7,F166&lt;=START!$B$8),"SCOPE MATCH","INVALID - OUT OF SCOPE")))</x:f>
      </x:c>
      <x:c r="K166" s="40" t="str">
        <x:f>IF(A166="","",IF(OR(B166="",C166="",D166="",E166="",F166="",I166="",N166=""),"EVIDENCE INSUFFICIENT - REQUIRED FIELD",IF(E166="NOT APPLICABLE",IF(H166="","EVIDENCE INSUFFICIENT - EXPLAIN N/A","COMPLETE"),IF(OR(G166="",H166=""),"EVIDENCE INSUFFICIENT - LOCATOR/DETAIL","COMPLETE"))))</x:f>
      </x:c>
      <x:c r="L166" s="40" t="str">
        <x:f>IF(A166="","",IF(NOT(OR(EXACT(E166,"PASS"),EXACT(E166,"FAIL"),EXACT(E166,"UNKNOWN"),EXACT(E166,"NOT APPLICABLE"))),"INVALID - STATE TOKEN",IF(NOT(OR(EXACT(C166,"Google Search / AI features"),EXACT(C166,"Bing / Microsoft AI experiences"),EXACT(C166,"ChatGPT search"),EXACT(C166,"Multi-surface / platform-neutral"))),"INVALID - PLATFORM TOKEN",IF(NOT(OR(EXACT(D166,"Access"),EXACT(D166,"Indexability"),EXACT(D166,"URL Identity"),EXACT(D166,"Rendering"),EXACT(D166,"Structured Data Parity"),EXACT(D166,"Platform Crawler Access"),EXACT(D166,"Main Content Semantic Exposure"))),"INVALID - CHECK TOKEN",IF(AND(EXACT(E166,"NOT APPLICABLE"),NOT(OR(EXACT(D166,"Structured Data Parity"),EXACT(D166,"Platform Crawler Access")))),"INVALID - N/A NOT PERMITTED",IF(AND(EXACT(E166,"NOT APPLICABLE"),EXACT(D166,"Platform Crawler Access"),OR(EXACT(C166,"ChatGPT search"),EXACT(C166,"Multi-surface / platform-neutral"))),"INVALID - N/A NOT PERMITTED",IF(COUNTIF($A$6:$A$205,A166)&gt;1,"INVALID - DUPLICATE ID","VALID")))))))</x:f>
      </x:c>
      <x:c r="M166" s="40" t="str">
        <x:f>IF(A166="","",IF(J166&lt;&gt;"SCOPE MATCH",J166,IF(L166&lt;&gt;"VALID",L166,IF(K166&lt;&gt;"COMPLETE",K166,IF(E166="FAIL","BLOCKED EVIDENCE",IF(E166="UNKNOWN","EVIDENCE INSUFFICIENT","RECORD READY"))))))</x:f>
      </x:c>
      <x:c r="N166" s="175"/>
      <x:c r="O166" s="230" t="str">
        <x:f>IF(A166="","",IF(M166="RECORD READY","READY","NOT READY"))</x:f>
      </x:c>
    </x:row>
    <x:row r="167">
      <x:c r="A167" s="48"/>
      <x:c r="B167" s="48"/>
      <x:c r="C167" s="48"/>
      <x:c r="D167" s="48"/>
      <x:c r="E167" s="48"/>
      <x:c r="F167" s="52"/>
      <x:c r="G167" s="48"/>
      <x:c r="H167" s="48"/>
      <x:c r="I167" s="48"/>
      <x:c r="J167" s="40" t="str">
        <x:f>IF(A167="","",IF(OR(B167="",C167="",F167="",N167=""),"EVIDENCE INSUFFICIENT - SCOPE FIELD",IF(AND(B167=START!$B$4,C167=START!$B$5,N167=START!$B$6,F167&gt;=START!$B$7,F167&lt;=START!$B$8),"SCOPE MATCH","INVALID - OUT OF SCOPE")))</x:f>
      </x:c>
      <x:c r="K167" s="40" t="str">
        <x:f>IF(A167="","",IF(OR(B167="",C167="",D167="",E167="",F167="",I167="",N167=""),"EVIDENCE INSUFFICIENT - REQUIRED FIELD",IF(E167="NOT APPLICABLE",IF(H167="","EVIDENCE INSUFFICIENT - EXPLAIN N/A","COMPLETE"),IF(OR(G167="",H167=""),"EVIDENCE INSUFFICIENT - LOCATOR/DETAIL","COMPLETE"))))</x:f>
      </x:c>
      <x:c r="L167" s="40" t="str">
        <x:f>IF(A167="","",IF(NOT(OR(EXACT(E167,"PASS"),EXACT(E167,"FAIL"),EXACT(E167,"UNKNOWN"),EXACT(E167,"NOT APPLICABLE"))),"INVALID - STATE TOKEN",IF(NOT(OR(EXACT(C167,"Google Search / AI features"),EXACT(C167,"Bing / Microsoft AI experiences"),EXACT(C167,"ChatGPT search"),EXACT(C167,"Multi-surface / platform-neutral"))),"INVALID - PLATFORM TOKEN",IF(NOT(OR(EXACT(D167,"Access"),EXACT(D167,"Indexability"),EXACT(D167,"URL Identity"),EXACT(D167,"Rendering"),EXACT(D167,"Structured Data Parity"),EXACT(D167,"Platform Crawler Access"),EXACT(D167,"Main Content Semantic Exposure"))),"INVALID - CHECK TOKEN",IF(AND(EXACT(E167,"NOT APPLICABLE"),NOT(OR(EXACT(D167,"Structured Data Parity"),EXACT(D167,"Platform Crawler Access")))),"INVALID - N/A NOT PERMITTED",IF(AND(EXACT(E167,"NOT APPLICABLE"),EXACT(D167,"Platform Crawler Access"),OR(EXACT(C167,"ChatGPT search"),EXACT(C167,"Multi-surface / platform-neutral"))),"INVALID - N/A NOT PERMITTED",IF(COUNTIF($A$6:$A$205,A167)&gt;1,"INVALID - DUPLICATE ID","VALID")))))))</x:f>
      </x:c>
      <x:c r="M167" s="40" t="str">
        <x:f>IF(A167="","",IF(J167&lt;&gt;"SCOPE MATCH",J167,IF(L167&lt;&gt;"VALID",L167,IF(K167&lt;&gt;"COMPLETE",K167,IF(E167="FAIL","BLOCKED EVIDENCE",IF(E167="UNKNOWN","EVIDENCE INSUFFICIENT","RECORD READY"))))))</x:f>
      </x:c>
      <x:c r="N167" s="175"/>
      <x:c r="O167" s="230" t="str">
        <x:f>IF(A167="","",IF(M167="RECORD READY","READY","NOT READY"))</x:f>
      </x:c>
    </x:row>
    <x:row r="168">
      <x:c r="A168" s="48"/>
      <x:c r="B168" s="48"/>
      <x:c r="C168" s="48"/>
      <x:c r="D168" s="48"/>
      <x:c r="E168" s="48"/>
      <x:c r="F168" s="52"/>
      <x:c r="G168" s="48"/>
      <x:c r="H168" s="48"/>
      <x:c r="I168" s="48"/>
      <x:c r="J168" s="40" t="str">
        <x:f>IF(A168="","",IF(OR(B168="",C168="",F168="",N168=""),"EVIDENCE INSUFFICIENT - SCOPE FIELD",IF(AND(B168=START!$B$4,C168=START!$B$5,N168=START!$B$6,F168&gt;=START!$B$7,F168&lt;=START!$B$8),"SCOPE MATCH","INVALID - OUT OF SCOPE")))</x:f>
      </x:c>
      <x:c r="K168" s="40" t="str">
        <x:f>IF(A168="","",IF(OR(B168="",C168="",D168="",E168="",F168="",I168="",N168=""),"EVIDENCE INSUFFICIENT - REQUIRED FIELD",IF(E168="NOT APPLICABLE",IF(H168="","EVIDENCE INSUFFICIENT - EXPLAIN N/A","COMPLETE"),IF(OR(G168="",H168=""),"EVIDENCE INSUFFICIENT - LOCATOR/DETAIL","COMPLETE"))))</x:f>
      </x:c>
      <x:c r="L168" s="40" t="str">
        <x:f>IF(A168="","",IF(NOT(OR(EXACT(E168,"PASS"),EXACT(E168,"FAIL"),EXACT(E168,"UNKNOWN"),EXACT(E168,"NOT APPLICABLE"))),"INVALID - STATE TOKEN",IF(NOT(OR(EXACT(C168,"Google Search / AI features"),EXACT(C168,"Bing / Microsoft AI experiences"),EXACT(C168,"ChatGPT search"),EXACT(C168,"Multi-surface / platform-neutral"))),"INVALID - PLATFORM TOKEN",IF(NOT(OR(EXACT(D168,"Access"),EXACT(D168,"Indexability"),EXACT(D168,"URL Identity"),EXACT(D168,"Rendering"),EXACT(D168,"Structured Data Parity"),EXACT(D168,"Platform Crawler Access"),EXACT(D168,"Main Content Semantic Exposure"))),"INVALID - CHECK TOKEN",IF(AND(EXACT(E168,"NOT APPLICABLE"),NOT(OR(EXACT(D168,"Structured Data Parity"),EXACT(D168,"Platform Crawler Access")))),"INVALID - N/A NOT PERMITTED",IF(AND(EXACT(E168,"NOT APPLICABLE"),EXACT(D168,"Platform Crawler Access"),OR(EXACT(C168,"ChatGPT search"),EXACT(C168,"Multi-surface / platform-neutral"))),"INVALID - N/A NOT PERMITTED",IF(COUNTIF($A$6:$A$205,A168)&gt;1,"INVALID - DUPLICATE ID","VALID")))))))</x:f>
      </x:c>
      <x:c r="M168" s="40" t="str">
        <x:f>IF(A168="","",IF(J168&lt;&gt;"SCOPE MATCH",J168,IF(L168&lt;&gt;"VALID",L168,IF(K168&lt;&gt;"COMPLETE",K168,IF(E168="FAIL","BLOCKED EVIDENCE",IF(E168="UNKNOWN","EVIDENCE INSUFFICIENT","RECORD READY"))))))</x:f>
      </x:c>
      <x:c r="N168" s="175"/>
      <x:c r="O168" s="230" t="str">
        <x:f>IF(A168="","",IF(M168="RECORD READY","READY","NOT READY"))</x:f>
      </x:c>
    </x:row>
    <x:row r="169">
      <x:c r="A169" s="48"/>
      <x:c r="B169" s="48"/>
      <x:c r="C169" s="48"/>
      <x:c r="D169" s="48"/>
      <x:c r="E169" s="48"/>
      <x:c r="F169" s="52"/>
      <x:c r="G169" s="48"/>
      <x:c r="H169" s="48"/>
      <x:c r="I169" s="48"/>
      <x:c r="J169" s="40" t="str">
        <x:f>IF(A169="","",IF(OR(B169="",C169="",F169="",N169=""),"EVIDENCE INSUFFICIENT - SCOPE FIELD",IF(AND(B169=START!$B$4,C169=START!$B$5,N169=START!$B$6,F169&gt;=START!$B$7,F169&lt;=START!$B$8),"SCOPE MATCH","INVALID - OUT OF SCOPE")))</x:f>
      </x:c>
      <x:c r="K169" s="40" t="str">
        <x:f>IF(A169="","",IF(OR(B169="",C169="",D169="",E169="",F169="",I169="",N169=""),"EVIDENCE INSUFFICIENT - REQUIRED FIELD",IF(E169="NOT APPLICABLE",IF(H169="","EVIDENCE INSUFFICIENT - EXPLAIN N/A","COMPLETE"),IF(OR(G169="",H169=""),"EVIDENCE INSUFFICIENT - LOCATOR/DETAIL","COMPLETE"))))</x:f>
      </x:c>
      <x:c r="L169" s="40" t="str">
        <x:f>IF(A169="","",IF(NOT(OR(EXACT(E169,"PASS"),EXACT(E169,"FAIL"),EXACT(E169,"UNKNOWN"),EXACT(E169,"NOT APPLICABLE"))),"INVALID - STATE TOKEN",IF(NOT(OR(EXACT(C169,"Google Search / AI features"),EXACT(C169,"Bing / Microsoft AI experiences"),EXACT(C169,"ChatGPT search"),EXACT(C169,"Multi-surface / platform-neutral"))),"INVALID - PLATFORM TOKEN",IF(NOT(OR(EXACT(D169,"Access"),EXACT(D169,"Indexability"),EXACT(D169,"URL Identity"),EXACT(D169,"Rendering"),EXACT(D169,"Structured Data Parity"),EXACT(D169,"Platform Crawler Access"),EXACT(D169,"Main Content Semantic Exposure"))),"INVALID - CHECK TOKEN",IF(AND(EXACT(E169,"NOT APPLICABLE"),NOT(OR(EXACT(D169,"Structured Data Parity"),EXACT(D169,"Platform Crawler Access")))),"INVALID - N/A NOT PERMITTED",IF(AND(EXACT(E169,"NOT APPLICABLE"),EXACT(D169,"Platform Crawler Access"),OR(EXACT(C169,"ChatGPT search"),EXACT(C169,"Multi-surface / platform-neutral"))),"INVALID - N/A NOT PERMITTED",IF(COUNTIF($A$6:$A$205,A169)&gt;1,"INVALID - DUPLICATE ID","VALID")))))))</x:f>
      </x:c>
      <x:c r="M169" s="40" t="str">
        <x:f>IF(A169="","",IF(J169&lt;&gt;"SCOPE MATCH",J169,IF(L169&lt;&gt;"VALID",L169,IF(K169&lt;&gt;"COMPLETE",K169,IF(E169="FAIL","BLOCKED EVIDENCE",IF(E169="UNKNOWN","EVIDENCE INSUFFICIENT","RECORD READY"))))))</x:f>
      </x:c>
      <x:c r="N169" s="175"/>
      <x:c r="O169" s="230" t="str">
        <x:f>IF(A169="","",IF(M169="RECORD READY","READY","NOT READY"))</x:f>
      </x:c>
    </x:row>
    <x:row r="170">
      <x:c r="A170" s="48"/>
      <x:c r="B170" s="48"/>
      <x:c r="C170" s="48"/>
      <x:c r="D170" s="48"/>
      <x:c r="E170" s="48"/>
      <x:c r="F170" s="52"/>
      <x:c r="G170" s="48"/>
      <x:c r="H170" s="48"/>
      <x:c r="I170" s="48"/>
      <x:c r="J170" s="40" t="str">
        <x:f>IF(A170="","",IF(OR(B170="",C170="",F170="",N170=""),"EVIDENCE INSUFFICIENT - SCOPE FIELD",IF(AND(B170=START!$B$4,C170=START!$B$5,N170=START!$B$6,F170&gt;=START!$B$7,F170&lt;=START!$B$8),"SCOPE MATCH","INVALID - OUT OF SCOPE")))</x:f>
      </x:c>
      <x:c r="K170" s="40" t="str">
        <x:f>IF(A170="","",IF(OR(B170="",C170="",D170="",E170="",F170="",I170="",N170=""),"EVIDENCE INSUFFICIENT - REQUIRED FIELD",IF(E170="NOT APPLICABLE",IF(H170="","EVIDENCE INSUFFICIENT - EXPLAIN N/A","COMPLETE"),IF(OR(G170="",H170=""),"EVIDENCE INSUFFICIENT - LOCATOR/DETAIL","COMPLETE"))))</x:f>
      </x:c>
      <x:c r="L170" s="40" t="str">
        <x:f>IF(A170="","",IF(NOT(OR(EXACT(E170,"PASS"),EXACT(E170,"FAIL"),EXACT(E170,"UNKNOWN"),EXACT(E170,"NOT APPLICABLE"))),"INVALID - STATE TOKEN",IF(NOT(OR(EXACT(C170,"Google Search / AI features"),EXACT(C170,"Bing / Microsoft AI experiences"),EXACT(C170,"ChatGPT search"),EXACT(C170,"Multi-surface / platform-neutral"))),"INVALID - PLATFORM TOKEN",IF(NOT(OR(EXACT(D170,"Access"),EXACT(D170,"Indexability"),EXACT(D170,"URL Identity"),EXACT(D170,"Rendering"),EXACT(D170,"Structured Data Parity"),EXACT(D170,"Platform Crawler Access"),EXACT(D170,"Main Content Semantic Exposure"))),"INVALID - CHECK TOKEN",IF(AND(EXACT(E170,"NOT APPLICABLE"),NOT(OR(EXACT(D170,"Structured Data Parity"),EXACT(D170,"Platform Crawler Access")))),"INVALID - N/A NOT PERMITTED",IF(AND(EXACT(E170,"NOT APPLICABLE"),EXACT(D170,"Platform Crawler Access"),OR(EXACT(C170,"ChatGPT search"),EXACT(C170,"Multi-surface / platform-neutral"))),"INVALID - N/A NOT PERMITTED",IF(COUNTIF($A$6:$A$205,A170)&gt;1,"INVALID - DUPLICATE ID","VALID")))))))</x:f>
      </x:c>
      <x:c r="M170" s="40" t="str">
        <x:f>IF(A170="","",IF(J170&lt;&gt;"SCOPE MATCH",J170,IF(L170&lt;&gt;"VALID",L170,IF(K170&lt;&gt;"COMPLETE",K170,IF(E170="FAIL","BLOCKED EVIDENCE",IF(E170="UNKNOWN","EVIDENCE INSUFFICIENT","RECORD READY"))))))</x:f>
      </x:c>
      <x:c r="N170" s="175"/>
      <x:c r="O170" s="230" t="str">
        <x:f>IF(A170="","",IF(M170="RECORD READY","READY","NOT READY"))</x:f>
      </x:c>
    </x:row>
    <x:row r="171">
      <x:c r="A171" s="48"/>
      <x:c r="B171" s="48"/>
      <x:c r="C171" s="48"/>
      <x:c r="D171" s="48"/>
      <x:c r="E171" s="48"/>
      <x:c r="F171" s="52"/>
      <x:c r="G171" s="48"/>
      <x:c r="H171" s="48"/>
      <x:c r="I171" s="48"/>
      <x:c r="J171" s="40" t="str">
        <x:f>IF(A171="","",IF(OR(B171="",C171="",F171="",N171=""),"EVIDENCE INSUFFICIENT - SCOPE FIELD",IF(AND(B171=START!$B$4,C171=START!$B$5,N171=START!$B$6,F171&gt;=START!$B$7,F171&lt;=START!$B$8),"SCOPE MATCH","INVALID - OUT OF SCOPE")))</x:f>
      </x:c>
      <x:c r="K171" s="40" t="str">
        <x:f>IF(A171="","",IF(OR(B171="",C171="",D171="",E171="",F171="",I171="",N171=""),"EVIDENCE INSUFFICIENT - REQUIRED FIELD",IF(E171="NOT APPLICABLE",IF(H171="","EVIDENCE INSUFFICIENT - EXPLAIN N/A","COMPLETE"),IF(OR(G171="",H171=""),"EVIDENCE INSUFFICIENT - LOCATOR/DETAIL","COMPLETE"))))</x:f>
      </x:c>
      <x:c r="L171" s="40" t="str">
        <x:f>IF(A171="","",IF(NOT(OR(EXACT(E171,"PASS"),EXACT(E171,"FAIL"),EXACT(E171,"UNKNOWN"),EXACT(E171,"NOT APPLICABLE"))),"INVALID - STATE TOKEN",IF(NOT(OR(EXACT(C171,"Google Search / AI features"),EXACT(C171,"Bing / Microsoft AI experiences"),EXACT(C171,"ChatGPT search"),EXACT(C171,"Multi-surface / platform-neutral"))),"INVALID - PLATFORM TOKEN",IF(NOT(OR(EXACT(D171,"Access"),EXACT(D171,"Indexability"),EXACT(D171,"URL Identity"),EXACT(D171,"Rendering"),EXACT(D171,"Structured Data Parity"),EXACT(D171,"Platform Crawler Access"),EXACT(D171,"Main Content Semantic Exposure"))),"INVALID - CHECK TOKEN",IF(AND(EXACT(E171,"NOT APPLICABLE"),NOT(OR(EXACT(D171,"Structured Data Parity"),EXACT(D171,"Platform Crawler Access")))),"INVALID - N/A NOT PERMITTED",IF(AND(EXACT(E171,"NOT APPLICABLE"),EXACT(D171,"Platform Crawler Access"),OR(EXACT(C171,"ChatGPT search"),EXACT(C171,"Multi-surface / platform-neutral"))),"INVALID - N/A NOT PERMITTED",IF(COUNTIF($A$6:$A$205,A171)&gt;1,"INVALID - DUPLICATE ID","VALID")))))))</x:f>
      </x:c>
      <x:c r="M171" s="40" t="str">
        <x:f>IF(A171="","",IF(J171&lt;&gt;"SCOPE MATCH",J171,IF(L171&lt;&gt;"VALID",L171,IF(K171&lt;&gt;"COMPLETE",K171,IF(E171="FAIL","BLOCKED EVIDENCE",IF(E171="UNKNOWN","EVIDENCE INSUFFICIENT","RECORD READY"))))))</x:f>
      </x:c>
      <x:c r="N171" s="175"/>
      <x:c r="O171" s="230" t="str">
        <x:f>IF(A171="","",IF(M171="RECORD READY","READY","NOT READY"))</x:f>
      </x:c>
    </x:row>
    <x:row r="172">
      <x:c r="A172" s="48"/>
      <x:c r="B172" s="48"/>
      <x:c r="C172" s="48"/>
      <x:c r="D172" s="48"/>
      <x:c r="E172" s="48"/>
      <x:c r="F172" s="52"/>
      <x:c r="G172" s="48"/>
      <x:c r="H172" s="48"/>
      <x:c r="I172" s="48"/>
      <x:c r="J172" s="40" t="str">
        <x:f>IF(A172="","",IF(OR(B172="",C172="",F172="",N172=""),"EVIDENCE INSUFFICIENT - SCOPE FIELD",IF(AND(B172=START!$B$4,C172=START!$B$5,N172=START!$B$6,F172&gt;=START!$B$7,F172&lt;=START!$B$8),"SCOPE MATCH","INVALID - OUT OF SCOPE")))</x:f>
      </x:c>
      <x:c r="K172" s="40" t="str">
        <x:f>IF(A172="","",IF(OR(B172="",C172="",D172="",E172="",F172="",I172="",N172=""),"EVIDENCE INSUFFICIENT - REQUIRED FIELD",IF(E172="NOT APPLICABLE",IF(H172="","EVIDENCE INSUFFICIENT - EXPLAIN N/A","COMPLETE"),IF(OR(G172="",H172=""),"EVIDENCE INSUFFICIENT - LOCATOR/DETAIL","COMPLETE"))))</x:f>
      </x:c>
      <x:c r="L172" s="40" t="str">
        <x:f>IF(A172="","",IF(NOT(OR(EXACT(E172,"PASS"),EXACT(E172,"FAIL"),EXACT(E172,"UNKNOWN"),EXACT(E172,"NOT APPLICABLE"))),"INVALID - STATE TOKEN",IF(NOT(OR(EXACT(C172,"Google Search / AI features"),EXACT(C172,"Bing / Microsoft AI experiences"),EXACT(C172,"ChatGPT search"),EXACT(C172,"Multi-surface / platform-neutral"))),"INVALID - PLATFORM TOKEN",IF(NOT(OR(EXACT(D172,"Access"),EXACT(D172,"Indexability"),EXACT(D172,"URL Identity"),EXACT(D172,"Rendering"),EXACT(D172,"Structured Data Parity"),EXACT(D172,"Platform Crawler Access"),EXACT(D172,"Main Content Semantic Exposure"))),"INVALID - CHECK TOKEN",IF(AND(EXACT(E172,"NOT APPLICABLE"),NOT(OR(EXACT(D172,"Structured Data Parity"),EXACT(D172,"Platform Crawler Access")))),"INVALID - N/A NOT PERMITTED",IF(AND(EXACT(E172,"NOT APPLICABLE"),EXACT(D172,"Platform Crawler Access"),OR(EXACT(C172,"ChatGPT search"),EXACT(C172,"Multi-surface / platform-neutral"))),"INVALID - N/A NOT PERMITTED",IF(COUNTIF($A$6:$A$205,A172)&gt;1,"INVALID - DUPLICATE ID","VALID")))))))</x:f>
      </x:c>
      <x:c r="M172" s="40" t="str">
        <x:f>IF(A172="","",IF(J172&lt;&gt;"SCOPE MATCH",J172,IF(L172&lt;&gt;"VALID",L172,IF(K172&lt;&gt;"COMPLETE",K172,IF(E172="FAIL","BLOCKED EVIDENCE",IF(E172="UNKNOWN","EVIDENCE INSUFFICIENT","RECORD READY"))))))</x:f>
      </x:c>
      <x:c r="N172" s="175"/>
      <x:c r="O172" s="230" t="str">
        <x:f>IF(A172="","",IF(M172="RECORD READY","READY","NOT READY"))</x:f>
      </x:c>
    </x:row>
    <x:row r="173">
      <x:c r="A173" s="48"/>
      <x:c r="B173" s="48"/>
      <x:c r="C173" s="48"/>
      <x:c r="D173" s="48"/>
      <x:c r="E173" s="48"/>
      <x:c r="F173" s="52"/>
      <x:c r="G173" s="48"/>
      <x:c r="H173" s="48"/>
      <x:c r="I173" s="48"/>
      <x:c r="J173" s="40" t="str">
        <x:f>IF(A173="","",IF(OR(B173="",C173="",F173="",N173=""),"EVIDENCE INSUFFICIENT - SCOPE FIELD",IF(AND(B173=START!$B$4,C173=START!$B$5,N173=START!$B$6,F173&gt;=START!$B$7,F173&lt;=START!$B$8),"SCOPE MATCH","INVALID - OUT OF SCOPE")))</x:f>
      </x:c>
      <x:c r="K173" s="40" t="str">
        <x:f>IF(A173="","",IF(OR(B173="",C173="",D173="",E173="",F173="",I173="",N173=""),"EVIDENCE INSUFFICIENT - REQUIRED FIELD",IF(E173="NOT APPLICABLE",IF(H173="","EVIDENCE INSUFFICIENT - EXPLAIN N/A","COMPLETE"),IF(OR(G173="",H173=""),"EVIDENCE INSUFFICIENT - LOCATOR/DETAIL","COMPLETE"))))</x:f>
      </x:c>
      <x:c r="L173" s="40" t="str">
        <x:f>IF(A173="","",IF(NOT(OR(EXACT(E173,"PASS"),EXACT(E173,"FAIL"),EXACT(E173,"UNKNOWN"),EXACT(E173,"NOT APPLICABLE"))),"INVALID - STATE TOKEN",IF(NOT(OR(EXACT(C173,"Google Search / AI features"),EXACT(C173,"Bing / Microsoft AI experiences"),EXACT(C173,"ChatGPT search"),EXACT(C173,"Multi-surface / platform-neutral"))),"INVALID - PLATFORM TOKEN",IF(NOT(OR(EXACT(D173,"Access"),EXACT(D173,"Indexability"),EXACT(D173,"URL Identity"),EXACT(D173,"Rendering"),EXACT(D173,"Structured Data Parity"),EXACT(D173,"Platform Crawler Access"),EXACT(D173,"Main Content Semantic Exposure"))),"INVALID - CHECK TOKEN",IF(AND(EXACT(E173,"NOT APPLICABLE"),NOT(OR(EXACT(D173,"Structured Data Parity"),EXACT(D173,"Platform Crawler Access")))),"INVALID - N/A NOT PERMITTED",IF(AND(EXACT(E173,"NOT APPLICABLE"),EXACT(D173,"Platform Crawler Access"),OR(EXACT(C173,"ChatGPT search"),EXACT(C173,"Multi-surface / platform-neutral"))),"INVALID - N/A NOT PERMITTED",IF(COUNTIF($A$6:$A$205,A173)&gt;1,"INVALID - DUPLICATE ID","VALID")))))))</x:f>
      </x:c>
      <x:c r="M173" s="40" t="str">
        <x:f>IF(A173="","",IF(J173&lt;&gt;"SCOPE MATCH",J173,IF(L173&lt;&gt;"VALID",L173,IF(K173&lt;&gt;"COMPLETE",K173,IF(E173="FAIL","BLOCKED EVIDENCE",IF(E173="UNKNOWN","EVIDENCE INSUFFICIENT","RECORD READY"))))))</x:f>
      </x:c>
      <x:c r="N173" s="175"/>
      <x:c r="O173" s="230" t="str">
        <x:f>IF(A173="","",IF(M173="RECORD READY","READY","NOT READY"))</x:f>
      </x:c>
    </x:row>
    <x:row r="174">
      <x:c r="A174" s="48"/>
      <x:c r="B174" s="48"/>
      <x:c r="C174" s="48"/>
      <x:c r="D174" s="48"/>
      <x:c r="E174" s="48"/>
      <x:c r="F174" s="52"/>
      <x:c r="G174" s="48"/>
      <x:c r="H174" s="48"/>
      <x:c r="I174" s="48"/>
      <x:c r="J174" s="40" t="str">
        <x:f>IF(A174="","",IF(OR(B174="",C174="",F174="",N174=""),"EVIDENCE INSUFFICIENT - SCOPE FIELD",IF(AND(B174=START!$B$4,C174=START!$B$5,N174=START!$B$6,F174&gt;=START!$B$7,F174&lt;=START!$B$8),"SCOPE MATCH","INVALID - OUT OF SCOPE")))</x:f>
      </x:c>
      <x:c r="K174" s="40" t="str">
        <x:f>IF(A174="","",IF(OR(B174="",C174="",D174="",E174="",F174="",I174="",N174=""),"EVIDENCE INSUFFICIENT - REQUIRED FIELD",IF(E174="NOT APPLICABLE",IF(H174="","EVIDENCE INSUFFICIENT - EXPLAIN N/A","COMPLETE"),IF(OR(G174="",H174=""),"EVIDENCE INSUFFICIENT - LOCATOR/DETAIL","COMPLETE"))))</x:f>
      </x:c>
      <x:c r="L174" s="40" t="str">
        <x:f>IF(A174="","",IF(NOT(OR(EXACT(E174,"PASS"),EXACT(E174,"FAIL"),EXACT(E174,"UNKNOWN"),EXACT(E174,"NOT APPLICABLE"))),"INVALID - STATE TOKEN",IF(NOT(OR(EXACT(C174,"Google Search / AI features"),EXACT(C174,"Bing / Microsoft AI experiences"),EXACT(C174,"ChatGPT search"),EXACT(C174,"Multi-surface / platform-neutral"))),"INVALID - PLATFORM TOKEN",IF(NOT(OR(EXACT(D174,"Access"),EXACT(D174,"Indexability"),EXACT(D174,"URL Identity"),EXACT(D174,"Rendering"),EXACT(D174,"Structured Data Parity"),EXACT(D174,"Platform Crawler Access"),EXACT(D174,"Main Content Semantic Exposure"))),"INVALID - CHECK TOKEN",IF(AND(EXACT(E174,"NOT APPLICABLE"),NOT(OR(EXACT(D174,"Structured Data Parity"),EXACT(D174,"Platform Crawler Access")))),"INVALID - N/A NOT PERMITTED",IF(AND(EXACT(E174,"NOT APPLICABLE"),EXACT(D174,"Platform Crawler Access"),OR(EXACT(C174,"ChatGPT search"),EXACT(C174,"Multi-surface / platform-neutral"))),"INVALID - N/A NOT PERMITTED",IF(COUNTIF($A$6:$A$205,A174)&gt;1,"INVALID - DUPLICATE ID","VALID")))))))</x:f>
      </x:c>
      <x:c r="M174" s="40" t="str">
        <x:f>IF(A174="","",IF(J174&lt;&gt;"SCOPE MATCH",J174,IF(L174&lt;&gt;"VALID",L174,IF(K174&lt;&gt;"COMPLETE",K174,IF(E174="FAIL","BLOCKED EVIDENCE",IF(E174="UNKNOWN","EVIDENCE INSUFFICIENT","RECORD READY"))))))</x:f>
      </x:c>
      <x:c r="N174" s="175"/>
      <x:c r="O174" s="230" t="str">
        <x:f>IF(A174="","",IF(M174="RECORD READY","READY","NOT READY"))</x:f>
      </x:c>
    </x:row>
    <x:row r="175">
      <x:c r="A175" s="48"/>
      <x:c r="B175" s="48"/>
      <x:c r="C175" s="48"/>
      <x:c r="D175" s="48"/>
      <x:c r="E175" s="48"/>
      <x:c r="F175" s="52"/>
      <x:c r="G175" s="48"/>
      <x:c r="H175" s="48"/>
      <x:c r="I175" s="48"/>
      <x:c r="J175" s="40" t="str">
        <x:f>IF(A175="","",IF(OR(B175="",C175="",F175="",N175=""),"EVIDENCE INSUFFICIENT - SCOPE FIELD",IF(AND(B175=START!$B$4,C175=START!$B$5,N175=START!$B$6,F175&gt;=START!$B$7,F175&lt;=START!$B$8),"SCOPE MATCH","INVALID - OUT OF SCOPE")))</x:f>
      </x:c>
      <x:c r="K175" s="40" t="str">
        <x:f>IF(A175="","",IF(OR(B175="",C175="",D175="",E175="",F175="",I175="",N175=""),"EVIDENCE INSUFFICIENT - REQUIRED FIELD",IF(E175="NOT APPLICABLE",IF(H175="","EVIDENCE INSUFFICIENT - EXPLAIN N/A","COMPLETE"),IF(OR(G175="",H175=""),"EVIDENCE INSUFFICIENT - LOCATOR/DETAIL","COMPLETE"))))</x:f>
      </x:c>
      <x:c r="L175" s="40" t="str">
        <x:f>IF(A175="","",IF(NOT(OR(EXACT(E175,"PASS"),EXACT(E175,"FAIL"),EXACT(E175,"UNKNOWN"),EXACT(E175,"NOT APPLICABLE"))),"INVALID - STATE TOKEN",IF(NOT(OR(EXACT(C175,"Google Search / AI features"),EXACT(C175,"Bing / Microsoft AI experiences"),EXACT(C175,"ChatGPT search"),EXACT(C175,"Multi-surface / platform-neutral"))),"INVALID - PLATFORM TOKEN",IF(NOT(OR(EXACT(D175,"Access"),EXACT(D175,"Indexability"),EXACT(D175,"URL Identity"),EXACT(D175,"Rendering"),EXACT(D175,"Structured Data Parity"),EXACT(D175,"Platform Crawler Access"),EXACT(D175,"Main Content Semantic Exposure"))),"INVALID - CHECK TOKEN",IF(AND(EXACT(E175,"NOT APPLICABLE"),NOT(OR(EXACT(D175,"Structured Data Parity"),EXACT(D175,"Platform Crawler Access")))),"INVALID - N/A NOT PERMITTED",IF(AND(EXACT(E175,"NOT APPLICABLE"),EXACT(D175,"Platform Crawler Access"),OR(EXACT(C175,"ChatGPT search"),EXACT(C175,"Multi-surface / platform-neutral"))),"INVALID - N/A NOT PERMITTED",IF(COUNTIF($A$6:$A$205,A175)&gt;1,"INVALID - DUPLICATE ID","VALID")))))))</x:f>
      </x:c>
      <x:c r="M175" s="40" t="str">
        <x:f>IF(A175="","",IF(J175&lt;&gt;"SCOPE MATCH",J175,IF(L175&lt;&gt;"VALID",L175,IF(K175&lt;&gt;"COMPLETE",K175,IF(E175="FAIL","BLOCKED EVIDENCE",IF(E175="UNKNOWN","EVIDENCE INSUFFICIENT","RECORD READY"))))))</x:f>
      </x:c>
      <x:c r="N175" s="175"/>
      <x:c r="O175" s="230" t="str">
        <x:f>IF(A175="","",IF(M175="RECORD READY","READY","NOT READY"))</x:f>
      </x:c>
    </x:row>
    <x:row r="176">
      <x:c r="A176" s="48"/>
      <x:c r="B176" s="48"/>
      <x:c r="C176" s="48"/>
      <x:c r="D176" s="48"/>
      <x:c r="E176" s="48"/>
      <x:c r="F176" s="52"/>
      <x:c r="G176" s="48"/>
      <x:c r="H176" s="48"/>
      <x:c r="I176" s="48"/>
      <x:c r="J176" s="40" t="str">
        <x:f>IF(A176="","",IF(OR(B176="",C176="",F176="",N176=""),"EVIDENCE INSUFFICIENT - SCOPE FIELD",IF(AND(B176=START!$B$4,C176=START!$B$5,N176=START!$B$6,F176&gt;=START!$B$7,F176&lt;=START!$B$8),"SCOPE MATCH","INVALID - OUT OF SCOPE")))</x:f>
      </x:c>
      <x:c r="K176" s="40" t="str">
        <x:f>IF(A176="","",IF(OR(B176="",C176="",D176="",E176="",F176="",I176="",N176=""),"EVIDENCE INSUFFICIENT - REQUIRED FIELD",IF(E176="NOT APPLICABLE",IF(H176="","EVIDENCE INSUFFICIENT - EXPLAIN N/A","COMPLETE"),IF(OR(G176="",H176=""),"EVIDENCE INSUFFICIENT - LOCATOR/DETAIL","COMPLETE"))))</x:f>
      </x:c>
      <x:c r="L176" s="40" t="str">
        <x:f>IF(A176="","",IF(NOT(OR(EXACT(E176,"PASS"),EXACT(E176,"FAIL"),EXACT(E176,"UNKNOWN"),EXACT(E176,"NOT APPLICABLE"))),"INVALID - STATE TOKEN",IF(NOT(OR(EXACT(C176,"Google Search / AI features"),EXACT(C176,"Bing / Microsoft AI experiences"),EXACT(C176,"ChatGPT search"),EXACT(C176,"Multi-surface / platform-neutral"))),"INVALID - PLATFORM TOKEN",IF(NOT(OR(EXACT(D176,"Access"),EXACT(D176,"Indexability"),EXACT(D176,"URL Identity"),EXACT(D176,"Rendering"),EXACT(D176,"Structured Data Parity"),EXACT(D176,"Platform Crawler Access"),EXACT(D176,"Main Content Semantic Exposure"))),"INVALID - CHECK TOKEN",IF(AND(EXACT(E176,"NOT APPLICABLE"),NOT(OR(EXACT(D176,"Structured Data Parity"),EXACT(D176,"Platform Crawler Access")))),"INVALID - N/A NOT PERMITTED",IF(AND(EXACT(E176,"NOT APPLICABLE"),EXACT(D176,"Platform Crawler Access"),OR(EXACT(C176,"ChatGPT search"),EXACT(C176,"Multi-surface / platform-neutral"))),"INVALID - N/A NOT PERMITTED",IF(COUNTIF($A$6:$A$205,A176)&gt;1,"INVALID - DUPLICATE ID","VALID")))))))</x:f>
      </x:c>
      <x:c r="M176" s="40" t="str">
        <x:f>IF(A176="","",IF(J176&lt;&gt;"SCOPE MATCH",J176,IF(L176&lt;&gt;"VALID",L176,IF(K176&lt;&gt;"COMPLETE",K176,IF(E176="FAIL","BLOCKED EVIDENCE",IF(E176="UNKNOWN","EVIDENCE INSUFFICIENT","RECORD READY"))))))</x:f>
      </x:c>
      <x:c r="N176" s="175"/>
      <x:c r="O176" s="230" t="str">
        <x:f>IF(A176="","",IF(M176="RECORD READY","READY","NOT READY"))</x:f>
      </x:c>
    </x:row>
    <x:row r="177">
      <x:c r="A177" s="48"/>
      <x:c r="B177" s="48"/>
      <x:c r="C177" s="48"/>
      <x:c r="D177" s="48"/>
      <x:c r="E177" s="48"/>
      <x:c r="F177" s="52"/>
      <x:c r="G177" s="48"/>
      <x:c r="H177" s="48"/>
      <x:c r="I177" s="48"/>
      <x:c r="J177" s="40" t="str">
        <x:f>IF(A177="","",IF(OR(B177="",C177="",F177="",N177=""),"EVIDENCE INSUFFICIENT - SCOPE FIELD",IF(AND(B177=START!$B$4,C177=START!$B$5,N177=START!$B$6,F177&gt;=START!$B$7,F177&lt;=START!$B$8),"SCOPE MATCH","INVALID - OUT OF SCOPE")))</x:f>
      </x:c>
      <x:c r="K177" s="40" t="str">
        <x:f>IF(A177="","",IF(OR(B177="",C177="",D177="",E177="",F177="",I177="",N177=""),"EVIDENCE INSUFFICIENT - REQUIRED FIELD",IF(E177="NOT APPLICABLE",IF(H177="","EVIDENCE INSUFFICIENT - EXPLAIN N/A","COMPLETE"),IF(OR(G177="",H177=""),"EVIDENCE INSUFFICIENT - LOCATOR/DETAIL","COMPLETE"))))</x:f>
      </x:c>
      <x:c r="L177" s="40" t="str">
        <x:f>IF(A177="","",IF(NOT(OR(EXACT(E177,"PASS"),EXACT(E177,"FAIL"),EXACT(E177,"UNKNOWN"),EXACT(E177,"NOT APPLICABLE"))),"INVALID - STATE TOKEN",IF(NOT(OR(EXACT(C177,"Google Search / AI features"),EXACT(C177,"Bing / Microsoft AI experiences"),EXACT(C177,"ChatGPT search"),EXACT(C177,"Multi-surface / platform-neutral"))),"INVALID - PLATFORM TOKEN",IF(NOT(OR(EXACT(D177,"Access"),EXACT(D177,"Indexability"),EXACT(D177,"URL Identity"),EXACT(D177,"Rendering"),EXACT(D177,"Structured Data Parity"),EXACT(D177,"Platform Crawler Access"),EXACT(D177,"Main Content Semantic Exposure"))),"INVALID - CHECK TOKEN",IF(AND(EXACT(E177,"NOT APPLICABLE"),NOT(OR(EXACT(D177,"Structured Data Parity"),EXACT(D177,"Platform Crawler Access")))),"INVALID - N/A NOT PERMITTED",IF(AND(EXACT(E177,"NOT APPLICABLE"),EXACT(D177,"Platform Crawler Access"),OR(EXACT(C177,"ChatGPT search"),EXACT(C177,"Multi-surface / platform-neutral"))),"INVALID - N/A NOT PERMITTED",IF(COUNTIF($A$6:$A$205,A177)&gt;1,"INVALID - DUPLICATE ID","VALID")))))))</x:f>
      </x:c>
      <x:c r="M177" s="40" t="str">
        <x:f>IF(A177="","",IF(J177&lt;&gt;"SCOPE MATCH",J177,IF(L177&lt;&gt;"VALID",L177,IF(K177&lt;&gt;"COMPLETE",K177,IF(E177="FAIL","BLOCKED EVIDENCE",IF(E177="UNKNOWN","EVIDENCE INSUFFICIENT","RECORD READY"))))))</x:f>
      </x:c>
      <x:c r="N177" s="175"/>
      <x:c r="O177" s="230" t="str">
        <x:f>IF(A177="","",IF(M177="RECORD READY","READY","NOT READY"))</x:f>
      </x:c>
    </x:row>
    <x:row r="178">
      <x:c r="A178" s="48"/>
      <x:c r="B178" s="48"/>
      <x:c r="C178" s="48"/>
      <x:c r="D178" s="48"/>
      <x:c r="E178" s="48"/>
      <x:c r="F178" s="52"/>
      <x:c r="G178" s="48"/>
      <x:c r="H178" s="48"/>
      <x:c r="I178" s="48"/>
      <x:c r="J178" s="40" t="str">
        <x:f>IF(A178="","",IF(OR(B178="",C178="",F178="",N178=""),"EVIDENCE INSUFFICIENT - SCOPE FIELD",IF(AND(B178=START!$B$4,C178=START!$B$5,N178=START!$B$6,F178&gt;=START!$B$7,F178&lt;=START!$B$8),"SCOPE MATCH","INVALID - OUT OF SCOPE")))</x:f>
      </x:c>
      <x:c r="K178" s="40" t="str">
        <x:f>IF(A178="","",IF(OR(B178="",C178="",D178="",E178="",F178="",I178="",N178=""),"EVIDENCE INSUFFICIENT - REQUIRED FIELD",IF(E178="NOT APPLICABLE",IF(H178="","EVIDENCE INSUFFICIENT - EXPLAIN N/A","COMPLETE"),IF(OR(G178="",H178=""),"EVIDENCE INSUFFICIENT - LOCATOR/DETAIL","COMPLETE"))))</x:f>
      </x:c>
      <x:c r="L178" s="40" t="str">
        <x:f>IF(A178="","",IF(NOT(OR(EXACT(E178,"PASS"),EXACT(E178,"FAIL"),EXACT(E178,"UNKNOWN"),EXACT(E178,"NOT APPLICABLE"))),"INVALID - STATE TOKEN",IF(NOT(OR(EXACT(C178,"Google Search / AI features"),EXACT(C178,"Bing / Microsoft AI experiences"),EXACT(C178,"ChatGPT search"),EXACT(C178,"Multi-surface / platform-neutral"))),"INVALID - PLATFORM TOKEN",IF(NOT(OR(EXACT(D178,"Access"),EXACT(D178,"Indexability"),EXACT(D178,"URL Identity"),EXACT(D178,"Rendering"),EXACT(D178,"Structured Data Parity"),EXACT(D178,"Platform Crawler Access"),EXACT(D178,"Main Content Semantic Exposure"))),"INVALID - CHECK TOKEN",IF(AND(EXACT(E178,"NOT APPLICABLE"),NOT(OR(EXACT(D178,"Structured Data Parity"),EXACT(D178,"Platform Crawler Access")))),"INVALID - N/A NOT PERMITTED",IF(AND(EXACT(E178,"NOT APPLICABLE"),EXACT(D178,"Platform Crawler Access"),OR(EXACT(C178,"ChatGPT search"),EXACT(C178,"Multi-surface / platform-neutral"))),"INVALID - N/A NOT PERMITTED",IF(COUNTIF($A$6:$A$205,A178)&gt;1,"INVALID - DUPLICATE ID","VALID")))))))</x:f>
      </x:c>
      <x:c r="M178" s="40" t="str">
        <x:f>IF(A178="","",IF(J178&lt;&gt;"SCOPE MATCH",J178,IF(L178&lt;&gt;"VALID",L178,IF(K178&lt;&gt;"COMPLETE",K178,IF(E178="FAIL","BLOCKED EVIDENCE",IF(E178="UNKNOWN","EVIDENCE INSUFFICIENT","RECORD READY"))))))</x:f>
      </x:c>
      <x:c r="N178" s="175"/>
      <x:c r="O178" s="230" t="str">
        <x:f>IF(A178="","",IF(M178="RECORD READY","READY","NOT READY"))</x:f>
      </x:c>
    </x:row>
    <x:row r="179">
      <x:c r="A179" s="48"/>
      <x:c r="B179" s="48"/>
      <x:c r="C179" s="48"/>
      <x:c r="D179" s="48"/>
      <x:c r="E179" s="48"/>
      <x:c r="F179" s="52"/>
      <x:c r="G179" s="48"/>
      <x:c r="H179" s="48"/>
      <x:c r="I179" s="48"/>
      <x:c r="J179" s="40" t="str">
        <x:f>IF(A179="","",IF(OR(B179="",C179="",F179="",N179=""),"EVIDENCE INSUFFICIENT - SCOPE FIELD",IF(AND(B179=START!$B$4,C179=START!$B$5,N179=START!$B$6,F179&gt;=START!$B$7,F179&lt;=START!$B$8),"SCOPE MATCH","INVALID - OUT OF SCOPE")))</x:f>
      </x:c>
      <x:c r="K179" s="40" t="str">
        <x:f>IF(A179="","",IF(OR(B179="",C179="",D179="",E179="",F179="",I179="",N179=""),"EVIDENCE INSUFFICIENT - REQUIRED FIELD",IF(E179="NOT APPLICABLE",IF(H179="","EVIDENCE INSUFFICIENT - EXPLAIN N/A","COMPLETE"),IF(OR(G179="",H179=""),"EVIDENCE INSUFFICIENT - LOCATOR/DETAIL","COMPLETE"))))</x:f>
      </x:c>
      <x:c r="L179" s="40" t="str">
        <x:f>IF(A179="","",IF(NOT(OR(EXACT(E179,"PASS"),EXACT(E179,"FAIL"),EXACT(E179,"UNKNOWN"),EXACT(E179,"NOT APPLICABLE"))),"INVALID - STATE TOKEN",IF(NOT(OR(EXACT(C179,"Google Search / AI features"),EXACT(C179,"Bing / Microsoft AI experiences"),EXACT(C179,"ChatGPT search"),EXACT(C179,"Multi-surface / platform-neutral"))),"INVALID - PLATFORM TOKEN",IF(NOT(OR(EXACT(D179,"Access"),EXACT(D179,"Indexability"),EXACT(D179,"URL Identity"),EXACT(D179,"Rendering"),EXACT(D179,"Structured Data Parity"),EXACT(D179,"Platform Crawler Access"),EXACT(D179,"Main Content Semantic Exposure"))),"INVALID - CHECK TOKEN",IF(AND(EXACT(E179,"NOT APPLICABLE"),NOT(OR(EXACT(D179,"Structured Data Parity"),EXACT(D179,"Platform Crawler Access")))),"INVALID - N/A NOT PERMITTED",IF(AND(EXACT(E179,"NOT APPLICABLE"),EXACT(D179,"Platform Crawler Access"),OR(EXACT(C179,"ChatGPT search"),EXACT(C179,"Multi-surface / platform-neutral"))),"INVALID - N/A NOT PERMITTED",IF(COUNTIF($A$6:$A$205,A179)&gt;1,"INVALID - DUPLICATE ID","VALID")))))))</x:f>
      </x:c>
      <x:c r="M179" s="40" t="str">
        <x:f>IF(A179="","",IF(J179&lt;&gt;"SCOPE MATCH",J179,IF(L179&lt;&gt;"VALID",L179,IF(K179&lt;&gt;"COMPLETE",K179,IF(E179="FAIL","BLOCKED EVIDENCE",IF(E179="UNKNOWN","EVIDENCE INSUFFICIENT","RECORD READY"))))))</x:f>
      </x:c>
      <x:c r="N179" s="175"/>
      <x:c r="O179" s="230" t="str">
        <x:f>IF(A179="","",IF(M179="RECORD READY","READY","NOT READY"))</x:f>
      </x:c>
    </x:row>
    <x:row r="180">
      <x:c r="A180" s="48"/>
      <x:c r="B180" s="48"/>
      <x:c r="C180" s="48"/>
      <x:c r="D180" s="48"/>
      <x:c r="E180" s="48"/>
      <x:c r="F180" s="52"/>
      <x:c r="G180" s="48"/>
      <x:c r="H180" s="48"/>
      <x:c r="I180" s="48"/>
      <x:c r="J180" s="40" t="str">
        <x:f>IF(A180="","",IF(OR(B180="",C180="",F180="",N180=""),"EVIDENCE INSUFFICIENT - SCOPE FIELD",IF(AND(B180=START!$B$4,C180=START!$B$5,N180=START!$B$6,F180&gt;=START!$B$7,F180&lt;=START!$B$8),"SCOPE MATCH","INVALID - OUT OF SCOPE")))</x:f>
      </x:c>
      <x:c r="K180" s="40" t="str">
        <x:f>IF(A180="","",IF(OR(B180="",C180="",D180="",E180="",F180="",I180="",N180=""),"EVIDENCE INSUFFICIENT - REQUIRED FIELD",IF(E180="NOT APPLICABLE",IF(H180="","EVIDENCE INSUFFICIENT - EXPLAIN N/A","COMPLETE"),IF(OR(G180="",H180=""),"EVIDENCE INSUFFICIENT - LOCATOR/DETAIL","COMPLETE"))))</x:f>
      </x:c>
      <x:c r="L180" s="40" t="str">
        <x:f>IF(A180="","",IF(NOT(OR(EXACT(E180,"PASS"),EXACT(E180,"FAIL"),EXACT(E180,"UNKNOWN"),EXACT(E180,"NOT APPLICABLE"))),"INVALID - STATE TOKEN",IF(NOT(OR(EXACT(C180,"Google Search / AI features"),EXACT(C180,"Bing / Microsoft AI experiences"),EXACT(C180,"ChatGPT search"),EXACT(C180,"Multi-surface / platform-neutral"))),"INVALID - PLATFORM TOKEN",IF(NOT(OR(EXACT(D180,"Access"),EXACT(D180,"Indexability"),EXACT(D180,"URL Identity"),EXACT(D180,"Rendering"),EXACT(D180,"Structured Data Parity"),EXACT(D180,"Platform Crawler Access"),EXACT(D180,"Main Content Semantic Exposure"))),"INVALID - CHECK TOKEN",IF(AND(EXACT(E180,"NOT APPLICABLE"),NOT(OR(EXACT(D180,"Structured Data Parity"),EXACT(D180,"Platform Crawler Access")))),"INVALID - N/A NOT PERMITTED",IF(AND(EXACT(E180,"NOT APPLICABLE"),EXACT(D180,"Platform Crawler Access"),OR(EXACT(C180,"ChatGPT search"),EXACT(C180,"Multi-surface / platform-neutral"))),"INVALID - N/A NOT PERMITTED",IF(COUNTIF($A$6:$A$205,A180)&gt;1,"INVALID - DUPLICATE ID","VALID")))))))</x:f>
      </x:c>
      <x:c r="M180" s="40" t="str">
        <x:f>IF(A180="","",IF(J180&lt;&gt;"SCOPE MATCH",J180,IF(L180&lt;&gt;"VALID",L180,IF(K180&lt;&gt;"COMPLETE",K180,IF(E180="FAIL","BLOCKED EVIDENCE",IF(E180="UNKNOWN","EVIDENCE INSUFFICIENT","RECORD READY"))))))</x:f>
      </x:c>
      <x:c r="N180" s="175"/>
      <x:c r="O180" s="230" t="str">
        <x:f>IF(A180="","",IF(M180="RECORD READY","READY","NOT READY"))</x:f>
      </x:c>
    </x:row>
    <x:row r="181">
      <x:c r="A181" s="48"/>
      <x:c r="B181" s="48"/>
      <x:c r="C181" s="48"/>
      <x:c r="D181" s="48"/>
      <x:c r="E181" s="48"/>
      <x:c r="F181" s="52"/>
      <x:c r="G181" s="48"/>
      <x:c r="H181" s="48"/>
      <x:c r="I181" s="48"/>
      <x:c r="J181" s="40" t="str">
        <x:f>IF(A181="","",IF(OR(B181="",C181="",F181="",N181=""),"EVIDENCE INSUFFICIENT - SCOPE FIELD",IF(AND(B181=START!$B$4,C181=START!$B$5,N181=START!$B$6,F181&gt;=START!$B$7,F181&lt;=START!$B$8),"SCOPE MATCH","INVALID - OUT OF SCOPE")))</x:f>
      </x:c>
      <x:c r="K181" s="40" t="str">
        <x:f>IF(A181="","",IF(OR(B181="",C181="",D181="",E181="",F181="",I181="",N181=""),"EVIDENCE INSUFFICIENT - REQUIRED FIELD",IF(E181="NOT APPLICABLE",IF(H181="","EVIDENCE INSUFFICIENT - EXPLAIN N/A","COMPLETE"),IF(OR(G181="",H181=""),"EVIDENCE INSUFFICIENT - LOCATOR/DETAIL","COMPLETE"))))</x:f>
      </x:c>
      <x:c r="L181" s="40" t="str">
        <x:f>IF(A181="","",IF(NOT(OR(EXACT(E181,"PASS"),EXACT(E181,"FAIL"),EXACT(E181,"UNKNOWN"),EXACT(E181,"NOT APPLICABLE"))),"INVALID - STATE TOKEN",IF(NOT(OR(EXACT(C181,"Google Search / AI features"),EXACT(C181,"Bing / Microsoft AI experiences"),EXACT(C181,"ChatGPT search"),EXACT(C181,"Multi-surface / platform-neutral"))),"INVALID - PLATFORM TOKEN",IF(NOT(OR(EXACT(D181,"Access"),EXACT(D181,"Indexability"),EXACT(D181,"URL Identity"),EXACT(D181,"Rendering"),EXACT(D181,"Structured Data Parity"),EXACT(D181,"Platform Crawler Access"),EXACT(D181,"Main Content Semantic Exposure"))),"INVALID - CHECK TOKEN",IF(AND(EXACT(E181,"NOT APPLICABLE"),NOT(OR(EXACT(D181,"Structured Data Parity"),EXACT(D181,"Platform Crawler Access")))),"INVALID - N/A NOT PERMITTED",IF(AND(EXACT(E181,"NOT APPLICABLE"),EXACT(D181,"Platform Crawler Access"),OR(EXACT(C181,"ChatGPT search"),EXACT(C181,"Multi-surface / platform-neutral"))),"INVALID - N/A NOT PERMITTED",IF(COUNTIF($A$6:$A$205,A181)&gt;1,"INVALID - DUPLICATE ID","VALID")))))))</x:f>
      </x:c>
      <x:c r="M181" s="40" t="str">
        <x:f>IF(A181="","",IF(J181&lt;&gt;"SCOPE MATCH",J181,IF(L181&lt;&gt;"VALID",L181,IF(K181&lt;&gt;"COMPLETE",K181,IF(E181="FAIL","BLOCKED EVIDENCE",IF(E181="UNKNOWN","EVIDENCE INSUFFICIENT","RECORD READY"))))))</x:f>
      </x:c>
      <x:c r="N181" s="175"/>
      <x:c r="O181" s="230" t="str">
        <x:f>IF(A181="","",IF(M181="RECORD READY","READY","NOT READY"))</x:f>
      </x:c>
    </x:row>
    <x:row r="182">
      <x:c r="A182" s="48"/>
      <x:c r="B182" s="48"/>
      <x:c r="C182" s="48"/>
      <x:c r="D182" s="48"/>
      <x:c r="E182" s="48"/>
      <x:c r="F182" s="52"/>
      <x:c r="G182" s="48"/>
      <x:c r="H182" s="48"/>
      <x:c r="I182" s="48"/>
      <x:c r="J182" s="40" t="str">
        <x:f>IF(A182="","",IF(OR(B182="",C182="",F182="",N182=""),"EVIDENCE INSUFFICIENT - SCOPE FIELD",IF(AND(B182=START!$B$4,C182=START!$B$5,N182=START!$B$6,F182&gt;=START!$B$7,F182&lt;=START!$B$8),"SCOPE MATCH","INVALID - OUT OF SCOPE")))</x:f>
      </x:c>
      <x:c r="K182" s="40" t="str">
        <x:f>IF(A182="","",IF(OR(B182="",C182="",D182="",E182="",F182="",I182="",N182=""),"EVIDENCE INSUFFICIENT - REQUIRED FIELD",IF(E182="NOT APPLICABLE",IF(H182="","EVIDENCE INSUFFICIENT - EXPLAIN N/A","COMPLETE"),IF(OR(G182="",H182=""),"EVIDENCE INSUFFICIENT - LOCATOR/DETAIL","COMPLETE"))))</x:f>
      </x:c>
      <x:c r="L182" s="40" t="str">
        <x:f>IF(A182="","",IF(NOT(OR(EXACT(E182,"PASS"),EXACT(E182,"FAIL"),EXACT(E182,"UNKNOWN"),EXACT(E182,"NOT APPLICABLE"))),"INVALID - STATE TOKEN",IF(NOT(OR(EXACT(C182,"Google Search / AI features"),EXACT(C182,"Bing / Microsoft AI experiences"),EXACT(C182,"ChatGPT search"),EXACT(C182,"Multi-surface / platform-neutral"))),"INVALID - PLATFORM TOKEN",IF(NOT(OR(EXACT(D182,"Access"),EXACT(D182,"Indexability"),EXACT(D182,"URL Identity"),EXACT(D182,"Rendering"),EXACT(D182,"Structured Data Parity"),EXACT(D182,"Platform Crawler Access"),EXACT(D182,"Main Content Semantic Exposure"))),"INVALID - CHECK TOKEN",IF(AND(EXACT(E182,"NOT APPLICABLE"),NOT(OR(EXACT(D182,"Structured Data Parity"),EXACT(D182,"Platform Crawler Access")))),"INVALID - N/A NOT PERMITTED",IF(AND(EXACT(E182,"NOT APPLICABLE"),EXACT(D182,"Platform Crawler Access"),OR(EXACT(C182,"ChatGPT search"),EXACT(C182,"Multi-surface / platform-neutral"))),"INVALID - N/A NOT PERMITTED",IF(COUNTIF($A$6:$A$205,A182)&gt;1,"INVALID - DUPLICATE ID","VALID")))))))</x:f>
      </x:c>
      <x:c r="M182" s="40" t="str">
        <x:f>IF(A182="","",IF(J182&lt;&gt;"SCOPE MATCH",J182,IF(L182&lt;&gt;"VALID",L182,IF(K182&lt;&gt;"COMPLETE",K182,IF(E182="FAIL","BLOCKED EVIDENCE",IF(E182="UNKNOWN","EVIDENCE INSUFFICIENT","RECORD READY"))))))</x:f>
      </x:c>
      <x:c r="N182" s="175"/>
      <x:c r="O182" s="230" t="str">
        <x:f>IF(A182="","",IF(M182="RECORD READY","READY","NOT READY"))</x:f>
      </x:c>
    </x:row>
    <x:row r="183">
      <x:c r="A183" s="48"/>
      <x:c r="B183" s="48"/>
      <x:c r="C183" s="48"/>
      <x:c r="D183" s="48"/>
      <x:c r="E183" s="48"/>
      <x:c r="F183" s="52"/>
      <x:c r="G183" s="48"/>
      <x:c r="H183" s="48"/>
      <x:c r="I183" s="48"/>
      <x:c r="J183" s="40" t="str">
        <x:f>IF(A183="","",IF(OR(B183="",C183="",F183="",N183=""),"EVIDENCE INSUFFICIENT - SCOPE FIELD",IF(AND(B183=START!$B$4,C183=START!$B$5,N183=START!$B$6,F183&gt;=START!$B$7,F183&lt;=START!$B$8),"SCOPE MATCH","INVALID - OUT OF SCOPE")))</x:f>
      </x:c>
      <x:c r="K183" s="40" t="str">
        <x:f>IF(A183="","",IF(OR(B183="",C183="",D183="",E183="",F183="",I183="",N183=""),"EVIDENCE INSUFFICIENT - REQUIRED FIELD",IF(E183="NOT APPLICABLE",IF(H183="","EVIDENCE INSUFFICIENT - EXPLAIN N/A","COMPLETE"),IF(OR(G183="",H183=""),"EVIDENCE INSUFFICIENT - LOCATOR/DETAIL","COMPLETE"))))</x:f>
      </x:c>
      <x:c r="L183" s="40" t="str">
        <x:f>IF(A183="","",IF(NOT(OR(EXACT(E183,"PASS"),EXACT(E183,"FAIL"),EXACT(E183,"UNKNOWN"),EXACT(E183,"NOT APPLICABLE"))),"INVALID - STATE TOKEN",IF(NOT(OR(EXACT(C183,"Google Search / AI features"),EXACT(C183,"Bing / Microsoft AI experiences"),EXACT(C183,"ChatGPT search"),EXACT(C183,"Multi-surface / platform-neutral"))),"INVALID - PLATFORM TOKEN",IF(NOT(OR(EXACT(D183,"Access"),EXACT(D183,"Indexability"),EXACT(D183,"URL Identity"),EXACT(D183,"Rendering"),EXACT(D183,"Structured Data Parity"),EXACT(D183,"Platform Crawler Access"),EXACT(D183,"Main Content Semantic Exposure"))),"INVALID - CHECK TOKEN",IF(AND(EXACT(E183,"NOT APPLICABLE"),NOT(OR(EXACT(D183,"Structured Data Parity"),EXACT(D183,"Platform Crawler Access")))),"INVALID - N/A NOT PERMITTED",IF(AND(EXACT(E183,"NOT APPLICABLE"),EXACT(D183,"Platform Crawler Access"),OR(EXACT(C183,"ChatGPT search"),EXACT(C183,"Multi-surface / platform-neutral"))),"INVALID - N/A NOT PERMITTED",IF(COUNTIF($A$6:$A$205,A183)&gt;1,"INVALID - DUPLICATE ID","VALID")))))))</x:f>
      </x:c>
      <x:c r="M183" s="40" t="str">
        <x:f>IF(A183="","",IF(J183&lt;&gt;"SCOPE MATCH",J183,IF(L183&lt;&gt;"VALID",L183,IF(K183&lt;&gt;"COMPLETE",K183,IF(E183="FAIL","BLOCKED EVIDENCE",IF(E183="UNKNOWN","EVIDENCE INSUFFICIENT","RECORD READY"))))))</x:f>
      </x:c>
      <x:c r="N183" s="175"/>
      <x:c r="O183" s="230" t="str">
        <x:f>IF(A183="","",IF(M183="RECORD READY","READY","NOT READY"))</x:f>
      </x:c>
    </x:row>
    <x:row r="184">
      <x:c r="A184" s="48"/>
      <x:c r="B184" s="48"/>
      <x:c r="C184" s="48"/>
      <x:c r="D184" s="48"/>
      <x:c r="E184" s="48"/>
      <x:c r="F184" s="52"/>
      <x:c r="G184" s="48"/>
      <x:c r="H184" s="48"/>
      <x:c r="I184" s="48"/>
      <x:c r="J184" s="40" t="str">
        <x:f>IF(A184="","",IF(OR(B184="",C184="",F184="",N184=""),"EVIDENCE INSUFFICIENT - SCOPE FIELD",IF(AND(B184=START!$B$4,C184=START!$B$5,N184=START!$B$6,F184&gt;=START!$B$7,F184&lt;=START!$B$8),"SCOPE MATCH","INVALID - OUT OF SCOPE")))</x:f>
      </x:c>
      <x:c r="K184" s="40" t="str">
        <x:f>IF(A184="","",IF(OR(B184="",C184="",D184="",E184="",F184="",I184="",N184=""),"EVIDENCE INSUFFICIENT - REQUIRED FIELD",IF(E184="NOT APPLICABLE",IF(H184="","EVIDENCE INSUFFICIENT - EXPLAIN N/A","COMPLETE"),IF(OR(G184="",H184=""),"EVIDENCE INSUFFICIENT - LOCATOR/DETAIL","COMPLETE"))))</x:f>
      </x:c>
      <x:c r="L184" s="40" t="str">
        <x:f>IF(A184="","",IF(NOT(OR(EXACT(E184,"PASS"),EXACT(E184,"FAIL"),EXACT(E184,"UNKNOWN"),EXACT(E184,"NOT APPLICABLE"))),"INVALID - STATE TOKEN",IF(NOT(OR(EXACT(C184,"Google Search / AI features"),EXACT(C184,"Bing / Microsoft AI experiences"),EXACT(C184,"ChatGPT search"),EXACT(C184,"Multi-surface / platform-neutral"))),"INVALID - PLATFORM TOKEN",IF(NOT(OR(EXACT(D184,"Access"),EXACT(D184,"Indexability"),EXACT(D184,"URL Identity"),EXACT(D184,"Rendering"),EXACT(D184,"Structured Data Parity"),EXACT(D184,"Platform Crawler Access"),EXACT(D184,"Main Content Semantic Exposure"))),"INVALID - CHECK TOKEN",IF(AND(EXACT(E184,"NOT APPLICABLE"),NOT(OR(EXACT(D184,"Structured Data Parity"),EXACT(D184,"Platform Crawler Access")))),"INVALID - N/A NOT PERMITTED",IF(AND(EXACT(E184,"NOT APPLICABLE"),EXACT(D184,"Platform Crawler Access"),OR(EXACT(C184,"ChatGPT search"),EXACT(C184,"Multi-surface / platform-neutral"))),"INVALID - N/A NOT PERMITTED",IF(COUNTIF($A$6:$A$205,A184)&gt;1,"INVALID - DUPLICATE ID","VALID")))))))</x:f>
      </x:c>
      <x:c r="M184" s="40" t="str">
        <x:f>IF(A184="","",IF(J184&lt;&gt;"SCOPE MATCH",J184,IF(L184&lt;&gt;"VALID",L184,IF(K184&lt;&gt;"COMPLETE",K184,IF(E184="FAIL","BLOCKED EVIDENCE",IF(E184="UNKNOWN","EVIDENCE INSUFFICIENT","RECORD READY"))))))</x:f>
      </x:c>
      <x:c r="N184" s="175"/>
      <x:c r="O184" s="230" t="str">
        <x:f>IF(A184="","",IF(M184="RECORD READY","READY","NOT READY"))</x:f>
      </x:c>
    </x:row>
    <x:row r="185">
      <x:c r="A185" s="48"/>
      <x:c r="B185" s="48"/>
      <x:c r="C185" s="48"/>
      <x:c r="D185" s="48"/>
      <x:c r="E185" s="48"/>
      <x:c r="F185" s="52"/>
      <x:c r="G185" s="48"/>
      <x:c r="H185" s="48"/>
      <x:c r="I185" s="48"/>
      <x:c r="J185" s="40" t="str">
        <x:f>IF(A185="","",IF(OR(B185="",C185="",F185="",N185=""),"EVIDENCE INSUFFICIENT - SCOPE FIELD",IF(AND(B185=START!$B$4,C185=START!$B$5,N185=START!$B$6,F185&gt;=START!$B$7,F185&lt;=START!$B$8),"SCOPE MATCH","INVALID - OUT OF SCOPE")))</x:f>
      </x:c>
      <x:c r="K185" s="40" t="str">
        <x:f>IF(A185="","",IF(OR(B185="",C185="",D185="",E185="",F185="",I185="",N185=""),"EVIDENCE INSUFFICIENT - REQUIRED FIELD",IF(E185="NOT APPLICABLE",IF(H185="","EVIDENCE INSUFFICIENT - EXPLAIN N/A","COMPLETE"),IF(OR(G185="",H185=""),"EVIDENCE INSUFFICIENT - LOCATOR/DETAIL","COMPLETE"))))</x:f>
      </x:c>
      <x:c r="L185" s="40" t="str">
        <x:f>IF(A185="","",IF(NOT(OR(EXACT(E185,"PASS"),EXACT(E185,"FAIL"),EXACT(E185,"UNKNOWN"),EXACT(E185,"NOT APPLICABLE"))),"INVALID - STATE TOKEN",IF(NOT(OR(EXACT(C185,"Google Search / AI features"),EXACT(C185,"Bing / Microsoft AI experiences"),EXACT(C185,"ChatGPT search"),EXACT(C185,"Multi-surface / platform-neutral"))),"INVALID - PLATFORM TOKEN",IF(NOT(OR(EXACT(D185,"Access"),EXACT(D185,"Indexability"),EXACT(D185,"URL Identity"),EXACT(D185,"Rendering"),EXACT(D185,"Structured Data Parity"),EXACT(D185,"Platform Crawler Access"),EXACT(D185,"Main Content Semantic Exposure"))),"INVALID - CHECK TOKEN",IF(AND(EXACT(E185,"NOT APPLICABLE"),NOT(OR(EXACT(D185,"Structured Data Parity"),EXACT(D185,"Platform Crawler Access")))),"INVALID - N/A NOT PERMITTED",IF(AND(EXACT(E185,"NOT APPLICABLE"),EXACT(D185,"Platform Crawler Access"),OR(EXACT(C185,"ChatGPT search"),EXACT(C185,"Multi-surface / platform-neutral"))),"INVALID - N/A NOT PERMITTED",IF(COUNTIF($A$6:$A$205,A185)&gt;1,"INVALID - DUPLICATE ID","VALID")))))))</x:f>
      </x:c>
      <x:c r="M185" s="40" t="str">
        <x:f>IF(A185="","",IF(J185&lt;&gt;"SCOPE MATCH",J185,IF(L185&lt;&gt;"VALID",L185,IF(K185&lt;&gt;"COMPLETE",K185,IF(E185="FAIL","BLOCKED EVIDENCE",IF(E185="UNKNOWN","EVIDENCE INSUFFICIENT","RECORD READY"))))))</x:f>
      </x:c>
      <x:c r="N185" s="175"/>
      <x:c r="O185" s="230" t="str">
        <x:f>IF(A185="","",IF(M185="RECORD READY","READY","NOT READY"))</x:f>
      </x:c>
    </x:row>
    <x:row r="186">
      <x:c r="A186" s="48"/>
      <x:c r="B186" s="48"/>
      <x:c r="C186" s="48"/>
      <x:c r="D186" s="48"/>
      <x:c r="E186" s="48"/>
      <x:c r="F186" s="52"/>
      <x:c r="G186" s="48"/>
      <x:c r="H186" s="48"/>
      <x:c r="I186" s="48"/>
      <x:c r="J186" s="40" t="str">
        <x:f>IF(A186="","",IF(OR(B186="",C186="",F186="",N186=""),"EVIDENCE INSUFFICIENT - SCOPE FIELD",IF(AND(B186=START!$B$4,C186=START!$B$5,N186=START!$B$6,F186&gt;=START!$B$7,F186&lt;=START!$B$8),"SCOPE MATCH","INVALID - OUT OF SCOPE")))</x:f>
      </x:c>
      <x:c r="K186" s="40" t="str">
        <x:f>IF(A186="","",IF(OR(B186="",C186="",D186="",E186="",F186="",I186="",N186=""),"EVIDENCE INSUFFICIENT - REQUIRED FIELD",IF(E186="NOT APPLICABLE",IF(H186="","EVIDENCE INSUFFICIENT - EXPLAIN N/A","COMPLETE"),IF(OR(G186="",H186=""),"EVIDENCE INSUFFICIENT - LOCATOR/DETAIL","COMPLETE"))))</x:f>
      </x:c>
      <x:c r="L186" s="40" t="str">
        <x:f>IF(A186="","",IF(NOT(OR(EXACT(E186,"PASS"),EXACT(E186,"FAIL"),EXACT(E186,"UNKNOWN"),EXACT(E186,"NOT APPLICABLE"))),"INVALID - STATE TOKEN",IF(NOT(OR(EXACT(C186,"Google Search / AI features"),EXACT(C186,"Bing / Microsoft AI experiences"),EXACT(C186,"ChatGPT search"),EXACT(C186,"Multi-surface / platform-neutral"))),"INVALID - PLATFORM TOKEN",IF(NOT(OR(EXACT(D186,"Access"),EXACT(D186,"Indexability"),EXACT(D186,"URL Identity"),EXACT(D186,"Rendering"),EXACT(D186,"Structured Data Parity"),EXACT(D186,"Platform Crawler Access"),EXACT(D186,"Main Content Semantic Exposure"))),"INVALID - CHECK TOKEN",IF(AND(EXACT(E186,"NOT APPLICABLE"),NOT(OR(EXACT(D186,"Structured Data Parity"),EXACT(D186,"Platform Crawler Access")))),"INVALID - N/A NOT PERMITTED",IF(AND(EXACT(E186,"NOT APPLICABLE"),EXACT(D186,"Platform Crawler Access"),OR(EXACT(C186,"ChatGPT search"),EXACT(C186,"Multi-surface / platform-neutral"))),"INVALID - N/A NOT PERMITTED",IF(COUNTIF($A$6:$A$205,A186)&gt;1,"INVALID - DUPLICATE ID","VALID")))))))</x:f>
      </x:c>
      <x:c r="M186" s="40" t="str">
        <x:f>IF(A186="","",IF(J186&lt;&gt;"SCOPE MATCH",J186,IF(L186&lt;&gt;"VALID",L186,IF(K186&lt;&gt;"COMPLETE",K186,IF(E186="FAIL","BLOCKED EVIDENCE",IF(E186="UNKNOWN","EVIDENCE INSUFFICIENT","RECORD READY"))))))</x:f>
      </x:c>
      <x:c r="N186" s="175"/>
      <x:c r="O186" s="230" t="str">
        <x:f>IF(A186="","",IF(M186="RECORD READY","READY","NOT READY"))</x:f>
      </x:c>
    </x:row>
    <x:row r="187">
      <x:c r="A187" s="48"/>
      <x:c r="B187" s="48"/>
      <x:c r="C187" s="48"/>
      <x:c r="D187" s="48"/>
      <x:c r="E187" s="48"/>
      <x:c r="F187" s="52"/>
      <x:c r="G187" s="48"/>
      <x:c r="H187" s="48"/>
      <x:c r="I187" s="48"/>
      <x:c r="J187" s="40" t="str">
        <x:f>IF(A187="","",IF(OR(B187="",C187="",F187="",N187=""),"EVIDENCE INSUFFICIENT - SCOPE FIELD",IF(AND(B187=START!$B$4,C187=START!$B$5,N187=START!$B$6,F187&gt;=START!$B$7,F187&lt;=START!$B$8),"SCOPE MATCH","INVALID - OUT OF SCOPE")))</x:f>
      </x:c>
      <x:c r="K187" s="40" t="str">
        <x:f>IF(A187="","",IF(OR(B187="",C187="",D187="",E187="",F187="",I187="",N187=""),"EVIDENCE INSUFFICIENT - REQUIRED FIELD",IF(E187="NOT APPLICABLE",IF(H187="","EVIDENCE INSUFFICIENT - EXPLAIN N/A","COMPLETE"),IF(OR(G187="",H187=""),"EVIDENCE INSUFFICIENT - LOCATOR/DETAIL","COMPLETE"))))</x:f>
      </x:c>
      <x:c r="L187" s="40" t="str">
        <x:f>IF(A187="","",IF(NOT(OR(EXACT(E187,"PASS"),EXACT(E187,"FAIL"),EXACT(E187,"UNKNOWN"),EXACT(E187,"NOT APPLICABLE"))),"INVALID - STATE TOKEN",IF(NOT(OR(EXACT(C187,"Google Search / AI features"),EXACT(C187,"Bing / Microsoft AI experiences"),EXACT(C187,"ChatGPT search"),EXACT(C187,"Multi-surface / platform-neutral"))),"INVALID - PLATFORM TOKEN",IF(NOT(OR(EXACT(D187,"Access"),EXACT(D187,"Indexability"),EXACT(D187,"URL Identity"),EXACT(D187,"Rendering"),EXACT(D187,"Structured Data Parity"),EXACT(D187,"Platform Crawler Access"),EXACT(D187,"Main Content Semantic Exposure"))),"INVALID - CHECK TOKEN",IF(AND(EXACT(E187,"NOT APPLICABLE"),NOT(OR(EXACT(D187,"Structured Data Parity"),EXACT(D187,"Platform Crawler Access")))),"INVALID - N/A NOT PERMITTED",IF(AND(EXACT(E187,"NOT APPLICABLE"),EXACT(D187,"Platform Crawler Access"),OR(EXACT(C187,"ChatGPT search"),EXACT(C187,"Multi-surface / platform-neutral"))),"INVALID - N/A NOT PERMITTED",IF(COUNTIF($A$6:$A$205,A187)&gt;1,"INVALID - DUPLICATE ID","VALID")))))))</x:f>
      </x:c>
      <x:c r="M187" s="40" t="str">
        <x:f>IF(A187="","",IF(J187&lt;&gt;"SCOPE MATCH",J187,IF(L187&lt;&gt;"VALID",L187,IF(K187&lt;&gt;"COMPLETE",K187,IF(E187="FAIL","BLOCKED EVIDENCE",IF(E187="UNKNOWN","EVIDENCE INSUFFICIENT","RECORD READY"))))))</x:f>
      </x:c>
      <x:c r="N187" s="175"/>
      <x:c r="O187" s="230" t="str">
        <x:f>IF(A187="","",IF(M187="RECORD READY","READY","NOT READY"))</x:f>
      </x:c>
    </x:row>
    <x:row r="188">
      <x:c r="A188" s="48"/>
      <x:c r="B188" s="48"/>
      <x:c r="C188" s="48"/>
      <x:c r="D188" s="48"/>
      <x:c r="E188" s="48"/>
      <x:c r="F188" s="52"/>
      <x:c r="G188" s="48"/>
      <x:c r="H188" s="48"/>
      <x:c r="I188" s="48"/>
      <x:c r="J188" s="40" t="str">
        <x:f>IF(A188="","",IF(OR(B188="",C188="",F188="",N188=""),"EVIDENCE INSUFFICIENT - SCOPE FIELD",IF(AND(B188=START!$B$4,C188=START!$B$5,N188=START!$B$6,F188&gt;=START!$B$7,F188&lt;=START!$B$8),"SCOPE MATCH","INVALID - OUT OF SCOPE")))</x:f>
      </x:c>
      <x:c r="K188" s="40" t="str">
        <x:f>IF(A188="","",IF(OR(B188="",C188="",D188="",E188="",F188="",I188="",N188=""),"EVIDENCE INSUFFICIENT - REQUIRED FIELD",IF(E188="NOT APPLICABLE",IF(H188="","EVIDENCE INSUFFICIENT - EXPLAIN N/A","COMPLETE"),IF(OR(G188="",H188=""),"EVIDENCE INSUFFICIENT - LOCATOR/DETAIL","COMPLETE"))))</x:f>
      </x:c>
      <x:c r="L188" s="40" t="str">
        <x:f>IF(A188="","",IF(NOT(OR(EXACT(E188,"PASS"),EXACT(E188,"FAIL"),EXACT(E188,"UNKNOWN"),EXACT(E188,"NOT APPLICABLE"))),"INVALID - STATE TOKEN",IF(NOT(OR(EXACT(C188,"Google Search / AI features"),EXACT(C188,"Bing / Microsoft AI experiences"),EXACT(C188,"ChatGPT search"),EXACT(C188,"Multi-surface / platform-neutral"))),"INVALID - PLATFORM TOKEN",IF(NOT(OR(EXACT(D188,"Access"),EXACT(D188,"Indexability"),EXACT(D188,"URL Identity"),EXACT(D188,"Rendering"),EXACT(D188,"Structured Data Parity"),EXACT(D188,"Platform Crawler Access"),EXACT(D188,"Main Content Semantic Exposure"))),"INVALID - CHECK TOKEN",IF(AND(EXACT(E188,"NOT APPLICABLE"),NOT(OR(EXACT(D188,"Structured Data Parity"),EXACT(D188,"Platform Crawler Access")))),"INVALID - N/A NOT PERMITTED",IF(AND(EXACT(E188,"NOT APPLICABLE"),EXACT(D188,"Platform Crawler Access"),OR(EXACT(C188,"ChatGPT search"),EXACT(C188,"Multi-surface / platform-neutral"))),"INVALID - N/A NOT PERMITTED",IF(COUNTIF($A$6:$A$205,A188)&gt;1,"INVALID - DUPLICATE ID","VALID")))))))</x:f>
      </x:c>
      <x:c r="M188" s="40" t="str">
        <x:f>IF(A188="","",IF(J188&lt;&gt;"SCOPE MATCH",J188,IF(L188&lt;&gt;"VALID",L188,IF(K188&lt;&gt;"COMPLETE",K188,IF(E188="FAIL","BLOCKED EVIDENCE",IF(E188="UNKNOWN","EVIDENCE INSUFFICIENT","RECORD READY"))))))</x:f>
      </x:c>
      <x:c r="N188" s="175"/>
      <x:c r="O188" s="230" t="str">
        <x:f>IF(A188="","",IF(M188="RECORD READY","READY","NOT READY"))</x:f>
      </x:c>
    </x:row>
    <x:row r="189">
      <x:c r="A189" s="48"/>
      <x:c r="B189" s="48"/>
      <x:c r="C189" s="48"/>
      <x:c r="D189" s="48"/>
      <x:c r="E189" s="48"/>
      <x:c r="F189" s="52"/>
      <x:c r="G189" s="48"/>
      <x:c r="H189" s="48"/>
      <x:c r="I189" s="48"/>
      <x:c r="J189" s="40" t="str">
        <x:f>IF(A189="","",IF(OR(B189="",C189="",F189="",N189=""),"EVIDENCE INSUFFICIENT - SCOPE FIELD",IF(AND(B189=START!$B$4,C189=START!$B$5,N189=START!$B$6,F189&gt;=START!$B$7,F189&lt;=START!$B$8),"SCOPE MATCH","INVALID - OUT OF SCOPE")))</x:f>
      </x:c>
      <x:c r="K189" s="40" t="str">
        <x:f>IF(A189="","",IF(OR(B189="",C189="",D189="",E189="",F189="",I189="",N189=""),"EVIDENCE INSUFFICIENT - REQUIRED FIELD",IF(E189="NOT APPLICABLE",IF(H189="","EVIDENCE INSUFFICIENT - EXPLAIN N/A","COMPLETE"),IF(OR(G189="",H189=""),"EVIDENCE INSUFFICIENT - LOCATOR/DETAIL","COMPLETE"))))</x:f>
      </x:c>
      <x:c r="L189" s="40" t="str">
        <x:f>IF(A189="","",IF(NOT(OR(EXACT(E189,"PASS"),EXACT(E189,"FAIL"),EXACT(E189,"UNKNOWN"),EXACT(E189,"NOT APPLICABLE"))),"INVALID - STATE TOKEN",IF(NOT(OR(EXACT(C189,"Google Search / AI features"),EXACT(C189,"Bing / Microsoft AI experiences"),EXACT(C189,"ChatGPT search"),EXACT(C189,"Multi-surface / platform-neutral"))),"INVALID - PLATFORM TOKEN",IF(NOT(OR(EXACT(D189,"Access"),EXACT(D189,"Indexability"),EXACT(D189,"URL Identity"),EXACT(D189,"Rendering"),EXACT(D189,"Structured Data Parity"),EXACT(D189,"Platform Crawler Access"),EXACT(D189,"Main Content Semantic Exposure"))),"INVALID - CHECK TOKEN",IF(AND(EXACT(E189,"NOT APPLICABLE"),NOT(OR(EXACT(D189,"Structured Data Parity"),EXACT(D189,"Platform Crawler Access")))),"INVALID - N/A NOT PERMITTED",IF(AND(EXACT(E189,"NOT APPLICABLE"),EXACT(D189,"Platform Crawler Access"),OR(EXACT(C189,"ChatGPT search"),EXACT(C189,"Multi-surface / platform-neutral"))),"INVALID - N/A NOT PERMITTED",IF(COUNTIF($A$6:$A$205,A189)&gt;1,"INVALID - DUPLICATE ID","VALID")))))))</x:f>
      </x:c>
      <x:c r="M189" s="40" t="str">
        <x:f>IF(A189="","",IF(J189&lt;&gt;"SCOPE MATCH",J189,IF(L189&lt;&gt;"VALID",L189,IF(K189&lt;&gt;"COMPLETE",K189,IF(E189="FAIL","BLOCKED EVIDENCE",IF(E189="UNKNOWN","EVIDENCE INSUFFICIENT","RECORD READY"))))))</x:f>
      </x:c>
      <x:c r="N189" s="175"/>
      <x:c r="O189" s="230" t="str">
        <x:f>IF(A189="","",IF(M189="RECORD READY","READY","NOT READY"))</x:f>
      </x:c>
    </x:row>
    <x:row r="190">
      <x:c r="A190" s="48"/>
      <x:c r="B190" s="48"/>
      <x:c r="C190" s="48"/>
      <x:c r="D190" s="48"/>
      <x:c r="E190" s="48"/>
      <x:c r="F190" s="52"/>
      <x:c r="G190" s="48"/>
      <x:c r="H190" s="48"/>
      <x:c r="I190" s="48"/>
      <x:c r="J190" s="40" t="str">
        <x:f>IF(A190="","",IF(OR(B190="",C190="",F190="",N190=""),"EVIDENCE INSUFFICIENT - SCOPE FIELD",IF(AND(B190=START!$B$4,C190=START!$B$5,N190=START!$B$6,F190&gt;=START!$B$7,F190&lt;=START!$B$8),"SCOPE MATCH","INVALID - OUT OF SCOPE")))</x:f>
      </x:c>
      <x:c r="K190" s="40" t="str">
        <x:f>IF(A190="","",IF(OR(B190="",C190="",D190="",E190="",F190="",I190="",N190=""),"EVIDENCE INSUFFICIENT - REQUIRED FIELD",IF(E190="NOT APPLICABLE",IF(H190="","EVIDENCE INSUFFICIENT - EXPLAIN N/A","COMPLETE"),IF(OR(G190="",H190=""),"EVIDENCE INSUFFICIENT - LOCATOR/DETAIL","COMPLETE"))))</x:f>
      </x:c>
      <x:c r="L190" s="40" t="str">
        <x:f>IF(A190="","",IF(NOT(OR(EXACT(E190,"PASS"),EXACT(E190,"FAIL"),EXACT(E190,"UNKNOWN"),EXACT(E190,"NOT APPLICABLE"))),"INVALID - STATE TOKEN",IF(NOT(OR(EXACT(C190,"Google Search / AI features"),EXACT(C190,"Bing / Microsoft AI experiences"),EXACT(C190,"ChatGPT search"),EXACT(C190,"Multi-surface / platform-neutral"))),"INVALID - PLATFORM TOKEN",IF(NOT(OR(EXACT(D190,"Access"),EXACT(D190,"Indexability"),EXACT(D190,"URL Identity"),EXACT(D190,"Rendering"),EXACT(D190,"Structured Data Parity"),EXACT(D190,"Platform Crawler Access"),EXACT(D190,"Main Content Semantic Exposure"))),"INVALID - CHECK TOKEN",IF(AND(EXACT(E190,"NOT APPLICABLE"),NOT(OR(EXACT(D190,"Structured Data Parity"),EXACT(D190,"Platform Crawler Access")))),"INVALID - N/A NOT PERMITTED",IF(AND(EXACT(E190,"NOT APPLICABLE"),EXACT(D190,"Platform Crawler Access"),OR(EXACT(C190,"ChatGPT search"),EXACT(C190,"Multi-surface / platform-neutral"))),"INVALID - N/A NOT PERMITTED",IF(COUNTIF($A$6:$A$205,A190)&gt;1,"INVALID - DUPLICATE ID","VALID")))))))</x:f>
      </x:c>
      <x:c r="M190" s="40" t="str">
        <x:f>IF(A190="","",IF(J190&lt;&gt;"SCOPE MATCH",J190,IF(L190&lt;&gt;"VALID",L190,IF(K190&lt;&gt;"COMPLETE",K190,IF(E190="FAIL","BLOCKED EVIDENCE",IF(E190="UNKNOWN","EVIDENCE INSUFFICIENT","RECORD READY"))))))</x:f>
      </x:c>
      <x:c r="N190" s="175"/>
      <x:c r="O190" s="230" t="str">
        <x:f>IF(A190="","",IF(M190="RECORD READY","READY","NOT READY"))</x:f>
      </x:c>
    </x:row>
    <x:row r="191">
      <x:c r="A191" s="48"/>
      <x:c r="B191" s="48"/>
      <x:c r="C191" s="48"/>
      <x:c r="D191" s="48"/>
      <x:c r="E191" s="48"/>
      <x:c r="F191" s="52"/>
      <x:c r="G191" s="48"/>
      <x:c r="H191" s="48"/>
      <x:c r="I191" s="48"/>
      <x:c r="J191" s="40" t="str">
        <x:f>IF(A191="","",IF(OR(B191="",C191="",F191="",N191=""),"EVIDENCE INSUFFICIENT - SCOPE FIELD",IF(AND(B191=START!$B$4,C191=START!$B$5,N191=START!$B$6,F191&gt;=START!$B$7,F191&lt;=START!$B$8),"SCOPE MATCH","INVALID - OUT OF SCOPE")))</x:f>
      </x:c>
      <x:c r="K191" s="40" t="str">
        <x:f>IF(A191="","",IF(OR(B191="",C191="",D191="",E191="",F191="",I191="",N191=""),"EVIDENCE INSUFFICIENT - REQUIRED FIELD",IF(E191="NOT APPLICABLE",IF(H191="","EVIDENCE INSUFFICIENT - EXPLAIN N/A","COMPLETE"),IF(OR(G191="",H191=""),"EVIDENCE INSUFFICIENT - LOCATOR/DETAIL","COMPLETE"))))</x:f>
      </x:c>
      <x:c r="L191" s="40" t="str">
        <x:f>IF(A191="","",IF(NOT(OR(EXACT(E191,"PASS"),EXACT(E191,"FAIL"),EXACT(E191,"UNKNOWN"),EXACT(E191,"NOT APPLICABLE"))),"INVALID - STATE TOKEN",IF(NOT(OR(EXACT(C191,"Google Search / AI features"),EXACT(C191,"Bing / Microsoft AI experiences"),EXACT(C191,"ChatGPT search"),EXACT(C191,"Multi-surface / platform-neutral"))),"INVALID - PLATFORM TOKEN",IF(NOT(OR(EXACT(D191,"Access"),EXACT(D191,"Indexability"),EXACT(D191,"URL Identity"),EXACT(D191,"Rendering"),EXACT(D191,"Structured Data Parity"),EXACT(D191,"Platform Crawler Access"),EXACT(D191,"Main Content Semantic Exposure"))),"INVALID - CHECK TOKEN",IF(AND(EXACT(E191,"NOT APPLICABLE"),NOT(OR(EXACT(D191,"Structured Data Parity"),EXACT(D191,"Platform Crawler Access")))),"INVALID - N/A NOT PERMITTED",IF(AND(EXACT(E191,"NOT APPLICABLE"),EXACT(D191,"Platform Crawler Access"),OR(EXACT(C191,"ChatGPT search"),EXACT(C191,"Multi-surface / platform-neutral"))),"INVALID - N/A NOT PERMITTED",IF(COUNTIF($A$6:$A$205,A191)&gt;1,"INVALID - DUPLICATE ID","VALID")))))))</x:f>
      </x:c>
      <x:c r="M191" s="40" t="str">
        <x:f>IF(A191="","",IF(J191&lt;&gt;"SCOPE MATCH",J191,IF(L191&lt;&gt;"VALID",L191,IF(K191&lt;&gt;"COMPLETE",K191,IF(E191="FAIL","BLOCKED EVIDENCE",IF(E191="UNKNOWN","EVIDENCE INSUFFICIENT","RECORD READY"))))))</x:f>
      </x:c>
      <x:c r="N191" s="175"/>
      <x:c r="O191" s="230" t="str">
        <x:f>IF(A191="","",IF(M191="RECORD READY","READY","NOT READY"))</x:f>
      </x:c>
    </x:row>
    <x:row r="192">
      <x:c r="A192" s="48"/>
      <x:c r="B192" s="48"/>
      <x:c r="C192" s="48"/>
      <x:c r="D192" s="48"/>
      <x:c r="E192" s="48"/>
      <x:c r="F192" s="52"/>
      <x:c r="G192" s="48"/>
      <x:c r="H192" s="48"/>
      <x:c r="I192" s="48"/>
      <x:c r="J192" s="40" t="str">
        <x:f>IF(A192="","",IF(OR(B192="",C192="",F192="",N192=""),"EVIDENCE INSUFFICIENT - SCOPE FIELD",IF(AND(B192=START!$B$4,C192=START!$B$5,N192=START!$B$6,F192&gt;=START!$B$7,F192&lt;=START!$B$8),"SCOPE MATCH","INVALID - OUT OF SCOPE")))</x:f>
      </x:c>
      <x:c r="K192" s="40" t="str">
        <x:f>IF(A192="","",IF(OR(B192="",C192="",D192="",E192="",F192="",I192="",N192=""),"EVIDENCE INSUFFICIENT - REQUIRED FIELD",IF(E192="NOT APPLICABLE",IF(H192="","EVIDENCE INSUFFICIENT - EXPLAIN N/A","COMPLETE"),IF(OR(G192="",H192=""),"EVIDENCE INSUFFICIENT - LOCATOR/DETAIL","COMPLETE"))))</x:f>
      </x:c>
      <x:c r="L192" s="40" t="str">
        <x:f>IF(A192="","",IF(NOT(OR(EXACT(E192,"PASS"),EXACT(E192,"FAIL"),EXACT(E192,"UNKNOWN"),EXACT(E192,"NOT APPLICABLE"))),"INVALID - STATE TOKEN",IF(NOT(OR(EXACT(C192,"Google Search / AI features"),EXACT(C192,"Bing / Microsoft AI experiences"),EXACT(C192,"ChatGPT search"),EXACT(C192,"Multi-surface / platform-neutral"))),"INVALID - PLATFORM TOKEN",IF(NOT(OR(EXACT(D192,"Access"),EXACT(D192,"Indexability"),EXACT(D192,"URL Identity"),EXACT(D192,"Rendering"),EXACT(D192,"Structured Data Parity"),EXACT(D192,"Platform Crawler Access"),EXACT(D192,"Main Content Semantic Exposure"))),"INVALID - CHECK TOKEN",IF(AND(EXACT(E192,"NOT APPLICABLE"),NOT(OR(EXACT(D192,"Structured Data Parity"),EXACT(D192,"Platform Crawler Access")))),"INVALID - N/A NOT PERMITTED",IF(AND(EXACT(E192,"NOT APPLICABLE"),EXACT(D192,"Platform Crawler Access"),OR(EXACT(C192,"ChatGPT search"),EXACT(C192,"Multi-surface / platform-neutral"))),"INVALID - N/A NOT PERMITTED",IF(COUNTIF($A$6:$A$205,A192)&gt;1,"INVALID - DUPLICATE ID","VALID")))))))</x:f>
      </x:c>
      <x:c r="M192" s="40" t="str">
        <x:f>IF(A192="","",IF(J192&lt;&gt;"SCOPE MATCH",J192,IF(L192&lt;&gt;"VALID",L192,IF(K192&lt;&gt;"COMPLETE",K192,IF(E192="FAIL","BLOCKED EVIDENCE",IF(E192="UNKNOWN","EVIDENCE INSUFFICIENT","RECORD READY"))))))</x:f>
      </x:c>
      <x:c r="N192" s="175"/>
      <x:c r="O192" s="230" t="str">
        <x:f>IF(A192="","",IF(M192="RECORD READY","READY","NOT READY"))</x:f>
      </x:c>
    </x:row>
    <x:row r="193">
      <x:c r="A193" s="48"/>
      <x:c r="B193" s="48"/>
      <x:c r="C193" s="48"/>
      <x:c r="D193" s="48"/>
      <x:c r="E193" s="48"/>
      <x:c r="F193" s="52"/>
      <x:c r="G193" s="48"/>
      <x:c r="H193" s="48"/>
      <x:c r="I193" s="48"/>
      <x:c r="J193" s="40" t="str">
        <x:f>IF(A193="","",IF(OR(B193="",C193="",F193="",N193=""),"EVIDENCE INSUFFICIENT - SCOPE FIELD",IF(AND(B193=START!$B$4,C193=START!$B$5,N193=START!$B$6,F193&gt;=START!$B$7,F193&lt;=START!$B$8),"SCOPE MATCH","INVALID - OUT OF SCOPE")))</x:f>
      </x:c>
      <x:c r="K193" s="40" t="str">
        <x:f>IF(A193="","",IF(OR(B193="",C193="",D193="",E193="",F193="",I193="",N193=""),"EVIDENCE INSUFFICIENT - REQUIRED FIELD",IF(E193="NOT APPLICABLE",IF(H193="","EVIDENCE INSUFFICIENT - EXPLAIN N/A","COMPLETE"),IF(OR(G193="",H193=""),"EVIDENCE INSUFFICIENT - LOCATOR/DETAIL","COMPLETE"))))</x:f>
      </x:c>
      <x:c r="L193" s="40" t="str">
        <x:f>IF(A193="","",IF(NOT(OR(EXACT(E193,"PASS"),EXACT(E193,"FAIL"),EXACT(E193,"UNKNOWN"),EXACT(E193,"NOT APPLICABLE"))),"INVALID - STATE TOKEN",IF(NOT(OR(EXACT(C193,"Google Search / AI features"),EXACT(C193,"Bing / Microsoft AI experiences"),EXACT(C193,"ChatGPT search"),EXACT(C193,"Multi-surface / platform-neutral"))),"INVALID - PLATFORM TOKEN",IF(NOT(OR(EXACT(D193,"Access"),EXACT(D193,"Indexability"),EXACT(D193,"URL Identity"),EXACT(D193,"Rendering"),EXACT(D193,"Structured Data Parity"),EXACT(D193,"Platform Crawler Access"),EXACT(D193,"Main Content Semantic Exposure"))),"INVALID - CHECK TOKEN",IF(AND(EXACT(E193,"NOT APPLICABLE"),NOT(OR(EXACT(D193,"Structured Data Parity"),EXACT(D193,"Platform Crawler Access")))),"INVALID - N/A NOT PERMITTED",IF(AND(EXACT(E193,"NOT APPLICABLE"),EXACT(D193,"Platform Crawler Access"),OR(EXACT(C193,"ChatGPT search"),EXACT(C193,"Multi-surface / platform-neutral"))),"INVALID - N/A NOT PERMITTED",IF(COUNTIF($A$6:$A$205,A193)&gt;1,"INVALID - DUPLICATE ID","VALID")))))))</x:f>
      </x:c>
      <x:c r="M193" s="40" t="str">
        <x:f>IF(A193="","",IF(J193&lt;&gt;"SCOPE MATCH",J193,IF(L193&lt;&gt;"VALID",L193,IF(K193&lt;&gt;"COMPLETE",K193,IF(E193="FAIL","BLOCKED EVIDENCE",IF(E193="UNKNOWN","EVIDENCE INSUFFICIENT","RECORD READY"))))))</x:f>
      </x:c>
      <x:c r="N193" s="175"/>
      <x:c r="O193" s="230" t="str">
        <x:f>IF(A193="","",IF(M193="RECORD READY","READY","NOT READY"))</x:f>
      </x:c>
    </x:row>
    <x:row r="194">
      <x:c r="A194" s="48"/>
      <x:c r="B194" s="48"/>
      <x:c r="C194" s="48"/>
      <x:c r="D194" s="48"/>
      <x:c r="E194" s="48"/>
      <x:c r="F194" s="52"/>
      <x:c r="G194" s="48"/>
      <x:c r="H194" s="48"/>
      <x:c r="I194" s="48"/>
      <x:c r="J194" s="40" t="str">
        <x:f>IF(A194="","",IF(OR(B194="",C194="",F194="",N194=""),"EVIDENCE INSUFFICIENT - SCOPE FIELD",IF(AND(B194=START!$B$4,C194=START!$B$5,N194=START!$B$6,F194&gt;=START!$B$7,F194&lt;=START!$B$8),"SCOPE MATCH","INVALID - OUT OF SCOPE")))</x:f>
      </x:c>
      <x:c r="K194" s="40" t="str">
        <x:f>IF(A194="","",IF(OR(B194="",C194="",D194="",E194="",F194="",I194="",N194=""),"EVIDENCE INSUFFICIENT - REQUIRED FIELD",IF(E194="NOT APPLICABLE",IF(H194="","EVIDENCE INSUFFICIENT - EXPLAIN N/A","COMPLETE"),IF(OR(G194="",H194=""),"EVIDENCE INSUFFICIENT - LOCATOR/DETAIL","COMPLETE"))))</x:f>
      </x:c>
      <x:c r="L194" s="40" t="str">
        <x:f>IF(A194="","",IF(NOT(OR(EXACT(E194,"PASS"),EXACT(E194,"FAIL"),EXACT(E194,"UNKNOWN"),EXACT(E194,"NOT APPLICABLE"))),"INVALID - STATE TOKEN",IF(NOT(OR(EXACT(C194,"Google Search / AI features"),EXACT(C194,"Bing / Microsoft AI experiences"),EXACT(C194,"ChatGPT search"),EXACT(C194,"Multi-surface / platform-neutral"))),"INVALID - PLATFORM TOKEN",IF(NOT(OR(EXACT(D194,"Access"),EXACT(D194,"Indexability"),EXACT(D194,"URL Identity"),EXACT(D194,"Rendering"),EXACT(D194,"Structured Data Parity"),EXACT(D194,"Platform Crawler Access"),EXACT(D194,"Main Content Semantic Exposure"))),"INVALID - CHECK TOKEN",IF(AND(EXACT(E194,"NOT APPLICABLE"),NOT(OR(EXACT(D194,"Structured Data Parity"),EXACT(D194,"Platform Crawler Access")))),"INVALID - N/A NOT PERMITTED",IF(AND(EXACT(E194,"NOT APPLICABLE"),EXACT(D194,"Platform Crawler Access"),OR(EXACT(C194,"ChatGPT search"),EXACT(C194,"Multi-surface / platform-neutral"))),"INVALID - N/A NOT PERMITTED",IF(COUNTIF($A$6:$A$205,A194)&gt;1,"INVALID - DUPLICATE ID","VALID")))))))</x:f>
      </x:c>
      <x:c r="M194" s="40" t="str">
        <x:f>IF(A194="","",IF(J194&lt;&gt;"SCOPE MATCH",J194,IF(L194&lt;&gt;"VALID",L194,IF(K194&lt;&gt;"COMPLETE",K194,IF(E194="FAIL","BLOCKED EVIDENCE",IF(E194="UNKNOWN","EVIDENCE INSUFFICIENT","RECORD READY"))))))</x:f>
      </x:c>
      <x:c r="N194" s="175"/>
      <x:c r="O194" s="230" t="str">
        <x:f>IF(A194="","",IF(M194="RECORD READY","READY","NOT READY"))</x:f>
      </x:c>
    </x:row>
    <x:row r="195">
      <x:c r="A195" s="48"/>
      <x:c r="B195" s="48"/>
      <x:c r="C195" s="48"/>
      <x:c r="D195" s="48"/>
      <x:c r="E195" s="48"/>
      <x:c r="F195" s="52"/>
      <x:c r="G195" s="48"/>
      <x:c r="H195" s="48"/>
      <x:c r="I195" s="48"/>
      <x:c r="J195" s="40" t="str">
        <x:f>IF(A195="","",IF(OR(B195="",C195="",F195="",N195=""),"EVIDENCE INSUFFICIENT - SCOPE FIELD",IF(AND(B195=START!$B$4,C195=START!$B$5,N195=START!$B$6,F195&gt;=START!$B$7,F195&lt;=START!$B$8),"SCOPE MATCH","INVALID - OUT OF SCOPE")))</x:f>
      </x:c>
      <x:c r="K195" s="40" t="str">
        <x:f>IF(A195="","",IF(OR(B195="",C195="",D195="",E195="",F195="",I195="",N195=""),"EVIDENCE INSUFFICIENT - REQUIRED FIELD",IF(E195="NOT APPLICABLE",IF(H195="","EVIDENCE INSUFFICIENT - EXPLAIN N/A","COMPLETE"),IF(OR(G195="",H195=""),"EVIDENCE INSUFFICIENT - LOCATOR/DETAIL","COMPLETE"))))</x:f>
      </x:c>
      <x:c r="L195" s="40" t="str">
        <x:f>IF(A195="","",IF(NOT(OR(EXACT(E195,"PASS"),EXACT(E195,"FAIL"),EXACT(E195,"UNKNOWN"),EXACT(E195,"NOT APPLICABLE"))),"INVALID - STATE TOKEN",IF(NOT(OR(EXACT(C195,"Google Search / AI features"),EXACT(C195,"Bing / Microsoft AI experiences"),EXACT(C195,"ChatGPT search"),EXACT(C195,"Multi-surface / platform-neutral"))),"INVALID - PLATFORM TOKEN",IF(NOT(OR(EXACT(D195,"Access"),EXACT(D195,"Indexability"),EXACT(D195,"URL Identity"),EXACT(D195,"Rendering"),EXACT(D195,"Structured Data Parity"),EXACT(D195,"Platform Crawler Access"),EXACT(D195,"Main Content Semantic Exposure"))),"INVALID - CHECK TOKEN",IF(AND(EXACT(E195,"NOT APPLICABLE"),NOT(OR(EXACT(D195,"Structured Data Parity"),EXACT(D195,"Platform Crawler Access")))),"INVALID - N/A NOT PERMITTED",IF(AND(EXACT(E195,"NOT APPLICABLE"),EXACT(D195,"Platform Crawler Access"),OR(EXACT(C195,"ChatGPT search"),EXACT(C195,"Multi-surface / platform-neutral"))),"INVALID - N/A NOT PERMITTED",IF(COUNTIF($A$6:$A$205,A195)&gt;1,"INVALID - DUPLICATE ID","VALID")))))))</x:f>
      </x:c>
      <x:c r="M195" s="40" t="str">
        <x:f>IF(A195="","",IF(J195&lt;&gt;"SCOPE MATCH",J195,IF(L195&lt;&gt;"VALID",L195,IF(K195&lt;&gt;"COMPLETE",K195,IF(E195="FAIL","BLOCKED EVIDENCE",IF(E195="UNKNOWN","EVIDENCE INSUFFICIENT","RECORD READY"))))))</x:f>
      </x:c>
      <x:c r="N195" s="175"/>
      <x:c r="O195" s="230" t="str">
        <x:f>IF(A195="","",IF(M195="RECORD READY","READY","NOT READY"))</x:f>
      </x:c>
    </x:row>
    <x:row r="196">
      <x:c r="A196" s="48"/>
      <x:c r="B196" s="48"/>
      <x:c r="C196" s="48"/>
      <x:c r="D196" s="48"/>
      <x:c r="E196" s="48"/>
      <x:c r="F196" s="52"/>
      <x:c r="G196" s="48"/>
      <x:c r="H196" s="48"/>
      <x:c r="I196" s="48"/>
      <x:c r="J196" s="40" t="str">
        <x:f>IF(A196="","",IF(OR(B196="",C196="",F196="",N196=""),"EVIDENCE INSUFFICIENT - SCOPE FIELD",IF(AND(B196=START!$B$4,C196=START!$B$5,N196=START!$B$6,F196&gt;=START!$B$7,F196&lt;=START!$B$8),"SCOPE MATCH","INVALID - OUT OF SCOPE")))</x:f>
      </x:c>
      <x:c r="K196" s="40" t="str">
        <x:f>IF(A196="","",IF(OR(B196="",C196="",D196="",E196="",F196="",I196="",N196=""),"EVIDENCE INSUFFICIENT - REQUIRED FIELD",IF(E196="NOT APPLICABLE",IF(H196="","EVIDENCE INSUFFICIENT - EXPLAIN N/A","COMPLETE"),IF(OR(G196="",H196=""),"EVIDENCE INSUFFICIENT - LOCATOR/DETAIL","COMPLETE"))))</x:f>
      </x:c>
      <x:c r="L196" s="40" t="str">
        <x:f>IF(A196="","",IF(NOT(OR(EXACT(E196,"PASS"),EXACT(E196,"FAIL"),EXACT(E196,"UNKNOWN"),EXACT(E196,"NOT APPLICABLE"))),"INVALID - STATE TOKEN",IF(NOT(OR(EXACT(C196,"Google Search / AI features"),EXACT(C196,"Bing / Microsoft AI experiences"),EXACT(C196,"ChatGPT search"),EXACT(C196,"Multi-surface / platform-neutral"))),"INVALID - PLATFORM TOKEN",IF(NOT(OR(EXACT(D196,"Access"),EXACT(D196,"Indexability"),EXACT(D196,"URL Identity"),EXACT(D196,"Rendering"),EXACT(D196,"Structured Data Parity"),EXACT(D196,"Platform Crawler Access"),EXACT(D196,"Main Content Semantic Exposure"))),"INVALID - CHECK TOKEN",IF(AND(EXACT(E196,"NOT APPLICABLE"),NOT(OR(EXACT(D196,"Structured Data Parity"),EXACT(D196,"Platform Crawler Access")))),"INVALID - N/A NOT PERMITTED",IF(AND(EXACT(E196,"NOT APPLICABLE"),EXACT(D196,"Platform Crawler Access"),OR(EXACT(C196,"ChatGPT search"),EXACT(C196,"Multi-surface / platform-neutral"))),"INVALID - N/A NOT PERMITTED",IF(COUNTIF($A$6:$A$205,A196)&gt;1,"INVALID - DUPLICATE ID","VALID")))))))</x:f>
      </x:c>
      <x:c r="M196" s="40" t="str">
        <x:f>IF(A196="","",IF(J196&lt;&gt;"SCOPE MATCH",J196,IF(L196&lt;&gt;"VALID",L196,IF(K196&lt;&gt;"COMPLETE",K196,IF(E196="FAIL","BLOCKED EVIDENCE",IF(E196="UNKNOWN","EVIDENCE INSUFFICIENT","RECORD READY"))))))</x:f>
      </x:c>
      <x:c r="N196" s="175"/>
      <x:c r="O196" s="230" t="str">
        <x:f>IF(A196="","",IF(M196="RECORD READY","READY","NOT READY"))</x:f>
      </x:c>
    </x:row>
    <x:row r="197">
      <x:c r="A197" s="48"/>
      <x:c r="B197" s="48"/>
      <x:c r="C197" s="48"/>
      <x:c r="D197" s="48"/>
      <x:c r="E197" s="48"/>
      <x:c r="F197" s="52"/>
      <x:c r="G197" s="48"/>
      <x:c r="H197" s="48"/>
      <x:c r="I197" s="48"/>
      <x:c r="J197" s="40" t="str">
        <x:f>IF(A197="","",IF(OR(B197="",C197="",F197="",N197=""),"EVIDENCE INSUFFICIENT - SCOPE FIELD",IF(AND(B197=START!$B$4,C197=START!$B$5,N197=START!$B$6,F197&gt;=START!$B$7,F197&lt;=START!$B$8),"SCOPE MATCH","INVALID - OUT OF SCOPE")))</x:f>
      </x:c>
      <x:c r="K197" s="40" t="str">
        <x:f>IF(A197="","",IF(OR(B197="",C197="",D197="",E197="",F197="",I197="",N197=""),"EVIDENCE INSUFFICIENT - REQUIRED FIELD",IF(E197="NOT APPLICABLE",IF(H197="","EVIDENCE INSUFFICIENT - EXPLAIN N/A","COMPLETE"),IF(OR(G197="",H197=""),"EVIDENCE INSUFFICIENT - LOCATOR/DETAIL","COMPLETE"))))</x:f>
      </x:c>
      <x:c r="L197" s="40" t="str">
        <x:f>IF(A197="","",IF(NOT(OR(EXACT(E197,"PASS"),EXACT(E197,"FAIL"),EXACT(E197,"UNKNOWN"),EXACT(E197,"NOT APPLICABLE"))),"INVALID - STATE TOKEN",IF(NOT(OR(EXACT(C197,"Google Search / AI features"),EXACT(C197,"Bing / Microsoft AI experiences"),EXACT(C197,"ChatGPT search"),EXACT(C197,"Multi-surface / platform-neutral"))),"INVALID - PLATFORM TOKEN",IF(NOT(OR(EXACT(D197,"Access"),EXACT(D197,"Indexability"),EXACT(D197,"URL Identity"),EXACT(D197,"Rendering"),EXACT(D197,"Structured Data Parity"),EXACT(D197,"Platform Crawler Access"),EXACT(D197,"Main Content Semantic Exposure"))),"INVALID - CHECK TOKEN",IF(AND(EXACT(E197,"NOT APPLICABLE"),NOT(OR(EXACT(D197,"Structured Data Parity"),EXACT(D197,"Platform Crawler Access")))),"INVALID - N/A NOT PERMITTED",IF(AND(EXACT(E197,"NOT APPLICABLE"),EXACT(D197,"Platform Crawler Access"),OR(EXACT(C197,"ChatGPT search"),EXACT(C197,"Multi-surface / platform-neutral"))),"INVALID - N/A NOT PERMITTED",IF(COUNTIF($A$6:$A$205,A197)&gt;1,"INVALID - DUPLICATE ID","VALID")))))))</x:f>
      </x:c>
      <x:c r="M197" s="40" t="str">
        <x:f>IF(A197="","",IF(J197&lt;&gt;"SCOPE MATCH",J197,IF(L197&lt;&gt;"VALID",L197,IF(K197&lt;&gt;"COMPLETE",K197,IF(E197="FAIL","BLOCKED EVIDENCE",IF(E197="UNKNOWN","EVIDENCE INSUFFICIENT","RECORD READY"))))))</x:f>
      </x:c>
      <x:c r="N197" s="175"/>
      <x:c r="O197" s="230" t="str">
        <x:f>IF(A197="","",IF(M197="RECORD READY","READY","NOT READY"))</x:f>
      </x:c>
    </x:row>
    <x:row r="198">
      <x:c r="A198" s="48"/>
      <x:c r="B198" s="48"/>
      <x:c r="C198" s="48"/>
      <x:c r="D198" s="48"/>
      <x:c r="E198" s="48"/>
      <x:c r="F198" s="52"/>
      <x:c r="G198" s="48"/>
      <x:c r="H198" s="48"/>
      <x:c r="I198" s="48"/>
      <x:c r="J198" s="40" t="str">
        <x:f>IF(A198="","",IF(OR(B198="",C198="",F198="",N198=""),"EVIDENCE INSUFFICIENT - SCOPE FIELD",IF(AND(B198=START!$B$4,C198=START!$B$5,N198=START!$B$6,F198&gt;=START!$B$7,F198&lt;=START!$B$8),"SCOPE MATCH","INVALID - OUT OF SCOPE")))</x:f>
      </x:c>
      <x:c r="K198" s="40" t="str">
        <x:f>IF(A198="","",IF(OR(B198="",C198="",D198="",E198="",F198="",I198="",N198=""),"EVIDENCE INSUFFICIENT - REQUIRED FIELD",IF(E198="NOT APPLICABLE",IF(H198="","EVIDENCE INSUFFICIENT - EXPLAIN N/A","COMPLETE"),IF(OR(G198="",H198=""),"EVIDENCE INSUFFICIENT - LOCATOR/DETAIL","COMPLETE"))))</x:f>
      </x:c>
      <x:c r="L198" s="40" t="str">
        <x:f>IF(A198="","",IF(NOT(OR(EXACT(E198,"PASS"),EXACT(E198,"FAIL"),EXACT(E198,"UNKNOWN"),EXACT(E198,"NOT APPLICABLE"))),"INVALID - STATE TOKEN",IF(NOT(OR(EXACT(C198,"Google Search / AI features"),EXACT(C198,"Bing / Microsoft AI experiences"),EXACT(C198,"ChatGPT search"),EXACT(C198,"Multi-surface / platform-neutral"))),"INVALID - PLATFORM TOKEN",IF(NOT(OR(EXACT(D198,"Access"),EXACT(D198,"Indexability"),EXACT(D198,"URL Identity"),EXACT(D198,"Rendering"),EXACT(D198,"Structured Data Parity"),EXACT(D198,"Platform Crawler Access"),EXACT(D198,"Main Content Semantic Exposure"))),"INVALID - CHECK TOKEN",IF(AND(EXACT(E198,"NOT APPLICABLE"),NOT(OR(EXACT(D198,"Structured Data Parity"),EXACT(D198,"Platform Crawler Access")))),"INVALID - N/A NOT PERMITTED",IF(AND(EXACT(E198,"NOT APPLICABLE"),EXACT(D198,"Platform Crawler Access"),OR(EXACT(C198,"ChatGPT search"),EXACT(C198,"Multi-surface / platform-neutral"))),"INVALID - N/A NOT PERMITTED",IF(COUNTIF($A$6:$A$205,A198)&gt;1,"INVALID - DUPLICATE ID","VALID")))))))</x:f>
      </x:c>
      <x:c r="M198" s="40" t="str">
        <x:f>IF(A198="","",IF(J198&lt;&gt;"SCOPE MATCH",J198,IF(L198&lt;&gt;"VALID",L198,IF(K198&lt;&gt;"COMPLETE",K198,IF(E198="FAIL","BLOCKED EVIDENCE",IF(E198="UNKNOWN","EVIDENCE INSUFFICIENT","RECORD READY"))))))</x:f>
      </x:c>
      <x:c r="N198" s="175"/>
      <x:c r="O198" s="230" t="str">
        <x:f>IF(A198="","",IF(M198="RECORD READY","READY","NOT READY"))</x:f>
      </x:c>
    </x:row>
    <x:row r="199">
      <x:c r="A199" s="48"/>
      <x:c r="B199" s="48"/>
      <x:c r="C199" s="48"/>
      <x:c r="D199" s="48"/>
      <x:c r="E199" s="48"/>
      <x:c r="F199" s="52"/>
      <x:c r="G199" s="48"/>
      <x:c r="H199" s="48"/>
      <x:c r="I199" s="48"/>
      <x:c r="J199" s="40" t="str">
        <x:f>IF(A199="","",IF(OR(B199="",C199="",F199="",N199=""),"EVIDENCE INSUFFICIENT - SCOPE FIELD",IF(AND(B199=START!$B$4,C199=START!$B$5,N199=START!$B$6,F199&gt;=START!$B$7,F199&lt;=START!$B$8),"SCOPE MATCH","INVALID - OUT OF SCOPE")))</x:f>
      </x:c>
      <x:c r="K199" s="40" t="str">
        <x:f>IF(A199="","",IF(OR(B199="",C199="",D199="",E199="",F199="",I199="",N199=""),"EVIDENCE INSUFFICIENT - REQUIRED FIELD",IF(E199="NOT APPLICABLE",IF(H199="","EVIDENCE INSUFFICIENT - EXPLAIN N/A","COMPLETE"),IF(OR(G199="",H199=""),"EVIDENCE INSUFFICIENT - LOCATOR/DETAIL","COMPLETE"))))</x:f>
      </x:c>
      <x:c r="L199" s="40" t="str">
        <x:f>IF(A199="","",IF(NOT(OR(EXACT(E199,"PASS"),EXACT(E199,"FAIL"),EXACT(E199,"UNKNOWN"),EXACT(E199,"NOT APPLICABLE"))),"INVALID - STATE TOKEN",IF(NOT(OR(EXACT(C199,"Google Search / AI features"),EXACT(C199,"Bing / Microsoft AI experiences"),EXACT(C199,"ChatGPT search"),EXACT(C199,"Multi-surface / platform-neutral"))),"INVALID - PLATFORM TOKEN",IF(NOT(OR(EXACT(D199,"Access"),EXACT(D199,"Indexability"),EXACT(D199,"URL Identity"),EXACT(D199,"Rendering"),EXACT(D199,"Structured Data Parity"),EXACT(D199,"Platform Crawler Access"),EXACT(D199,"Main Content Semantic Exposure"))),"INVALID - CHECK TOKEN",IF(AND(EXACT(E199,"NOT APPLICABLE"),NOT(OR(EXACT(D199,"Structured Data Parity"),EXACT(D199,"Platform Crawler Access")))),"INVALID - N/A NOT PERMITTED",IF(AND(EXACT(E199,"NOT APPLICABLE"),EXACT(D199,"Platform Crawler Access"),OR(EXACT(C199,"ChatGPT search"),EXACT(C199,"Multi-surface / platform-neutral"))),"INVALID - N/A NOT PERMITTED",IF(COUNTIF($A$6:$A$205,A199)&gt;1,"INVALID - DUPLICATE ID","VALID")))))))</x:f>
      </x:c>
      <x:c r="M199" s="40" t="str">
        <x:f>IF(A199="","",IF(J199&lt;&gt;"SCOPE MATCH",J199,IF(L199&lt;&gt;"VALID",L199,IF(K199&lt;&gt;"COMPLETE",K199,IF(E199="FAIL","BLOCKED EVIDENCE",IF(E199="UNKNOWN","EVIDENCE INSUFFICIENT","RECORD READY"))))))</x:f>
      </x:c>
      <x:c r="N199" s="175"/>
      <x:c r="O199" s="230" t="str">
        <x:f>IF(A199="","",IF(M199="RECORD READY","READY","NOT READY"))</x:f>
      </x:c>
    </x:row>
    <x:row r="200">
      <x:c r="A200" s="48"/>
      <x:c r="B200" s="48"/>
      <x:c r="C200" s="48"/>
      <x:c r="D200" s="48"/>
      <x:c r="E200" s="48"/>
      <x:c r="F200" s="52"/>
      <x:c r="G200" s="48"/>
      <x:c r="H200" s="48"/>
      <x:c r="I200" s="48"/>
      <x:c r="J200" s="40" t="str">
        <x:f>IF(A200="","",IF(OR(B200="",C200="",F200="",N200=""),"EVIDENCE INSUFFICIENT - SCOPE FIELD",IF(AND(B200=START!$B$4,C200=START!$B$5,N200=START!$B$6,F200&gt;=START!$B$7,F200&lt;=START!$B$8),"SCOPE MATCH","INVALID - OUT OF SCOPE")))</x:f>
      </x:c>
      <x:c r="K200" s="40" t="str">
        <x:f>IF(A200="","",IF(OR(B200="",C200="",D200="",E200="",F200="",I200="",N200=""),"EVIDENCE INSUFFICIENT - REQUIRED FIELD",IF(E200="NOT APPLICABLE",IF(H200="","EVIDENCE INSUFFICIENT - EXPLAIN N/A","COMPLETE"),IF(OR(G200="",H200=""),"EVIDENCE INSUFFICIENT - LOCATOR/DETAIL","COMPLETE"))))</x:f>
      </x:c>
      <x:c r="L200" s="40" t="str">
        <x:f>IF(A200="","",IF(NOT(OR(EXACT(E200,"PASS"),EXACT(E200,"FAIL"),EXACT(E200,"UNKNOWN"),EXACT(E200,"NOT APPLICABLE"))),"INVALID - STATE TOKEN",IF(NOT(OR(EXACT(C200,"Google Search / AI features"),EXACT(C200,"Bing / Microsoft AI experiences"),EXACT(C200,"ChatGPT search"),EXACT(C200,"Multi-surface / platform-neutral"))),"INVALID - PLATFORM TOKEN",IF(NOT(OR(EXACT(D200,"Access"),EXACT(D200,"Indexability"),EXACT(D200,"URL Identity"),EXACT(D200,"Rendering"),EXACT(D200,"Structured Data Parity"),EXACT(D200,"Platform Crawler Access"),EXACT(D200,"Main Content Semantic Exposure"))),"INVALID - CHECK TOKEN",IF(AND(EXACT(E200,"NOT APPLICABLE"),NOT(OR(EXACT(D200,"Structured Data Parity"),EXACT(D200,"Platform Crawler Access")))),"INVALID - N/A NOT PERMITTED",IF(AND(EXACT(E200,"NOT APPLICABLE"),EXACT(D200,"Platform Crawler Access"),OR(EXACT(C200,"ChatGPT search"),EXACT(C200,"Multi-surface / platform-neutral"))),"INVALID - N/A NOT PERMITTED",IF(COUNTIF($A$6:$A$205,A200)&gt;1,"INVALID - DUPLICATE ID","VALID")))))))</x:f>
      </x:c>
      <x:c r="M200" s="40" t="str">
        <x:f>IF(A200="","",IF(J200&lt;&gt;"SCOPE MATCH",J200,IF(L200&lt;&gt;"VALID",L200,IF(K200&lt;&gt;"COMPLETE",K200,IF(E200="FAIL","BLOCKED EVIDENCE",IF(E200="UNKNOWN","EVIDENCE INSUFFICIENT","RECORD READY"))))))</x:f>
      </x:c>
      <x:c r="N200" s="175"/>
      <x:c r="O200" s="230" t="str">
        <x:f>IF(A200="","",IF(M200="RECORD READY","READY","NOT READY"))</x:f>
      </x:c>
    </x:row>
    <x:row r="201">
      <x:c r="A201" s="48"/>
      <x:c r="B201" s="48"/>
      <x:c r="C201" s="48"/>
      <x:c r="D201" s="48"/>
      <x:c r="E201" s="48"/>
      <x:c r="F201" s="52"/>
      <x:c r="G201" s="48"/>
      <x:c r="H201" s="48"/>
      <x:c r="I201" s="48"/>
      <x:c r="J201" s="40" t="str">
        <x:f>IF(A201="","",IF(OR(B201="",C201="",F201="",N201=""),"EVIDENCE INSUFFICIENT - SCOPE FIELD",IF(AND(B201=START!$B$4,C201=START!$B$5,N201=START!$B$6,F201&gt;=START!$B$7,F201&lt;=START!$B$8),"SCOPE MATCH","INVALID - OUT OF SCOPE")))</x:f>
      </x:c>
      <x:c r="K201" s="40" t="str">
        <x:f>IF(A201="","",IF(OR(B201="",C201="",D201="",E201="",F201="",I201="",N201=""),"EVIDENCE INSUFFICIENT - REQUIRED FIELD",IF(E201="NOT APPLICABLE",IF(H201="","EVIDENCE INSUFFICIENT - EXPLAIN N/A","COMPLETE"),IF(OR(G201="",H201=""),"EVIDENCE INSUFFICIENT - LOCATOR/DETAIL","COMPLETE"))))</x:f>
      </x:c>
      <x:c r="L201" s="40" t="str">
        <x:f>IF(A201="","",IF(NOT(OR(EXACT(E201,"PASS"),EXACT(E201,"FAIL"),EXACT(E201,"UNKNOWN"),EXACT(E201,"NOT APPLICABLE"))),"INVALID - STATE TOKEN",IF(NOT(OR(EXACT(C201,"Google Search / AI features"),EXACT(C201,"Bing / Microsoft AI experiences"),EXACT(C201,"ChatGPT search"),EXACT(C201,"Multi-surface / platform-neutral"))),"INVALID - PLATFORM TOKEN",IF(NOT(OR(EXACT(D201,"Access"),EXACT(D201,"Indexability"),EXACT(D201,"URL Identity"),EXACT(D201,"Rendering"),EXACT(D201,"Structured Data Parity"),EXACT(D201,"Platform Crawler Access"),EXACT(D201,"Main Content Semantic Exposure"))),"INVALID - CHECK TOKEN",IF(AND(EXACT(E201,"NOT APPLICABLE"),NOT(OR(EXACT(D201,"Structured Data Parity"),EXACT(D201,"Platform Crawler Access")))),"INVALID - N/A NOT PERMITTED",IF(AND(EXACT(E201,"NOT APPLICABLE"),EXACT(D201,"Platform Crawler Access"),OR(EXACT(C201,"ChatGPT search"),EXACT(C201,"Multi-surface / platform-neutral"))),"INVALID - N/A NOT PERMITTED",IF(COUNTIF($A$6:$A$205,A201)&gt;1,"INVALID - DUPLICATE ID","VALID")))))))</x:f>
      </x:c>
      <x:c r="M201" s="40" t="str">
        <x:f>IF(A201="","",IF(J201&lt;&gt;"SCOPE MATCH",J201,IF(L201&lt;&gt;"VALID",L201,IF(K201&lt;&gt;"COMPLETE",K201,IF(E201="FAIL","BLOCKED EVIDENCE",IF(E201="UNKNOWN","EVIDENCE INSUFFICIENT","RECORD READY"))))))</x:f>
      </x:c>
      <x:c r="N201" s="175"/>
      <x:c r="O201" s="230" t="str">
        <x:f>IF(A201="","",IF(M201="RECORD READY","READY","NOT READY"))</x:f>
      </x:c>
    </x:row>
    <x:row r="202">
      <x:c r="A202" s="48"/>
      <x:c r="B202" s="48"/>
      <x:c r="C202" s="48"/>
      <x:c r="D202" s="48"/>
      <x:c r="E202" s="48"/>
      <x:c r="F202" s="52"/>
      <x:c r="G202" s="48"/>
      <x:c r="H202" s="48"/>
      <x:c r="I202" s="48"/>
      <x:c r="J202" s="40" t="str">
        <x:f>IF(A202="","",IF(OR(B202="",C202="",F202="",N202=""),"EVIDENCE INSUFFICIENT - SCOPE FIELD",IF(AND(B202=START!$B$4,C202=START!$B$5,N202=START!$B$6,F202&gt;=START!$B$7,F202&lt;=START!$B$8),"SCOPE MATCH","INVALID - OUT OF SCOPE")))</x:f>
      </x:c>
      <x:c r="K202" s="40" t="str">
        <x:f>IF(A202="","",IF(OR(B202="",C202="",D202="",E202="",F202="",I202="",N202=""),"EVIDENCE INSUFFICIENT - REQUIRED FIELD",IF(E202="NOT APPLICABLE",IF(H202="","EVIDENCE INSUFFICIENT - EXPLAIN N/A","COMPLETE"),IF(OR(G202="",H202=""),"EVIDENCE INSUFFICIENT - LOCATOR/DETAIL","COMPLETE"))))</x:f>
      </x:c>
      <x:c r="L202" s="40" t="str">
        <x:f>IF(A202="","",IF(NOT(OR(EXACT(E202,"PASS"),EXACT(E202,"FAIL"),EXACT(E202,"UNKNOWN"),EXACT(E202,"NOT APPLICABLE"))),"INVALID - STATE TOKEN",IF(NOT(OR(EXACT(C202,"Google Search / AI features"),EXACT(C202,"Bing / Microsoft AI experiences"),EXACT(C202,"ChatGPT search"),EXACT(C202,"Multi-surface / platform-neutral"))),"INVALID - PLATFORM TOKEN",IF(NOT(OR(EXACT(D202,"Access"),EXACT(D202,"Indexability"),EXACT(D202,"URL Identity"),EXACT(D202,"Rendering"),EXACT(D202,"Structured Data Parity"),EXACT(D202,"Platform Crawler Access"),EXACT(D202,"Main Content Semantic Exposure"))),"INVALID - CHECK TOKEN",IF(AND(EXACT(E202,"NOT APPLICABLE"),NOT(OR(EXACT(D202,"Structured Data Parity"),EXACT(D202,"Platform Crawler Access")))),"INVALID - N/A NOT PERMITTED",IF(AND(EXACT(E202,"NOT APPLICABLE"),EXACT(D202,"Platform Crawler Access"),OR(EXACT(C202,"ChatGPT search"),EXACT(C202,"Multi-surface / platform-neutral"))),"INVALID - N/A NOT PERMITTED",IF(COUNTIF($A$6:$A$205,A202)&gt;1,"INVALID - DUPLICATE ID","VALID")))))))</x:f>
      </x:c>
      <x:c r="M202" s="40" t="str">
        <x:f>IF(A202="","",IF(J202&lt;&gt;"SCOPE MATCH",J202,IF(L202&lt;&gt;"VALID",L202,IF(K202&lt;&gt;"COMPLETE",K202,IF(E202="FAIL","BLOCKED EVIDENCE",IF(E202="UNKNOWN","EVIDENCE INSUFFICIENT","RECORD READY"))))))</x:f>
      </x:c>
      <x:c r="N202" s="175"/>
      <x:c r="O202" s="230" t="str">
        <x:f>IF(A202="","",IF(M202="RECORD READY","READY","NOT READY"))</x:f>
      </x:c>
    </x:row>
    <x:row r="203">
      <x:c r="A203" s="48"/>
      <x:c r="B203" s="48"/>
      <x:c r="C203" s="48"/>
      <x:c r="D203" s="48"/>
      <x:c r="E203" s="48"/>
      <x:c r="F203" s="52"/>
      <x:c r="G203" s="48"/>
      <x:c r="H203" s="48"/>
      <x:c r="I203" s="48"/>
      <x:c r="J203" s="40" t="str">
        <x:f>IF(A203="","",IF(OR(B203="",C203="",F203="",N203=""),"EVIDENCE INSUFFICIENT - SCOPE FIELD",IF(AND(B203=START!$B$4,C203=START!$B$5,N203=START!$B$6,F203&gt;=START!$B$7,F203&lt;=START!$B$8),"SCOPE MATCH","INVALID - OUT OF SCOPE")))</x:f>
      </x:c>
      <x:c r="K203" s="40" t="str">
        <x:f>IF(A203="","",IF(OR(B203="",C203="",D203="",E203="",F203="",I203="",N203=""),"EVIDENCE INSUFFICIENT - REQUIRED FIELD",IF(E203="NOT APPLICABLE",IF(H203="","EVIDENCE INSUFFICIENT - EXPLAIN N/A","COMPLETE"),IF(OR(G203="",H203=""),"EVIDENCE INSUFFICIENT - LOCATOR/DETAIL","COMPLETE"))))</x:f>
      </x:c>
      <x:c r="L203" s="40" t="str">
        <x:f>IF(A203="","",IF(NOT(OR(EXACT(E203,"PASS"),EXACT(E203,"FAIL"),EXACT(E203,"UNKNOWN"),EXACT(E203,"NOT APPLICABLE"))),"INVALID - STATE TOKEN",IF(NOT(OR(EXACT(C203,"Google Search / AI features"),EXACT(C203,"Bing / Microsoft AI experiences"),EXACT(C203,"ChatGPT search"),EXACT(C203,"Multi-surface / platform-neutral"))),"INVALID - PLATFORM TOKEN",IF(NOT(OR(EXACT(D203,"Access"),EXACT(D203,"Indexability"),EXACT(D203,"URL Identity"),EXACT(D203,"Rendering"),EXACT(D203,"Structured Data Parity"),EXACT(D203,"Platform Crawler Access"),EXACT(D203,"Main Content Semantic Exposure"))),"INVALID - CHECK TOKEN",IF(AND(EXACT(E203,"NOT APPLICABLE"),NOT(OR(EXACT(D203,"Structured Data Parity"),EXACT(D203,"Platform Crawler Access")))),"INVALID - N/A NOT PERMITTED",IF(AND(EXACT(E203,"NOT APPLICABLE"),EXACT(D203,"Platform Crawler Access"),OR(EXACT(C203,"ChatGPT search"),EXACT(C203,"Multi-surface / platform-neutral"))),"INVALID - N/A NOT PERMITTED",IF(COUNTIF($A$6:$A$205,A203)&gt;1,"INVALID - DUPLICATE ID","VALID")))))))</x:f>
      </x:c>
      <x:c r="M203" s="40" t="str">
        <x:f>IF(A203="","",IF(J203&lt;&gt;"SCOPE MATCH",J203,IF(L203&lt;&gt;"VALID",L203,IF(K203&lt;&gt;"COMPLETE",K203,IF(E203="FAIL","BLOCKED EVIDENCE",IF(E203="UNKNOWN","EVIDENCE INSUFFICIENT","RECORD READY"))))))</x:f>
      </x:c>
      <x:c r="N203" s="175"/>
      <x:c r="O203" s="230" t="str">
        <x:f>IF(A203="","",IF(M203="RECORD READY","READY","NOT READY"))</x:f>
      </x:c>
    </x:row>
    <x:row r="204">
      <x:c r="A204" s="48"/>
      <x:c r="B204" s="48"/>
      <x:c r="C204" s="48"/>
      <x:c r="D204" s="48"/>
      <x:c r="E204" s="48"/>
      <x:c r="F204" s="52"/>
      <x:c r="G204" s="48"/>
      <x:c r="H204" s="48"/>
      <x:c r="I204" s="48"/>
      <x:c r="J204" s="40" t="str">
        <x:f>IF(A204="","",IF(OR(B204="",C204="",F204="",N204=""),"EVIDENCE INSUFFICIENT - SCOPE FIELD",IF(AND(B204=START!$B$4,C204=START!$B$5,N204=START!$B$6,F204&gt;=START!$B$7,F204&lt;=START!$B$8),"SCOPE MATCH","INVALID - OUT OF SCOPE")))</x:f>
      </x:c>
      <x:c r="K204" s="40" t="str">
        <x:f>IF(A204="","",IF(OR(B204="",C204="",D204="",E204="",F204="",I204="",N204=""),"EVIDENCE INSUFFICIENT - REQUIRED FIELD",IF(E204="NOT APPLICABLE",IF(H204="","EVIDENCE INSUFFICIENT - EXPLAIN N/A","COMPLETE"),IF(OR(G204="",H204=""),"EVIDENCE INSUFFICIENT - LOCATOR/DETAIL","COMPLETE"))))</x:f>
      </x:c>
      <x:c r="L204" s="40" t="str">
        <x:f>IF(A204="","",IF(NOT(OR(EXACT(E204,"PASS"),EXACT(E204,"FAIL"),EXACT(E204,"UNKNOWN"),EXACT(E204,"NOT APPLICABLE"))),"INVALID - STATE TOKEN",IF(NOT(OR(EXACT(C204,"Google Search / AI features"),EXACT(C204,"Bing / Microsoft AI experiences"),EXACT(C204,"ChatGPT search"),EXACT(C204,"Multi-surface / platform-neutral"))),"INVALID - PLATFORM TOKEN",IF(NOT(OR(EXACT(D204,"Access"),EXACT(D204,"Indexability"),EXACT(D204,"URL Identity"),EXACT(D204,"Rendering"),EXACT(D204,"Structured Data Parity"),EXACT(D204,"Platform Crawler Access"),EXACT(D204,"Main Content Semantic Exposure"))),"INVALID - CHECK TOKEN",IF(AND(EXACT(E204,"NOT APPLICABLE"),NOT(OR(EXACT(D204,"Structured Data Parity"),EXACT(D204,"Platform Crawler Access")))),"INVALID - N/A NOT PERMITTED",IF(AND(EXACT(E204,"NOT APPLICABLE"),EXACT(D204,"Platform Crawler Access"),OR(EXACT(C204,"ChatGPT search"),EXACT(C204,"Multi-surface / platform-neutral"))),"INVALID - N/A NOT PERMITTED",IF(COUNTIF($A$6:$A$205,A204)&gt;1,"INVALID - DUPLICATE ID","VALID")))))))</x:f>
      </x:c>
      <x:c r="M204" s="40" t="str">
        <x:f>IF(A204="","",IF(J204&lt;&gt;"SCOPE MATCH",J204,IF(L204&lt;&gt;"VALID",L204,IF(K204&lt;&gt;"COMPLETE",K204,IF(E204="FAIL","BLOCKED EVIDENCE",IF(E204="UNKNOWN","EVIDENCE INSUFFICIENT","RECORD READY"))))))</x:f>
      </x:c>
      <x:c r="N204" s="175"/>
      <x:c r="O204" s="230" t="str">
        <x:f>IF(A204="","",IF(M204="RECORD READY","READY","NOT READY"))</x:f>
      </x:c>
    </x:row>
    <x:row r="205">
      <x:c r="A205" s="48"/>
      <x:c r="B205" s="48"/>
      <x:c r="C205" s="48"/>
      <x:c r="D205" s="48"/>
      <x:c r="E205" s="48"/>
      <x:c r="F205" s="52"/>
      <x:c r="G205" s="48"/>
      <x:c r="H205" s="48"/>
      <x:c r="I205" s="48"/>
      <x:c r="J205" s="40" t="str">
        <x:f>IF(A205="","",IF(OR(B205="",C205="",F205="",N205=""),"EVIDENCE INSUFFICIENT - SCOPE FIELD",IF(AND(B205=START!$B$4,C205=START!$B$5,N205=START!$B$6,F205&gt;=START!$B$7,F205&lt;=START!$B$8),"SCOPE MATCH","INVALID - OUT OF SCOPE")))</x:f>
      </x:c>
      <x:c r="K205" s="40" t="str">
        <x:f>IF(A205="","",IF(OR(B205="",C205="",D205="",E205="",F205="",I205="",N205=""),"EVIDENCE INSUFFICIENT - REQUIRED FIELD",IF(E205="NOT APPLICABLE",IF(H205="","EVIDENCE INSUFFICIENT - EXPLAIN N/A","COMPLETE"),IF(OR(G205="",H205=""),"EVIDENCE INSUFFICIENT - LOCATOR/DETAIL","COMPLETE"))))</x:f>
      </x:c>
      <x:c r="L205" s="40" t="str">
        <x:f>IF(A205="","",IF(NOT(OR(EXACT(E205,"PASS"),EXACT(E205,"FAIL"),EXACT(E205,"UNKNOWN"),EXACT(E205,"NOT APPLICABLE"))),"INVALID - STATE TOKEN",IF(NOT(OR(EXACT(C205,"Google Search / AI features"),EXACT(C205,"Bing / Microsoft AI experiences"),EXACT(C205,"ChatGPT search"),EXACT(C205,"Multi-surface / platform-neutral"))),"INVALID - PLATFORM TOKEN",IF(NOT(OR(EXACT(D205,"Access"),EXACT(D205,"Indexability"),EXACT(D205,"URL Identity"),EXACT(D205,"Rendering"),EXACT(D205,"Structured Data Parity"),EXACT(D205,"Platform Crawler Access"),EXACT(D205,"Main Content Semantic Exposure"))),"INVALID - CHECK TOKEN",IF(AND(EXACT(E205,"NOT APPLICABLE"),NOT(OR(EXACT(D205,"Structured Data Parity"),EXACT(D205,"Platform Crawler Access")))),"INVALID - N/A NOT PERMITTED",IF(AND(EXACT(E205,"NOT APPLICABLE"),EXACT(D205,"Platform Crawler Access"),OR(EXACT(C205,"ChatGPT search"),EXACT(C205,"Multi-surface / platform-neutral"))),"INVALID - N/A NOT PERMITTED",IF(COUNTIF($A$6:$A$205,A205)&gt;1,"INVALID - DUPLICATE ID","VALID")))))))</x:f>
      </x:c>
      <x:c r="M205" s="40" t="str">
        <x:f>IF(A205="","",IF(J205&lt;&gt;"SCOPE MATCH",J205,IF(L205&lt;&gt;"VALID",L205,IF(K205&lt;&gt;"COMPLETE",K205,IF(E205="FAIL","BLOCKED EVIDENCE",IF(E205="UNKNOWN","EVIDENCE INSUFFICIENT","RECORD READY"))))))</x:f>
      </x:c>
      <x:c r="N205" s="175"/>
      <x:c r="O205" s="230" t="str">
        <x:f>IF(A205="","",IF(M205="RECORD READY","READY","NOT READY"))</x:f>
      </x:c>
    </x:row>
  </x:sheetData>
  <x:mergeCells>
    <x:mergeCell ref="A1:N1"/>
    <x:mergeCell ref="A2:N2"/>
  </x:mergeCells>
  <x:dataValidations count="4">
    <x:dataValidation type="list" sqref="C6:C205">
      <x:formula1>"Google Search / AI features,Bing / Microsoft AI experiences,ChatGPT search,Multi-surface / platform-neutral"</x:formula1>
    </x:dataValidation>
    <x:dataValidation type="list" sqref="D6:D205">
      <x:formula1>"Access,Indexability,URL Identity,Rendering,Structured Data Parity,Platform Crawler Access,Main Content Semantic Exposure"</x:formula1>
    </x:dataValidation>
    <x:dataValidation type="list" sqref="E6:E205">
      <x:formula1>"PASS,FAIL,UNKNOWN,NOT APPLICABLE"</x:formula1>
    </x:dataValidation>
    <x:dataValidation type="list" sqref="I6:I205">
      <x:formula1>LISTS!$H$2:$H$8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34" hidden="0" customWidth="1"/>
    <x:col min="3" max="3" width="32" hidden="0" customWidth="1"/>
    <x:col min="4" max="4" width="32" hidden="0" customWidth="1"/>
    <x:col min="5" max="5" width="38" hidden="0" customWidth="1"/>
    <x:col min="6" max="6" width="25" hidden="0" customWidth="1"/>
    <x:col min="7" max="7" width="32" hidden="0" customWidth="1"/>
    <x:col min="8" max="8" width="34" hidden="0" customWidth="1"/>
  </x:cols>
  <x:sheetData>
    <x:row r="1">
      <x:c r="A1" s="16" t="str">
        <x:v>ACTION MAP - state to smallest justified action</x:v>
      </x:c>
      <x:c r="B1" s="16"/>
      <x:c r="C1" s="16"/>
      <x:c r="D1" s="16"/>
      <x:c r="E1" s="16"/>
      <x:c r="F1" s="16"/>
      <x:c r="G1" s="16"/>
      <x:c r="H1" s="16"/>
    </x:row>
    <x:row r="3">
      <x:c r="A3" s="6" t="str">
        <x:v>Gate state</x:v>
      </x:c>
      <x:c r="B3" s="6" t="str">
        <x:v>What it means</x:v>
      </x:c>
      <x:c r="C3" s="6" t="str">
        <x:v>Strategic risk</x:v>
      </x:c>
      <x:c r="D3" s="6" t="str">
        <x:v>Evidence needed</x:v>
      </x:c>
      <x:c r="E3" s="6" t="str">
        <x:v>Smallest next action</x:v>
      </x:c>
      <x:c r="F3" s="6" t="str">
        <x:v>Likely owner</x:v>
      </x:c>
      <x:c r="G3" s="6" t="str">
        <x:v>Stop rule</x:v>
      </x:c>
      <x:c r="H3" s="6" t="str">
        <x:v>Reopen trigger</x:v>
      </x:c>
    </x:row>
    <x:row r="4">
      <x:c r="A4" s="12" t="str">
        <x:v>SCOPE INCOMPLETE</x:v>
      </x:c>
      <x:c r="B4" s="12" t="str">
        <x:v>The page/platform claim is not bounded.</x:v>
      </x:c>
      <x:c r="C4" s="12" t="str">
        <x:v>Work can be judged against the wrong goal.</x:v>
      </x:c>
      <x:c r="D4" s="12" t="str">
        <x:v>Exact URL, platform, locale, dates, intent.</x:v>
      </x:c>
      <x:c r="E4" s="12" t="str">
        <x:v>Complete START.</x:v>
      </x:c>
      <x:c r="F4" s="12" t="str">
        <x:v>Manager / Consultant</x:v>
      </x:c>
      <x:c r="G4" s="12" t="str">
        <x:v>Do not test until scope is complete.</x:v>
      </x:c>
      <x:c r="H4" s="12" t="str">
        <x:v>Scope changes.</x:v>
      </x:c>
    </x:row>
    <x:row r="5">
      <x:c r="A5" s="12" t="str">
        <x:v>TECHNICALLY BLOCKED - ACCESS</x:v>
      </x:c>
      <x:c r="B5" s="12" t="str">
        <x:v>Intended fetch/resource access fails.</x:v>
      </x:c>
      <x:c r="C5" s="12" t="str">
        <x:v>Downstream absence cannot be diagnosed safely.</x:v>
      </x:c>
      <x:c r="D5" s="12" t="str">
        <x:v>Fetch/HTTP/robots/resource evidence.</x:v>
      </x:c>
      <x:c r="E5" s="12" t="str">
        <x:v>Restore intended access and retest.</x:v>
      </x:c>
      <x:c r="F5" s="12" t="str">
        <x:v>Developer / Engineering</x:v>
      </x:c>
      <x:c r="G5" s="12" t="str">
        <x:v>Stop after verified access pass.</x:v>
      </x:c>
      <x:c r="H5" s="12" t="str">
        <x:v>Access policy or infrastructure changes.</x:v>
      </x:c>
    </x:row>
    <x:row r="6">
      <x:c r="A6" s="12" t="str">
        <x:v>TECHNICALLY BLOCKED - INDEXABILITY</x:v>
      </x:c>
      <x:c r="B6" s="12" t="str">
        <x:v>Publication directives conflict with intended visibility.</x:v>
      </x:c>
      <x:c r="C6" s="12" t="str">
        <x:v>A page may be intentionally or accidentally excluded.</x:v>
      </x:c>
      <x:c r="D6" s="12" t="str">
        <x:v>Directives + platform inspection where available.</x:v>
      </x:c>
      <x:c r="E6" s="12" t="str">
        <x:v>Reconcile indexability intent.</x:v>
      </x:c>
      <x:c r="F6" s="12" t="str">
        <x:v>Technical SEO</x:v>
      </x:c>
      <x:c r="G6" s="12" t="str">
        <x:v>Stop once intent and processing align.</x:v>
      </x:c>
      <x:c r="H6" s="12" t="str">
        <x:v>Directive/template change.</x:v>
      </x:c>
    </x:row>
    <x:row r="7">
      <x:c r="A7" s="12" t="str">
        <x:v>TECHNICALLY BLOCKED - IDENTITY</x:v>
      </x:c>
      <x:c r="B7" s="12" t="str">
        <x:v>Canonical/redirect/preferred URL signals conflict.</x:v>
      </x:c>
      <x:c r="C7" s="12" t="str">
        <x:v>Evidence can attach to the wrong URL.</x:v>
      </x:c>
      <x:c r="D7" s="12" t="str">
        <x:v>Canonical + redirects + internal signals.</x:v>
      </x:c>
      <x:c r="E7" s="12" t="str">
        <x:v>Reconcile one preferred URL.</x:v>
      </x:c>
      <x:c r="F7" s="12" t="str">
        <x:v>Technical SEO</x:v>
      </x:c>
      <x:c r="G7" s="12" t="str">
        <x:v>Stop after identity is coherent.</x:v>
      </x:c>
      <x:c r="H7" s="12" t="str">
        <x:v>Routing/canonical change.</x:v>
      </x:c>
    </x:row>
    <x:row r="8">
      <x:c r="A8" s="12" t="str">
        <x:v>TECHNICALLY BLOCKED - RENDERING</x:v>
      </x:c>
      <x:c r="B8" s="12" t="str">
        <x:v>Substantive answer does not survive processing.</x:v>
      </x:c>
      <x:c r="C8" s="12" t="str">
        <x:v>Raw source can create a false pass.</x:v>
      </x:c>
      <x:c r="D8" s="12" t="str">
        <x:v>Rendered DOM/resource evidence.</x:v>
      </x:c>
      <x:c r="E8" s="12" t="str">
        <x:v>Fix failing render/resource dependency.</x:v>
      </x:c>
      <x:c r="F8" s="12" t="str">
        <x:v>Developer / Engineering</x:v>
      </x:c>
      <x:c r="G8" s="12" t="str">
        <x:v>Stop after rendered parity pass.</x:v>
      </x:c>
      <x:c r="H8" s="12" t="str">
        <x:v>JS/template/resource change.</x:v>
      </x:c>
    </x:row>
    <x:row r="9">
      <x:c r="A9" s="12" t="str">
        <x:v>TECHNICALLY BLOCKED - STRUCTURED DATA PARITY</x:v>
      </x:c>
      <x:c r="B9" s="12" t="str">
        <x:v>Markup conflicts with visible content/entity reality.</x:v>
      </x:c>
      <x:c r="C9" s="12" t="str">
        <x:v>Machine-readable claims become misleading.</x:v>
      </x:c>
      <x:c r="D9" s="12" t="str">
        <x:v>Validator + visible parity evidence.</x:v>
      </x:c>
      <x:c r="E9" s="12" t="str">
        <x:v>Correct/remove misleading markup.</x:v>
      </x:c>
      <x:c r="F9" s="12" t="str">
        <x:v>SEO / AEO / GEO</x:v>
      </x:c>
      <x:c r="G9" s="12" t="str">
        <x:v>Stop when parity is honest.</x:v>
      </x:c>
      <x:c r="H9" s="12" t="str">
        <x:v>Markup/content/entity change.</x:v>
      </x:c>
    </x:row>
    <x:row r="10">
      <x:c r="A10" s="12" t="str">
        <x:v>TECHNICALLY BLOCKED - PLATFORM ACCESS</x:v>
      </x:c>
      <x:c r="B10" s="12" t="str">
        <x:v>Scoped platform crawler/access condition fails.</x:v>
      </x:c>
      <x:c r="C10" s="12" t="str">
        <x:v>Page cannot participate as intended on that surface.</x:v>
      </x:c>
      <x:c r="D10" s="12" t="str">
        <x:v>Current platform docs + access evidence.</x:v>
      </x:c>
      <x:c r="E10" s="12" t="str">
        <x:v>Reconcile platform crawler policy.</x:v>
      </x:c>
      <x:c r="F10" s="12" t="str">
        <x:v>Technical SEO</x:v>
      </x:c>
      <x:c r="G10" s="12" t="str">
        <x:v>Stop when access is verified.</x:v>
      </x:c>
      <x:c r="H10" s="12" t="str">
        <x:v>Crawler policy/platform change.</x:v>
      </x:c>
    </x:row>
    <x:row r="11">
      <x:c r="A11" s="12" t="str">
        <x:v>TECHNICALLY BLOCKED - MAIN CONTENT EXPOSURE</x:v>
      </x:c>
      <x:c r="B11" s="12" t="str">
        <x:v>The substantive answer or controls are not semantically exposed to the scoped processor.</x:v>
      </x:c>
      <x:c r="C11" s="12" t="str">
        <x:v>A visually present page can still present an unusable answer object to the tested processor.</x:v>
      </x:c>
      <x:c r="D11" s="12" t="str">
        <x:v>Processed/rendered DOM or equivalent exposure evidence tied to the substantive main content.</x:v>
      </x:c>
      <x:c r="E11" s="12" t="str">
        <x:v>Repair the material main-content exposure defect and re-capture the processed state.</x:v>
      </x:c>
      <x:c r="F11" s="12" t="str">
        <x:v>Product / Web / Engineering</x:v>
      </x:c>
      <x:c r="G11" s="12" t="str">
        <x:v>Stop after direct exposure verification passes.</x:v>
      </x:c>
      <x:c r="H11" s="12" t="str">
        <x:v>Template, component, rendering or processor-scope change.</x:v>
      </x:c>
    </x:row>
    <x:row r="12">
      <x:c r="A12" s="12" t="str">
        <x:v>EVIDENCE INSUFFICIENT</x:v>
      </x:c>
      <x:c r="B12" s="12" t="str">
        <x:v>No defensible technical conclusion yet.</x:v>
      </x:c>
      <x:c r="C12" s="12" t="str">
        <x:v>Teams may fund speculative fixes.</x:v>
      </x:c>
      <x:c r="D12" s="12" t="str">
        <x:v>Missing direct evidence at the unresolved stage.</x:v>
      </x:c>
      <x:c r="E12" s="12" t="str">
        <x:v>Capture the missing evidence only.</x:v>
      </x:c>
      <x:c r="F12" s="12" t="str">
        <x:v>Technical SEO</x:v>
      </x:c>
      <x:c r="G12" s="12" t="str">
        <x:v>Stop when the unknown is resolved.</x:v>
      </x:c>
      <x:c r="H12" s="12" t="str">
        <x:v>New uncertainty appears.</x:v>
      </x:c>
    </x:row>
    <x:row r="13">
      <x:c r="A13" s="12" t="str">
        <x:v>TECHNICALLY ELIGIBLE - DOWNSTREAM SELECTION NOT PROVEN</x:v>
      </x:c>
      <x:c r="B13" s="12" t="str">
        <x:v>Prerequisite uncertainty is closed enough for downstream testing.</x:v>
      </x:c>
      <x:c r="C13" s="12" t="str">
        <x:v>Technical teams can over-optimize a passed prerequisite.</x:v>
      </x:c>
      <x:c r="D13" s="12" t="str">
        <x:v>Governed downstream observation.</x:v>
      </x:c>
      <x:c r="E13" s="12" t="str">
        <x:v>Hand off to query/source/passage analysis.</x:v>
      </x:c>
      <x:c r="F13" s="12" t="str">
        <x:v>SEO / AEO / GEO</x:v>
      </x:c>
      <x:c r="G13" s="12" t="str">
        <x:v>Do not keep polishing technical layers.</x:v>
      </x:c>
      <x:c r="H13" s="12" t="str">
        <x:v>A technical trigger occurs.</x:v>
      </x:c>
    </x:row>
    <x:row r="14">
      <x:c r="A14" s="12" t="str">
        <x:v>TECHNICALLY ELIGIBLE - NOT OBSERVED</x:v>
      </x:c>
      <x:c r="B14" s="12" t="str">
        <x:v>Page passes but is absent in scoped downstream observation.</x:v>
      </x:c>
      <x:c r="C14" s="12" t="str">
        <x:v>Wrong hypothesis can keep technical work alive.</x:v>
      </x:c>
      <x:c r="D14" s="12" t="str">
        <x:v>Governed query/surface/source observation.</x:v>
      </x:c>
      <x:c r="E14" s="12" t="str">
        <x:v>Investigate relevance, passage, source role, authority.</x:v>
      </x:c>
      <x:c r="F14" s="12" t="str">
        <x:v>SEO / AEO / GEO</x:v>
      </x:c>
      <x:c r="G14" s="12" t="str">
        <x:v>Technical gate remains closed.</x:v>
      </x:c>
      <x:c r="H14" s="12" t="str">
        <x:v>New technical defect or platform change.</x:v>
      </x:c>
    </x:row>
    <x:row r="15">
      <x:c r="A15" s="12" t="str">
        <x:v>TECHNICALLY ELIGIBLE - OBSERVED</x:v>
      </x:c>
      <x:c r="B15" s="12" t="str">
        <x:v>Page passes and has bounded downstream use.</x:v>
      </x:c>
      <x:c r="C15" s="12" t="str">
        <x:v>Teams can mistake one observation for a rule.</x:v>
      </x:c>
      <x:c r="D15" s="12" t="str">
        <x:v>Preserved observation + recurrence only if decision needs it.</x:v>
      </x:c>
      <x:c r="E15" s="12" t="str">
        <x:v>Monitor proportionately; preserve state.</x:v>
      </x:c>
      <x:c r="F15" s="12" t="str">
        <x:v>Manager / Consultant</x:v>
      </x:c>
      <x:c r="G15" s="12" t="str">
        <x:v>Stop when decision evidence is sufficient.</x:v>
      </x:c>
      <x:c r="H15" s="12" t="str">
        <x:v>Visibility pattern or technical state changes.</x:v>
      </x:c>
    </x:row>
  </x:sheetData>
  <x:mergeCells>
    <x:mergeCell ref="A1:H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36" hidden="0" customWidth="1"/>
    <x:col min="4" max="4" width="28" hidden="0" customWidth="1"/>
    <x:col min="5" max="5" width="28" hidden="0" customWidth="1"/>
    <x:col min="6" max="6" width="44" hidden="0" customWidth="1"/>
    <x:col min="7" max="7" width="28" hidden="0" customWidth="1"/>
    <x:col min="8" max="8" width="36" hidden="0" customWidth="1"/>
    <x:col min="9" max="9" width="25" hidden="0" customWidth="1"/>
    <x:col min="10" max="10" width="25" hidden="0" customWidth="1"/>
  </x:cols>
  <x:sheetData>
    <x:row r="1">
      <x:c r="A1" s="46" t="str">
        <x:v>CHANGE LOG - preserve intervention history</x:v>
      </x:c>
      <x:c r="B1" s="46"/>
      <x:c r="C1" s="46"/>
      <x:c r="D1" s="46"/>
      <x:c r="E1" s="46"/>
      <x:c r="F1" s="46"/>
      <x:c r="G1" s="46"/>
      <x:c r="H1" s="46"/>
      <x:c r="I1" s="46"/>
      <x:c r="J1" s="46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</x:row>
    <x:row r="3">
      <x:c r="A3" s="12"/>
      <x:c r="B3" s="12"/>
      <x:c r="C3" s="12"/>
      <x:c r="D3" s="12"/>
      <x:c r="E3" s="12"/>
      <x:c r="F3" s="12"/>
      <x:c r="G3" s="12"/>
      <x:c r="H3" s="12"/>
      <x:c r="I3" s="12"/>
      <x:c r="J3" s="12"/>
    </x:row>
    <x:row r="4">
      <x:c r="A4" s="6" t="str">
        <x:v>Change ID</x:v>
      </x:c>
      <x:c r="B4" s="6" t="str">
        <x:v>Date</x:v>
      </x:c>
      <x:c r="C4" s="6" t="str">
        <x:v>Page URL</x:v>
      </x:c>
      <x:c r="D4" s="6" t="str">
        <x:v>Change type</x:v>
      </x:c>
      <x:c r="E4" s="6" t="str">
        <x:v>Before state</x:v>
      </x:c>
      <x:c r="F4" s="6" t="str">
        <x:v>Change made</x:v>
      </x:c>
      <x:c r="G4" s="6" t="str">
        <x:v>After state</x:v>
      </x:c>
      <x:c r="H4" s="6" t="str">
        <x:v>Evidence locator</x:v>
      </x:c>
      <x:c r="I4" s="6" t="str">
        <x:v>Owner</x:v>
      </x:c>
      <x:c r="J4" s="6" t="str">
        <x:v>Record state</x:v>
      </x:c>
    </x:row>
    <x:row r="5">
      <x:c r="A5" s="48"/>
      <x:c r="B5" s="52"/>
      <x:c r="C5" s="48"/>
      <x:c r="D5" s="48"/>
      <x:c r="E5" s="48"/>
      <x:c r="F5" s="48"/>
      <x:c r="G5" s="48"/>
      <x:c r="H5" s="48"/>
      <x:c r="I5" s="48"/>
      <x:c r="J5" s="40" t="str">
        <x:f>IF(A5="","",IF(OR(B5="",C5="",D5="",E5="",F5="",G5="",H5="",I5=""),"NOT READY - COMPLETE RECORD",IF(C5&lt;&gt;START!$B$4,"INVALID - OUT OF SCOPE","READY")))</x:f>
      </x:c>
    </x:row>
    <x:row r="6">
      <x:c r="A6" s="48"/>
      <x:c r="B6" s="52"/>
      <x:c r="C6" s="48"/>
      <x:c r="D6" s="48"/>
      <x:c r="E6" s="48"/>
      <x:c r="F6" s="48"/>
      <x:c r="G6" s="48"/>
      <x:c r="H6" s="48"/>
      <x:c r="I6" s="48"/>
      <x:c r="J6" s="40" t="str">
        <x:f>IF(A6="","",IF(OR(B6="",C6="",D6="",E6="",F6="",G6="",H6="",I6=""),"NOT READY - COMPLETE RECORD",IF(C6&lt;&gt;START!$B$4,"INVALID - OUT OF SCOPE","READY")))</x:f>
      </x:c>
    </x:row>
    <x:row r="7">
      <x:c r="A7" s="48"/>
      <x:c r="B7" s="52"/>
      <x:c r="C7" s="48"/>
      <x:c r="D7" s="48"/>
      <x:c r="E7" s="48"/>
      <x:c r="F7" s="48"/>
      <x:c r="G7" s="48"/>
      <x:c r="H7" s="48"/>
      <x:c r="I7" s="48"/>
      <x:c r="J7" s="40" t="str">
        <x:f>IF(A7="","",IF(OR(B7="",C7="",D7="",E7="",F7="",G7="",H7="",I7=""),"NOT READY - COMPLETE RECORD",IF(C7&lt;&gt;START!$B$4,"INVALID - OUT OF SCOPE","READY")))</x:f>
      </x:c>
    </x:row>
    <x:row r="8">
      <x:c r="A8" s="48"/>
      <x:c r="B8" s="52"/>
      <x:c r="C8" s="48"/>
      <x:c r="D8" s="48"/>
      <x:c r="E8" s="48"/>
      <x:c r="F8" s="48"/>
      <x:c r="G8" s="48"/>
      <x:c r="H8" s="48"/>
      <x:c r="I8" s="48"/>
      <x:c r="J8" s="40" t="str">
        <x:f>IF(A8="","",IF(OR(B8="",C8="",D8="",E8="",F8="",G8="",H8="",I8=""),"NOT READY - COMPLETE RECORD",IF(C8&lt;&gt;START!$B$4,"INVALID - OUT OF SCOPE","READY")))</x:f>
      </x:c>
    </x:row>
    <x:row r="9">
      <x:c r="A9" s="48"/>
      <x:c r="B9" s="52"/>
      <x:c r="C9" s="48"/>
      <x:c r="D9" s="48"/>
      <x:c r="E9" s="48"/>
      <x:c r="F9" s="48"/>
      <x:c r="G9" s="48"/>
      <x:c r="H9" s="48"/>
      <x:c r="I9" s="48"/>
      <x:c r="J9" s="40" t="str">
        <x:f>IF(A9="","",IF(OR(B9="",C9="",D9="",E9="",F9="",G9="",H9="",I9=""),"NOT READY - COMPLETE RECORD",IF(C9&lt;&gt;START!$B$4,"INVALID - OUT OF SCOPE","READY")))</x:f>
      </x:c>
    </x:row>
    <x:row r="10">
      <x:c r="A10" s="48"/>
      <x:c r="B10" s="52"/>
      <x:c r="C10" s="48"/>
      <x:c r="D10" s="48"/>
      <x:c r="E10" s="48"/>
      <x:c r="F10" s="48"/>
      <x:c r="G10" s="48"/>
      <x:c r="H10" s="48"/>
      <x:c r="I10" s="48"/>
      <x:c r="J10" s="40" t="str">
        <x:f>IF(A10="","",IF(OR(B10="",C10="",D10="",E10="",F10="",G10="",H10="",I10=""),"NOT READY - COMPLETE RECORD",IF(C10&lt;&gt;START!$B$4,"INVALID - OUT OF SCOPE","READY")))</x:f>
      </x:c>
    </x:row>
    <x:row r="11">
      <x:c r="A11" s="48"/>
      <x:c r="B11" s="52"/>
      <x:c r="C11" s="48"/>
      <x:c r="D11" s="48"/>
      <x:c r="E11" s="48"/>
      <x:c r="F11" s="48"/>
      <x:c r="G11" s="48"/>
      <x:c r="H11" s="48"/>
      <x:c r="I11" s="48"/>
      <x:c r="J11" s="40" t="str">
        <x:f>IF(A11="","",IF(OR(B11="",C11="",D11="",E11="",F11="",G11="",H11="",I11=""),"NOT READY - COMPLETE RECORD",IF(C11&lt;&gt;START!$B$4,"INVALID - OUT OF SCOPE","READY")))</x:f>
      </x:c>
    </x:row>
    <x:row r="12">
      <x:c r="A12" s="48"/>
      <x:c r="B12" s="52"/>
      <x:c r="C12" s="48"/>
      <x:c r="D12" s="48"/>
      <x:c r="E12" s="48"/>
      <x:c r="F12" s="48"/>
      <x:c r="G12" s="48"/>
      <x:c r="H12" s="48"/>
      <x:c r="I12" s="48"/>
      <x:c r="J12" s="40" t="str">
        <x:f>IF(A12="","",IF(OR(B12="",C12="",D12="",E12="",F12="",G12="",H12="",I12=""),"NOT READY - COMPLETE RECORD",IF(C12&lt;&gt;START!$B$4,"INVALID - OUT OF SCOPE","READY")))</x:f>
      </x:c>
    </x:row>
    <x:row r="13">
      <x:c r="A13" s="48"/>
      <x:c r="B13" s="52"/>
      <x:c r="C13" s="48"/>
      <x:c r="D13" s="48"/>
      <x:c r="E13" s="48"/>
      <x:c r="F13" s="48"/>
      <x:c r="G13" s="48"/>
      <x:c r="H13" s="48"/>
      <x:c r="I13" s="48"/>
      <x:c r="J13" s="40" t="str">
        <x:f>IF(A13="","",IF(OR(B13="",C13="",D13="",E13="",F13="",G13="",H13="",I13=""),"NOT READY - COMPLETE RECORD",IF(C13&lt;&gt;START!$B$4,"INVALID - OUT OF SCOPE","READY")))</x:f>
      </x:c>
    </x:row>
    <x:row r="14">
      <x:c r="A14" s="48"/>
      <x:c r="B14" s="52"/>
      <x:c r="C14" s="48"/>
      <x:c r="D14" s="48"/>
      <x:c r="E14" s="48"/>
      <x:c r="F14" s="48"/>
      <x:c r="G14" s="48"/>
      <x:c r="H14" s="48"/>
      <x:c r="I14" s="48"/>
      <x:c r="J14" s="40" t="str">
        <x:f>IF(A14="","",IF(OR(B14="",C14="",D14="",E14="",F14="",G14="",H14="",I14=""),"NOT READY - COMPLETE RECORD",IF(C14&lt;&gt;START!$B$4,"INVALID - OUT OF SCOPE","READY")))</x:f>
      </x:c>
    </x:row>
    <x:row r="15">
      <x:c r="A15" s="48"/>
      <x:c r="B15" s="52"/>
      <x:c r="C15" s="48"/>
      <x:c r="D15" s="48"/>
      <x:c r="E15" s="48"/>
      <x:c r="F15" s="48"/>
      <x:c r="G15" s="48"/>
      <x:c r="H15" s="48"/>
      <x:c r="I15" s="48"/>
      <x:c r="J15" s="40" t="str">
        <x:f>IF(A15="","",IF(OR(B15="",C15="",D15="",E15="",F15="",G15="",H15="",I15=""),"NOT READY - COMPLETE RECORD",IF(C15&lt;&gt;START!$B$4,"INVALID - OUT OF SCOPE","READY")))</x:f>
      </x:c>
    </x:row>
    <x:row r="16">
      <x:c r="A16" s="48"/>
      <x:c r="B16" s="52"/>
      <x:c r="C16" s="48"/>
      <x:c r="D16" s="48"/>
      <x:c r="E16" s="48"/>
      <x:c r="F16" s="48"/>
      <x:c r="G16" s="48"/>
      <x:c r="H16" s="48"/>
      <x:c r="I16" s="48"/>
      <x:c r="J16" s="40" t="str">
        <x:f>IF(A16="","",IF(OR(B16="",C16="",D16="",E16="",F16="",G16="",H16="",I16=""),"NOT READY - COMPLETE RECORD",IF(C16&lt;&gt;START!$B$4,"INVALID - OUT OF SCOPE","READY")))</x:f>
      </x:c>
    </x:row>
    <x:row r="17">
      <x:c r="A17" s="48"/>
      <x:c r="B17" s="52"/>
      <x:c r="C17" s="48"/>
      <x:c r="D17" s="48"/>
      <x:c r="E17" s="48"/>
      <x:c r="F17" s="48"/>
      <x:c r="G17" s="48"/>
      <x:c r="H17" s="48"/>
      <x:c r="I17" s="48"/>
      <x:c r="J17" s="40" t="str">
        <x:f>IF(A17="","",IF(OR(B17="",C17="",D17="",E17="",F17="",G17="",H17="",I17=""),"NOT READY - COMPLETE RECORD",IF(C17&lt;&gt;START!$B$4,"INVALID - OUT OF SCOPE","READY")))</x:f>
      </x:c>
    </x:row>
    <x:row r="18">
      <x:c r="A18" s="48"/>
      <x:c r="B18" s="52"/>
      <x:c r="C18" s="48"/>
      <x:c r="D18" s="48"/>
      <x:c r="E18" s="48"/>
      <x:c r="F18" s="48"/>
      <x:c r="G18" s="48"/>
      <x:c r="H18" s="48"/>
      <x:c r="I18" s="48"/>
      <x:c r="J18" s="40" t="str">
        <x:f>IF(A18="","",IF(OR(B18="",C18="",D18="",E18="",F18="",G18="",H18="",I18=""),"NOT READY - COMPLETE RECORD",IF(C18&lt;&gt;START!$B$4,"INVALID - OUT OF SCOPE","READY")))</x:f>
      </x:c>
    </x:row>
    <x:row r="19">
      <x:c r="A19" s="48"/>
      <x:c r="B19" s="52"/>
      <x:c r="C19" s="48"/>
      <x:c r="D19" s="48"/>
      <x:c r="E19" s="48"/>
      <x:c r="F19" s="48"/>
      <x:c r="G19" s="48"/>
      <x:c r="H19" s="48"/>
      <x:c r="I19" s="48"/>
      <x:c r="J19" s="40" t="str">
        <x:f>IF(A19="","",IF(OR(B19="",C19="",D19="",E19="",F19="",G19="",H19="",I19=""),"NOT READY - COMPLETE RECORD",IF(C19&lt;&gt;START!$B$4,"INVALID - OUT OF SCOPE","READY")))</x:f>
      </x:c>
    </x:row>
    <x:row r="20">
      <x:c r="A20" s="48"/>
      <x:c r="B20" s="52"/>
      <x:c r="C20" s="48"/>
      <x:c r="D20" s="48"/>
      <x:c r="E20" s="48"/>
      <x:c r="F20" s="48"/>
      <x:c r="G20" s="48"/>
      <x:c r="H20" s="48"/>
      <x:c r="I20" s="48"/>
      <x:c r="J20" s="40" t="str">
        <x:f>IF(A20="","",IF(OR(B20="",C20="",D20="",E20="",F20="",G20="",H20="",I20=""),"NOT READY - COMPLETE RECORD",IF(C20&lt;&gt;START!$B$4,"INVALID - OUT OF SCOPE","READY")))</x:f>
      </x:c>
    </x:row>
    <x:row r="21">
      <x:c r="A21" s="48"/>
      <x:c r="B21" s="52"/>
      <x:c r="C21" s="48"/>
      <x:c r="D21" s="48"/>
      <x:c r="E21" s="48"/>
      <x:c r="F21" s="48"/>
      <x:c r="G21" s="48"/>
      <x:c r="H21" s="48"/>
      <x:c r="I21" s="48"/>
      <x:c r="J21" s="40" t="str">
        <x:f>IF(A21="","",IF(OR(B21="",C21="",D21="",E21="",F21="",G21="",H21="",I21=""),"NOT READY - COMPLETE RECORD",IF(C21&lt;&gt;START!$B$4,"INVALID - OUT OF SCOPE","READY")))</x:f>
      </x:c>
    </x:row>
    <x:row r="22">
      <x:c r="A22" s="48"/>
      <x:c r="B22" s="52"/>
      <x:c r="C22" s="48"/>
      <x:c r="D22" s="48"/>
      <x:c r="E22" s="48"/>
      <x:c r="F22" s="48"/>
      <x:c r="G22" s="48"/>
      <x:c r="H22" s="48"/>
      <x:c r="I22" s="48"/>
      <x:c r="J22" s="40" t="str">
        <x:f>IF(A22="","",IF(OR(B22="",C22="",D22="",E22="",F22="",G22="",H22="",I22=""),"NOT READY - COMPLETE RECORD",IF(C22&lt;&gt;START!$B$4,"INVALID - OUT OF SCOPE","READY")))</x:f>
      </x:c>
    </x:row>
    <x:row r="23">
      <x:c r="A23" s="48"/>
      <x:c r="B23" s="52"/>
      <x:c r="C23" s="48"/>
      <x:c r="D23" s="48"/>
      <x:c r="E23" s="48"/>
      <x:c r="F23" s="48"/>
      <x:c r="G23" s="48"/>
      <x:c r="H23" s="48"/>
      <x:c r="I23" s="48"/>
      <x:c r="J23" s="40" t="str">
        <x:f>IF(A23="","",IF(OR(B23="",C23="",D23="",E23="",F23="",G23="",H23="",I23=""),"NOT READY - COMPLETE RECORD",IF(C23&lt;&gt;START!$B$4,"INVALID - OUT OF SCOPE","READY")))</x:f>
      </x:c>
    </x:row>
    <x:row r="24">
      <x:c r="A24" s="48"/>
      <x:c r="B24" s="52"/>
      <x:c r="C24" s="48"/>
      <x:c r="D24" s="48"/>
      <x:c r="E24" s="48"/>
      <x:c r="F24" s="48"/>
      <x:c r="G24" s="48"/>
      <x:c r="H24" s="48"/>
      <x:c r="I24" s="48"/>
      <x:c r="J24" s="40" t="str">
        <x:f>IF(A24="","",IF(OR(B24="",C24="",D24="",E24="",F24="",G24="",H24="",I24=""),"NOT READY - COMPLETE RECORD",IF(C24&lt;&gt;START!$B$4,"INVALID - OUT OF SCOPE","READY")))</x:f>
      </x:c>
    </x:row>
    <x:row r="25">
      <x:c r="A25" s="48"/>
      <x:c r="B25" s="52"/>
      <x:c r="C25" s="48"/>
      <x:c r="D25" s="48"/>
      <x:c r="E25" s="48"/>
      <x:c r="F25" s="48"/>
      <x:c r="G25" s="48"/>
      <x:c r="H25" s="48"/>
      <x:c r="I25" s="48"/>
      <x:c r="J25" s="40" t="str">
        <x:f>IF(A25="","",IF(OR(B25="",C25="",D25="",E25="",F25="",G25="",H25="",I25=""),"NOT READY - COMPLETE RECORD",IF(C25&lt;&gt;START!$B$4,"INVALID - OUT OF SCOPE","READY")))</x:f>
      </x:c>
    </x:row>
    <x:row r="26">
      <x:c r="A26" s="48"/>
      <x:c r="B26" s="52"/>
      <x:c r="C26" s="48"/>
      <x:c r="D26" s="48"/>
      <x:c r="E26" s="48"/>
      <x:c r="F26" s="48"/>
      <x:c r="G26" s="48"/>
      <x:c r="H26" s="48"/>
      <x:c r="I26" s="48"/>
      <x:c r="J26" s="40" t="str">
        <x:f>IF(A26="","",IF(OR(B26="",C26="",D26="",E26="",F26="",G26="",H26="",I26=""),"NOT READY - COMPLETE RECORD",IF(C26&lt;&gt;START!$B$4,"INVALID - OUT OF SCOPE","READY")))</x:f>
      </x:c>
    </x:row>
    <x:row r="27">
      <x:c r="A27" s="48"/>
      <x:c r="B27" s="52"/>
      <x:c r="C27" s="48"/>
      <x:c r="D27" s="48"/>
      <x:c r="E27" s="48"/>
      <x:c r="F27" s="48"/>
      <x:c r="G27" s="48"/>
      <x:c r="H27" s="48"/>
      <x:c r="I27" s="48"/>
      <x:c r="J27" s="40" t="str">
        <x:f>IF(A27="","",IF(OR(B27="",C27="",D27="",E27="",F27="",G27="",H27="",I27=""),"NOT READY - COMPLETE RECORD",IF(C27&lt;&gt;START!$B$4,"INVALID - OUT OF SCOPE","READY")))</x:f>
      </x:c>
    </x:row>
    <x:row r="28">
      <x:c r="A28" s="48"/>
      <x:c r="B28" s="52"/>
      <x:c r="C28" s="48"/>
      <x:c r="D28" s="48"/>
      <x:c r="E28" s="48"/>
      <x:c r="F28" s="48"/>
      <x:c r="G28" s="48"/>
      <x:c r="H28" s="48"/>
      <x:c r="I28" s="48"/>
      <x:c r="J28" s="40" t="str">
        <x:f>IF(A28="","",IF(OR(B28="",C28="",D28="",E28="",F28="",G28="",H28="",I28=""),"NOT READY - COMPLETE RECORD",IF(C28&lt;&gt;START!$B$4,"INVALID - OUT OF SCOPE","READY")))</x:f>
      </x:c>
    </x:row>
    <x:row r="29">
      <x:c r="A29" s="48"/>
      <x:c r="B29" s="52"/>
      <x:c r="C29" s="48"/>
      <x:c r="D29" s="48"/>
      <x:c r="E29" s="48"/>
      <x:c r="F29" s="48"/>
      <x:c r="G29" s="48"/>
      <x:c r="H29" s="48"/>
      <x:c r="I29" s="48"/>
      <x:c r="J29" s="40" t="str">
        <x:f>IF(A29="","",IF(OR(B29="",C29="",D29="",E29="",F29="",G29="",H29="",I29=""),"NOT READY - COMPLETE RECORD",IF(C29&lt;&gt;START!$B$4,"INVALID - OUT OF SCOPE","READY")))</x:f>
      </x:c>
    </x:row>
    <x:row r="30">
      <x:c r="A30" s="48"/>
      <x:c r="B30" s="52"/>
      <x:c r="C30" s="48"/>
      <x:c r="D30" s="48"/>
      <x:c r="E30" s="48"/>
      <x:c r="F30" s="48"/>
      <x:c r="G30" s="48"/>
      <x:c r="H30" s="48"/>
      <x:c r="I30" s="48"/>
      <x:c r="J30" s="40" t="str">
        <x:f>IF(A30="","",IF(OR(B30="",C30="",D30="",E30="",F30="",G30="",H30="",I30=""),"NOT READY - COMPLETE RECORD",IF(C30&lt;&gt;START!$B$4,"INVALID - OUT OF SCOPE","READY")))</x:f>
      </x:c>
    </x:row>
    <x:row r="31">
      <x:c r="A31" s="48"/>
      <x:c r="B31" s="52"/>
      <x:c r="C31" s="48"/>
      <x:c r="D31" s="48"/>
      <x:c r="E31" s="48"/>
      <x:c r="F31" s="48"/>
      <x:c r="G31" s="48"/>
      <x:c r="H31" s="48"/>
      <x:c r="I31" s="48"/>
      <x:c r="J31" s="40" t="str">
        <x:f>IF(A31="","",IF(OR(B31="",C31="",D31="",E31="",F31="",G31="",H31="",I31=""),"NOT READY - COMPLETE RECORD",IF(C31&lt;&gt;START!$B$4,"INVALID - OUT OF SCOPE","READY")))</x:f>
      </x:c>
    </x:row>
    <x:row r="32">
      <x:c r="A32" s="48"/>
      <x:c r="B32" s="52"/>
      <x:c r="C32" s="48"/>
      <x:c r="D32" s="48"/>
      <x:c r="E32" s="48"/>
      <x:c r="F32" s="48"/>
      <x:c r="G32" s="48"/>
      <x:c r="H32" s="48"/>
      <x:c r="I32" s="48"/>
      <x:c r="J32" s="40" t="str">
        <x:f>IF(A32="","",IF(OR(B32="",C32="",D32="",E32="",F32="",G32="",H32="",I32=""),"NOT READY - COMPLETE RECORD",IF(C32&lt;&gt;START!$B$4,"INVALID - OUT OF SCOPE","READY")))</x:f>
      </x:c>
    </x:row>
    <x:row r="33">
      <x:c r="A33" s="48"/>
      <x:c r="B33" s="52"/>
      <x:c r="C33" s="48"/>
      <x:c r="D33" s="48"/>
      <x:c r="E33" s="48"/>
      <x:c r="F33" s="48"/>
      <x:c r="G33" s="48"/>
      <x:c r="H33" s="48"/>
      <x:c r="I33" s="48"/>
      <x:c r="J33" s="40" t="str">
        <x:f>IF(A33="","",IF(OR(B33="",C33="",D33="",E33="",F33="",G33="",H33="",I33=""),"NOT READY - COMPLETE RECORD",IF(C33&lt;&gt;START!$B$4,"INVALID - OUT OF SCOPE","READY")))</x:f>
      </x:c>
    </x:row>
    <x:row r="34">
      <x:c r="A34" s="48"/>
      <x:c r="B34" s="52"/>
      <x:c r="C34" s="48"/>
      <x:c r="D34" s="48"/>
      <x:c r="E34" s="48"/>
      <x:c r="F34" s="48"/>
      <x:c r="G34" s="48"/>
      <x:c r="H34" s="48"/>
      <x:c r="I34" s="48"/>
      <x:c r="J34" s="40" t="str">
        <x:f>IF(A34="","",IF(OR(B34="",C34="",D34="",E34="",F34="",G34="",H34="",I34=""),"NOT READY - COMPLETE RECORD",IF(C34&lt;&gt;START!$B$4,"INVALID - OUT OF SCOPE","READY")))</x:f>
      </x:c>
    </x:row>
    <x:row r="35">
      <x:c r="A35" s="48"/>
      <x:c r="B35" s="52"/>
      <x:c r="C35" s="48"/>
      <x:c r="D35" s="48"/>
      <x:c r="E35" s="48"/>
      <x:c r="F35" s="48"/>
      <x:c r="G35" s="48"/>
      <x:c r="H35" s="48"/>
      <x:c r="I35" s="48"/>
      <x:c r="J35" s="40" t="str">
        <x:f>IF(A35="","",IF(OR(B35="",C35="",D35="",E35="",F35="",G35="",H35="",I35=""),"NOT READY - COMPLETE RECORD",IF(C35&lt;&gt;START!$B$4,"INVALID - OUT OF SCOPE","READY")))</x:f>
      </x:c>
    </x:row>
    <x:row r="36">
      <x:c r="A36" s="48"/>
      <x:c r="B36" s="52"/>
      <x:c r="C36" s="48"/>
      <x:c r="D36" s="48"/>
      <x:c r="E36" s="48"/>
      <x:c r="F36" s="48"/>
      <x:c r="G36" s="48"/>
      <x:c r="H36" s="48"/>
      <x:c r="I36" s="48"/>
      <x:c r="J36" s="40" t="str">
        <x:f>IF(A36="","",IF(OR(B36="",C36="",D36="",E36="",F36="",G36="",H36="",I36=""),"NOT READY - COMPLETE RECORD",IF(C36&lt;&gt;START!$B$4,"INVALID - OUT OF SCOPE","READY")))</x:f>
      </x:c>
    </x:row>
    <x:row r="37">
      <x:c r="A37" s="48"/>
      <x:c r="B37" s="52"/>
      <x:c r="C37" s="48"/>
      <x:c r="D37" s="48"/>
      <x:c r="E37" s="48"/>
      <x:c r="F37" s="48"/>
      <x:c r="G37" s="48"/>
      <x:c r="H37" s="48"/>
      <x:c r="I37" s="48"/>
      <x:c r="J37" s="40" t="str">
        <x:f>IF(A37="","",IF(OR(B37="",C37="",D37="",E37="",F37="",G37="",H37="",I37=""),"NOT READY - COMPLETE RECORD",IF(C37&lt;&gt;START!$B$4,"INVALID - OUT OF SCOPE","READY")))</x:f>
      </x:c>
    </x:row>
    <x:row r="38">
      <x:c r="A38" s="48"/>
      <x:c r="B38" s="52"/>
      <x:c r="C38" s="48"/>
      <x:c r="D38" s="48"/>
      <x:c r="E38" s="48"/>
      <x:c r="F38" s="48"/>
      <x:c r="G38" s="48"/>
      <x:c r="H38" s="48"/>
      <x:c r="I38" s="48"/>
      <x:c r="J38" s="40" t="str">
        <x:f>IF(A38="","",IF(OR(B38="",C38="",D38="",E38="",F38="",G38="",H38="",I38=""),"NOT READY - COMPLETE RECORD",IF(C38&lt;&gt;START!$B$4,"INVALID - OUT OF SCOPE","READY")))</x:f>
      </x:c>
    </x:row>
    <x:row r="39">
      <x:c r="A39" s="48"/>
      <x:c r="B39" s="52"/>
      <x:c r="C39" s="48"/>
      <x:c r="D39" s="48"/>
      <x:c r="E39" s="48"/>
      <x:c r="F39" s="48"/>
      <x:c r="G39" s="48"/>
      <x:c r="H39" s="48"/>
      <x:c r="I39" s="48"/>
      <x:c r="J39" s="40" t="str">
        <x:f>IF(A39="","",IF(OR(B39="",C39="",D39="",E39="",F39="",G39="",H39="",I39=""),"NOT READY - COMPLETE RECORD",IF(C39&lt;&gt;START!$B$4,"INVALID - OUT OF SCOPE","READY")))</x:f>
      </x:c>
    </x:row>
    <x:row r="40">
      <x:c r="A40" s="48"/>
      <x:c r="B40" s="52"/>
      <x:c r="C40" s="48"/>
      <x:c r="D40" s="48"/>
      <x:c r="E40" s="48"/>
      <x:c r="F40" s="48"/>
      <x:c r="G40" s="48"/>
      <x:c r="H40" s="48"/>
      <x:c r="I40" s="48"/>
      <x:c r="J40" s="40" t="str">
        <x:f>IF(A40="","",IF(OR(B40="",C40="",D40="",E40="",F40="",G40="",H40="",I40=""),"NOT READY - COMPLETE RECORD",IF(C40&lt;&gt;START!$B$4,"INVALID - OUT OF SCOPE","READY")))</x:f>
      </x:c>
    </x:row>
    <x:row r="41">
      <x:c r="A41" s="48"/>
      <x:c r="B41" s="52"/>
      <x:c r="C41" s="48"/>
      <x:c r="D41" s="48"/>
      <x:c r="E41" s="48"/>
      <x:c r="F41" s="48"/>
      <x:c r="G41" s="48"/>
      <x:c r="H41" s="48"/>
      <x:c r="I41" s="48"/>
      <x:c r="J41" s="40" t="str">
        <x:f>IF(A41="","",IF(OR(B41="",C41="",D41="",E41="",F41="",G41="",H41="",I41=""),"NOT READY - COMPLETE RECORD",IF(C41&lt;&gt;START!$B$4,"INVALID - OUT OF SCOPE","READY")))</x:f>
      </x:c>
    </x:row>
    <x:row r="42">
      <x:c r="A42" s="48"/>
      <x:c r="B42" s="52"/>
      <x:c r="C42" s="48"/>
      <x:c r="D42" s="48"/>
      <x:c r="E42" s="48"/>
      <x:c r="F42" s="48"/>
      <x:c r="G42" s="48"/>
      <x:c r="H42" s="48"/>
      <x:c r="I42" s="48"/>
      <x:c r="J42" s="40" t="str">
        <x:f>IF(A42="","",IF(OR(B42="",C42="",D42="",E42="",F42="",G42="",H42="",I42=""),"NOT READY - COMPLETE RECORD",IF(C42&lt;&gt;START!$B$4,"INVALID - OUT OF SCOPE","READY")))</x:f>
      </x:c>
    </x:row>
    <x:row r="43">
      <x:c r="A43" s="48"/>
      <x:c r="B43" s="52"/>
      <x:c r="C43" s="48"/>
      <x:c r="D43" s="48"/>
      <x:c r="E43" s="48"/>
      <x:c r="F43" s="48"/>
      <x:c r="G43" s="48"/>
      <x:c r="H43" s="48"/>
      <x:c r="I43" s="48"/>
      <x:c r="J43" s="40" t="str">
        <x:f>IF(A43="","",IF(OR(B43="",C43="",D43="",E43="",F43="",G43="",H43="",I43=""),"NOT READY - COMPLETE RECORD",IF(C43&lt;&gt;START!$B$4,"INVALID - OUT OF SCOPE","READY")))</x:f>
      </x:c>
    </x:row>
    <x:row r="44">
      <x:c r="A44" s="48"/>
      <x:c r="B44" s="52"/>
      <x:c r="C44" s="48"/>
      <x:c r="D44" s="48"/>
      <x:c r="E44" s="48"/>
      <x:c r="F44" s="48"/>
      <x:c r="G44" s="48"/>
      <x:c r="H44" s="48"/>
      <x:c r="I44" s="48"/>
      <x:c r="J44" s="40" t="str">
        <x:f>IF(A44="","",IF(OR(B44="",C44="",D44="",E44="",F44="",G44="",H44="",I44=""),"NOT READY - COMPLETE RECORD",IF(C44&lt;&gt;START!$B$4,"INVALID - OUT OF SCOPE","READY")))</x:f>
      </x:c>
    </x:row>
    <x:row r="45">
      <x:c r="A45" s="48"/>
      <x:c r="B45" s="52"/>
      <x:c r="C45" s="48"/>
      <x:c r="D45" s="48"/>
      <x:c r="E45" s="48"/>
      <x:c r="F45" s="48"/>
      <x:c r="G45" s="48"/>
      <x:c r="H45" s="48"/>
      <x:c r="I45" s="48"/>
      <x:c r="J45" s="40" t="str">
        <x:f>IF(A45="","",IF(OR(B45="",C45="",D45="",E45="",F45="",G45="",H45="",I45=""),"NOT READY - COMPLETE RECORD",IF(C45&lt;&gt;START!$B$4,"INVALID - OUT OF SCOPE","READY")))</x:f>
      </x:c>
    </x:row>
    <x:row r="46">
      <x:c r="A46" s="48"/>
      <x:c r="B46" s="52"/>
      <x:c r="C46" s="48"/>
      <x:c r="D46" s="48"/>
      <x:c r="E46" s="48"/>
      <x:c r="F46" s="48"/>
      <x:c r="G46" s="48"/>
      <x:c r="H46" s="48"/>
      <x:c r="I46" s="48"/>
      <x:c r="J46" s="40" t="str">
        <x:f>IF(A46="","",IF(OR(B46="",C46="",D46="",E46="",F46="",G46="",H46="",I46=""),"NOT READY - COMPLETE RECORD",IF(C46&lt;&gt;START!$B$4,"INVALID - OUT OF SCOPE","READY")))</x:f>
      </x:c>
    </x:row>
    <x:row r="47">
      <x:c r="A47" s="48"/>
      <x:c r="B47" s="52"/>
      <x:c r="C47" s="48"/>
      <x:c r="D47" s="48"/>
      <x:c r="E47" s="48"/>
      <x:c r="F47" s="48"/>
      <x:c r="G47" s="48"/>
      <x:c r="H47" s="48"/>
      <x:c r="I47" s="48"/>
      <x:c r="J47" s="40" t="str">
        <x:f>IF(A47="","",IF(OR(B47="",C47="",D47="",E47="",F47="",G47="",H47="",I47=""),"NOT READY - COMPLETE RECORD",IF(C47&lt;&gt;START!$B$4,"INVALID - OUT OF SCOPE","READY")))</x:f>
      </x:c>
    </x:row>
    <x:row r="48">
      <x:c r="A48" s="48"/>
      <x:c r="B48" s="52"/>
      <x:c r="C48" s="48"/>
      <x:c r="D48" s="48"/>
      <x:c r="E48" s="48"/>
      <x:c r="F48" s="48"/>
      <x:c r="G48" s="48"/>
      <x:c r="H48" s="48"/>
      <x:c r="I48" s="48"/>
      <x:c r="J48" s="40" t="str">
        <x:f>IF(A48="","",IF(OR(B48="",C48="",D48="",E48="",F48="",G48="",H48="",I48=""),"NOT READY - COMPLETE RECORD",IF(C48&lt;&gt;START!$B$4,"INVALID - OUT OF SCOPE","READY")))</x:f>
      </x:c>
    </x:row>
    <x:row r="49">
      <x:c r="A49" s="48"/>
      <x:c r="B49" s="52"/>
      <x:c r="C49" s="48"/>
      <x:c r="D49" s="48"/>
      <x:c r="E49" s="48"/>
      <x:c r="F49" s="48"/>
      <x:c r="G49" s="48"/>
      <x:c r="H49" s="48"/>
      <x:c r="I49" s="48"/>
      <x:c r="J49" s="40" t="str">
        <x:f>IF(A49="","",IF(OR(B49="",C49="",D49="",E49="",F49="",G49="",H49="",I49=""),"NOT READY - COMPLETE RECORD",IF(C49&lt;&gt;START!$B$4,"INVALID - OUT OF SCOPE","READY")))</x:f>
      </x:c>
    </x:row>
    <x:row r="50">
      <x:c r="A50" s="48"/>
      <x:c r="B50" s="52"/>
      <x:c r="C50" s="48"/>
      <x:c r="D50" s="48"/>
      <x:c r="E50" s="48"/>
      <x:c r="F50" s="48"/>
      <x:c r="G50" s="48"/>
      <x:c r="H50" s="48"/>
      <x:c r="I50" s="48"/>
      <x:c r="J50" s="40" t="str">
        <x:f>IF(A50="","",IF(OR(B50="",C50="",D50="",E50="",F50="",G50="",H50="",I50=""),"NOT READY - COMPLETE RECORD",IF(C50&lt;&gt;START!$B$4,"INVALID - OUT OF SCOPE","READY")))</x:f>
      </x:c>
    </x:row>
    <x:row r="51">
      <x:c r="A51" s="48"/>
      <x:c r="B51" s="52"/>
      <x:c r="C51" s="48"/>
      <x:c r="D51" s="48"/>
      <x:c r="E51" s="48"/>
      <x:c r="F51" s="48"/>
      <x:c r="G51" s="48"/>
      <x:c r="H51" s="48"/>
      <x:c r="I51" s="48"/>
      <x:c r="J51" s="40" t="str">
        <x:f>IF(A51="","",IF(OR(B51="",C51="",D51="",E51="",F51="",G51="",H51="",I51=""),"NOT READY - COMPLETE RECORD",IF(C51&lt;&gt;START!$B$4,"INVALID - OUT OF SCOPE","READY")))</x:f>
      </x:c>
    </x:row>
    <x:row r="52">
      <x:c r="A52" s="48"/>
      <x:c r="B52" s="52"/>
      <x:c r="C52" s="48"/>
      <x:c r="D52" s="48"/>
      <x:c r="E52" s="48"/>
      <x:c r="F52" s="48"/>
      <x:c r="G52" s="48"/>
      <x:c r="H52" s="48"/>
      <x:c r="I52" s="48"/>
      <x:c r="J52" s="40" t="str">
        <x:f>IF(A52="","",IF(OR(B52="",C52="",D52="",E52="",F52="",G52="",H52="",I52=""),"NOT READY - COMPLETE RECORD",IF(C52&lt;&gt;START!$B$4,"INVALID - OUT OF SCOPE","READY")))</x:f>
      </x:c>
    </x:row>
    <x:row r="53">
      <x:c r="A53" s="48"/>
      <x:c r="B53" s="52"/>
      <x:c r="C53" s="48"/>
      <x:c r="D53" s="48"/>
      <x:c r="E53" s="48"/>
      <x:c r="F53" s="48"/>
      <x:c r="G53" s="48"/>
      <x:c r="H53" s="48"/>
      <x:c r="I53" s="48"/>
      <x:c r="J53" s="40" t="str">
        <x:f>IF(A53="","",IF(OR(B53="",C53="",D53="",E53="",F53="",G53="",H53="",I53=""),"NOT READY - COMPLETE RECORD",IF(C53&lt;&gt;START!$B$4,"INVALID - OUT OF SCOPE","READY")))</x:f>
      </x:c>
    </x:row>
    <x:row r="54">
      <x:c r="A54" s="48"/>
      <x:c r="B54" s="52"/>
      <x:c r="C54" s="48"/>
      <x:c r="D54" s="48"/>
      <x:c r="E54" s="48"/>
      <x:c r="F54" s="48"/>
      <x:c r="G54" s="48"/>
      <x:c r="H54" s="48"/>
      <x:c r="I54" s="48"/>
      <x:c r="J54" s="40" t="str">
        <x:f>IF(A54="","",IF(OR(B54="",C54="",D54="",E54="",F54="",G54="",H54="",I54=""),"NOT READY - COMPLETE RECORD",IF(C54&lt;&gt;START!$B$4,"INVALID - OUT OF SCOPE","READY")))</x:f>
      </x:c>
    </x:row>
    <x:row r="55">
      <x:c r="A55" s="48"/>
      <x:c r="B55" s="52"/>
      <x:c r="C55" s="48"/>
      <x:c r="D55" s="48"/>
      <x:c r="E55" s="48"/>
      <x:c r="F55" s="48"/>
      <x:c r="G55" s="48"/>
      <x:c r="H55" s="48"/>
      <x:c r="I55" s="48"/>
      <x:c r="J55" s="40" t="str">
        <x:f>IF(A55="","",IF(OR(B55="",C55="",D55="",E55="",F55="",G55="",H55="",I55=""),"NOT READY - COMPLETE RECORD",IF(C55&lt;&gt;START!$B$4,"INVALID - OUT OF SCOPE","READY")))</x:f>
      </x:c>
    </x:row>
    <x:row r="56">
      <x:c r="A56" s="48"/>
      <x:c r="B56" s="52"/>
      <x:c r="C56" s="48"/>
      <x:c r="D56" s="48"/>
      <x:c r="E56" s="48"/>
      <x:c r="F56" s="48"/>
      <x:c r="G56" s="48"/>
      <x:c r="H56" s="48"/>
      <x:c r="I56" s="48"/>
      <x:c r="J56" s="40" t="str">
        <x:f>IF(A56="","",IF(OR(B56="",C56="",D56="",E56="",F56="",G56="",H56="",I56=""),"NOT READY - COMPLETE RECORD",IF(C56&lt;&gt;START!$B$4,"INVALID - OUT OF SCOPE","READY")))</x:f>
      </x:c>
    </x:row>
    <x:row r="57">
      <x:c r="A57" s="48"/>
      <x:c r="B57" s="52"/>
      <x:c r="C57" s="48"/>
      <x:c r="D57" s="48"/>
      <x:c r="E57" s="48"/>
      <x:c r="F57" s="48"/>
      <x:c r="G57" s="48"/>
      <x:c r="H57" s="48"/>
      <x:c r="I57" s="48"/>
      <x:c r="J57" s="40" t="str">
        <x:f>IF(A57="","",IF(OR(B57="",C57="",D57="",E57="",F57="",G57="",H57="",I57=""),"NOT READY - COMPLETE RECORD",IF(C57&lt;&gt;START!$B$4,"INVALID - OUT OF SCOPE","READY")))</x:f>
      </x:c>
    </x:row>
    <x:row r="58">
      <x:c r="A58" s="48"/>
      <x:c r="B58" s="52"/>
      <x:c r="C58" s="48"/>
      <x:c r="D58" s="48"/>
      <x:c r="E58" s="48"/>
      <x:c r="F58" s="48"/>
      <x:c r="G58" s="48"/>
      <x:c r="H58" s="48"/>
      <x:c r="I58" s="48"/>
      <x:c r="J58" s="40" t="str">
        <x:f>IF(A58="","",IF(OR(B58="",C58="",D58="",E58="",F58="",G58="",H58="",I58=""),"NOT READY - COMPLETE RECORD",IF(C58&lt;&gt;START!$B$4,"INVALID - OUT OF SCOPE","READY")))</x:f>
      </x:c>
    </x:row>
    <x:row r="59">
      <x:c r="A59" s="48"/>
      <x:c r="B59" s="52"/>
      <x:c r="C59" s="48"/>
      <x:c r="D59" s="48"/>
      <x:c r="E59" s="48"/>
      <x:c r="F59" s="48"/>
      <x:c r="G59" s="48"/>
      <x:c r="H59" s="48"/>
      <x:c r="I59" s="48"/>
      <x:c r="J59" s="40" t="str">
        <x:f>IF(A59="","",IF(OR(B59="",C59="",D59="",E59="",F59="",G59="",H59="",I59=""),"NOT READY - COMPLETE RECORD",IF(C59&lt;&gt;START!$B$4,"INVALID - OUT OF SCOPE","READY")))</x:f>
      </x:c>
    </x:row>
    <x:row r="60">
      <x:c r="A60" s="48"/>
      <x:c r="B60" s="52"/>
      <x:c r="C60" s="48"/>
      <x:c r="D60" s="48"/>
      <x:c r="E60" s="48"/>
      <x:c r="F60" s="48"/>
      <x:c r="G60" s="48"/>
      <x:c r="H60" s="48"/>
      <x:c r="I60" s="48"/>
      <x:c r="J60" s="40" t="str">
        <x:f>IF(A60="","",IF(OR(B60="",C60="",D60="",E60="",F60="",G60="",H60="",I60=""),"NOT READY - COMPLETE RECORD",IF(C60&lt;&gt;START!$B$4,"INVALID - OUT OF SCOPE","READY")))</x:f>
      </x:c>
    </x:row>
    <x:row r="61">
      <x:c r="A61" s="48"/>
      <x:c r="B61" s="52"/>
      <x:c r="C61" s="48"/>
      <x:c r="D61" s="48"/>
      <x:c r="E61" s="48"/>
      <x:c r="F61" s="48"/>
      <x:c r="G61" s="48"/>
      <x:c r="H61" s="48"/>
      <x:c r="I61" s="48"/>
      <x:c r="J61" s="40" t="str">
        <x:f>IF(A61="","",IF(OR(B61="",C61="",D61="",E61="",F61="",G61="",H61="",I61=""),"NOT READY - COMPLETE RECORD",IF(C61&lt;&gt;START!$B$4,"INVALID - OUT OF SCOPE","READY")))</x:f>
      </x:c>
    </x:row>
    <x:row r="62">
      <x:c r="A62" s="48"/>
      <x:c r="B62" s="52"/>
      <x:c r="C62" s="48"/>
      <x:c r="D62" s="48"/>
      <x:c r="E62" s="48"/>
      <x:c r="F62" s="48"/>
      <x:c r="G62" s="48"/>
      <x:c r="H62" s="48"/>
      <x:c r="I62" s="48"/>
      <x:c r="J62" s="40" t="str">
        <x:f>IF(A62="","",IF(OR(B62="",C62="",D62="",E62="",F62="",G62="",H62="",I62=""),"NOT READY - COMPLETE RECORD",IF(C62&lt;&gt;START!$B$4,"INVALID - OUT OF SCOPE","READY")))</x:f>
      </x:c>
    </x:row>
    <x:row r="63">
      <x:c r="A63" s="48"/>
      <x:c r="B63" s="52"/>
      <x:c r="C63" s="48"/>
      <x:c r="D63" s="48"/>
      <x:c r="E63" s="48"/>
      <x:c r="F63" s="48"/>
      <x:c r="G63" s="48"/>
      <x:c r="H63" s="48"/>
      <x:c r="I63" s="48"/>
      <x:c r="J63" s="40" t="str">
        <x:f>IF(A63="","",IF(OR(B63="",C63="",D63="",E63="",F63="",G63="",H63="",I63=""),"NOT READY - COMPLETE RECORD",IF(C63&lt;&gt;START!$B$4,"INVALID - OUT OF SCOPE","READY")))</x:f>
      </x:c>
    </x:row>
    <x:row r="64">
      <x:c r="A64" s="48"/>
      <x:c r="B64" s="52"/>
      <x:c r="C64" s="48"/>
      <x:c r="D64" s="48"/>
      <x:c r="E64" s="48"/>
      <x:c r="F64" s="48"/>
      <x:c r="G64" s="48"/>
      <x:c r="H64" s="48"/>
      <x:c r="I64" s="48"/>
      <x:c r="J64" s="40" t="str">
        <x:f>IF(A64="","",IF(OR(B64="",C64="",D64="",E64="",F64="",G64="",H64="",I64=""),"NOT READY - COMPLETE RECORD",IF(C64&lt;&gt;START!$B$4,"INVALID - OUT OF SCOPE","READY")))</x:f>
      </x:c>
    </x:row>
    <x:row r="65">
      <x:c r="A65" s="48"/>
      <x:c r="B65" s="52"/>
      <x:c r="C65" s="48"/>
      <x:c r="D65" s="48"/>
      <x:c r="E65" s="48"/>
      <x:c r="F65" s="48"/>
      <x:c r="G65" s="48"/>
      <x:c r="H65" s="48"/>
      <x:c r="I65" s="48"/>
      <x:c r="J65" s="40" t="str">
        <x:f>IF(A65="","",IF(OR(B65="",C65="",D65="",E65="",F65="",G65="",H65="",I65=""),"NOT READY - COMPLETE RECORD",IF(C65&lt;&gt;START!$B$4,"INVALID - OUT OF SCOPE","READY")))</x:f>
      </x:c>
    </x:row>
    <x:row r="66">
      <x:c r="A66" s="48"/>
      <x:c r="B66" s="52"/>
      <x:c r="C66" s="48"/>
      <x:c r="D66" s="48"/>
      <x:c r="E66" s="48"/>
      <x:c r="F66" s="48"/>
      <x:c r="G66" s="48"/>
      <x:c r="H66" s="48"/>
      <x:c r="I66" s="48"/>
      <x:c r="J66" s="40" t="str">
        <x:f>IF(A66="","",IF(OR(B66="",C66="",D66="",E66="",F66="",G66="",H66="",I66=""),"NOT READY - COMPLETE RECORD",IF(C66&lt;&gt;START!$B$4,"INVALID - OUT OF SCOPE","READY")))</x:f>
      </x:c>
    </x:row>
    <x:row r="67">
      <x:c r="A67" s="48"/>
      <x:c r="B67" s="52"/>
      <x:c r="C67" s="48"/>
      <x:c r="D67" s="48"/>
      <x:c r="E67" s="48"/>
      <x:c r="F67" s="48"/>
      <x:c r="G67" s="48"/>
      <x:c r="H67" s="48"/>
      <x:c r="I67" s="48"/>
      <x:c r="J67" s="40" t="str">
        <x:f>IF(A67="","",IF(OR(B67="",C67="",D67="",E67="",F67="",G67="",H67="",I67=""),"NOT READY - COMPLETE RECORD",IF(C67&lt;&gt;START!$B$4,"INVALID - OUT OF SCOPE","READY")))</x:f>
      </x:c>
    </x:row>
    <x:row r="68">
      <x:c r="A68" s="48"/>
      <x:c r="B68" s="52"/>
      <x:c r="C68" s="48"/>
      <x:c r="D68" s="48"/>
      <x:c r="E68" s="48"/>
      <x:c r="F68" s="48"/>
      <x:c r="G68" s="48"/>
      <x:c r="H68" s="48"/>
      <x:c r="I68" s="48"/>
      <x:c r="J68" s="40" t="str">
        <x:f>IF(A68="","",IF(OR(B68="",C68="",D68="",E68="",F68="",G68="",H68="",I68=""),"NOT READY - COMPLETE RECORD",IF(C68&lt;&gt;START!$B$4,"INVALID - OUT OF SCOPE","READY")))</x:f>
      </x:c>
    </x:row>
    <x:row r="69">
      <x:c r="A69" s="48"/>
      <x:c r="B69" s="52"/>
      <x:c r="C69" s="48"/>
      <x:c r="D69" s="48"/>
      <x:c r="E69" s="48"/>
      <x:c r="F69" s="48"/>
      <x:c r="G69" s="48"/>
      <x:c r="H69" s="48"/>
      <x:c r="I69" s="48"/>
      <x:c r="J69" s="40" t="str">
        <x:f>IF(A69="","",IF(OR(B69="",C69="",D69="",E69="",F69="",G69="",H69="",I69=""),"NOT READY - COMPLETE RECORD",IF(C69&lt;&gt;START!$B$4,"INVALID - OUT OF SCOPE","READY")))</x:f>
      </x:c>
    </x:row>
    <x:row r="70">
      <x:c r="A70" s="48"/>
      <x:c r="B70" s="52"/>
      <x:c r="C70" s="48"/>
      <x:c r="D70" s="48"/>
      <x:c r="E70" s="48"/>
      <x:c r="F70" s="48"/>
      <x:c r="G70" s="48"/>
      <x:c r="H70" s="48"/>
      <x:c r="I70" s="48"/>
      <x:c r="J70" s="40" t="str">
        <x:f>IF(A70="","",IF(OR(B70="",C70="",D70="",E70="",F70="",G70="",H70="",I70=""),"NOT READY - COMPLETE RECORD",IF(C70&lt;&gt;START!$B$4,"INVALID - OUT OF SCOPE","READY")))</x:f>
      </x:c>
    </x:row>
    <x:row r="71">
      <x:c r="A71" s="48"/>
      <x:c r="B71" s="52"/>
      <x:c r="C71" s="48"/>
      <x:c r="D71" s="48"/>
      <x:c r="E71" s="48"/>
      <x:c r="F71" s="48"/>
      <x:c r="G71" s="48"/>
      <x:c r="H71" s="48"/>
      <x:c r="I71" s="48"/>
      <x:c r="J71" s="40" t="str">
        <x:f>IF(A71="","",IF(OR(B71="",C71="",D71="",E71="",F71="",G71="",H71="",I71=""),"NOT READY - COMPLETE RECORD",IF(C71&lt;&gt;START!$B$4,"INVALID - OUT OF SCOPE","READY")))</x:f>
      </x:c>
    </x:row>
    <x:row r="72">
      <x:c r="A72" s="48"/>
      <x:c r="B72" s="52"/>
      <x:c r="C72" s="48"/>
      <x:c r="D72" s="48"/>
      <x:c r="E72" s="48"/>
      <x:c r="F72" s="48"/>
      <x:c r="G72" s="48"/>
      <x:c r="H72" s="48"/>
      <x:c r="I72" s="48"/>
      <x:c r="J72" s="40" t="str">
        <x:f>IF(A72="","",IF(OR(B72="",C72="",D72="",E72="",F72="",G72="",H72="",I72=""),"NOT READY - COMPLETE RECORD",IF(C72&lt;&gt;START!$B$4,"INVALID - OUT OF SCOPE","READY")))</x:f>
      </x:c>
    </x:row>
    <x:row r="73">
      <x:c r="A73" s="48"/>
      <x:c r="B73" s="52"/>
      <x:c r="C73" s="48"/>
      <x:c r="D73" s="48"/>
      <x:c r="E73" s="48"/>
      <x:c r="F73" s="48"/>
      <x:c r="G73" s="48"/>
      <x:c r="H73" s="48"/>
      <x:c r="I73" s="48"/>
      <x:c r="J73" s="40" t="str">
        <x:f>IF(A73="","",IF(OR(B73="",C73="",D73="",E73="",F73="",G73="",H73="",I73=""),"NOT READY - COMPLETE RECORD",IF(C73&lt;&gt;START!$B$4,"INVALID - OUT OF SCOPE","READY")))</x:f>
      </x:c>
    </x:row>
    <x:row r="74">
      <x:c r="A74" s="48"/>
      <x:c r="B74" s="52"/>
      <x:c r="C74" s="48"/>
      <x:c r="D74" s="48"/>
      <x:c r="E74" s="48"/>
      <x:c r="F74" s="48"/>
      <x:c r="G74" s="48"/>
      <x:c r="H74" s="48"/>
      <x:c r="I74" s="48"/>
      <x:c r="J74" s="40" t="str">
        <x:f>IF(A74="","",IF(OR(B74="",C74="",D74="",E74="",F74="",G74="",H74="",I74=""),"NOT READY - COMPLETE RECORD",IF(C74&lt;&gt;START!$B$4,"INVALID - OUT OF SCOPE","READY")))</x:f>
      </x:c>
    </x:row>
    <x:row r="75">
      <x:c r="A75" s="48"/>
      <x:c r="B75" s="52"/>
      <x:c r="C75" s="48"/>
      <x:c r="D75" s="48"/>
      <x:c r="E75" s="48"/>
      <x:c r="F75" s="48"/>
      <x:c r="G75" s="48"/>
      <x:c r="H75" s="48"/>
      <x:c r="I75" s="48"/>
      <x:c r="J75" s="40" t="str">
        <x:f>IF(A75="","",IF(OR(B75="",C75="",D75="",E75="",F75="",G75="",H75="",I75=""),"NOT READY - COMPLETE RECORD",IF(C75&lt;&gt;START!$B$4,"INVALID - OUT OF SCOPE","READY")))</x:f>
      </x:c>
    </x:row>
    <x:row r="76">
      <x:c r="A76" s="48"/>
      <x:c r="B76" s="52"/>
      <x:c r="C76" s="48"/>
      <x:c r="D76" s="48"/>
      <x:c r="E76" s="48"/>
      <x:c r="F76" s="48"/>
      <x:c r="G76" s="48"/>
      <x:c r="H76" s="48"/>
      <x:c r="I76" s="48"/>
      <x:c r="J76" s="40" t="str">
        <x:f>IF(A76="","",IF(OR(B76="",C76="",D76="",E76="",F76="",G76="",H76="",I76=""),"NOT READY - COMPLETE RECORD",IF(C76&lt;&gt;START!$B$4,"INVALID - OUT OF SCOPE","READY")))</x:f>
      </x:c>
    </x:row>
    <x:row r="77">
      <x:c r="A77" s="48"/>
      <x:c r="B77" s="52"/>
      <x:c r="C77" s="48"/>
      <x:c r="D77" s="48"/>
      <x:c r="E77" s="48"/>
      <x:c r="F77" s="48"/>
      <x:c r="G77" s="48"/>
      <x:c r="H77" s="48"/>
      <x:c r="I77" s="48"/>
      <x:c r="J77" s="40" t="str">
        <x:f>IF(A77="","",IF(OR(B77="",C77="",D77="",E77="",F77="",G77="",H77="",I77=""),"NOT READY - COMPLETE RECORD",IF(C77&lt;&gt;START!$B$4,"INVALID - OUT OF SCOPE","READY")))</x:f>
      </x:c>
    </x:row>
    <x:row r="78">
      <x:c r="A78" s="48"/>
      <x:c r="B78" s="52"/>
      <x:c r="C78" s="48"/>
      <x:c r="D78" s="48"/>
      <x:c r="E78" s="48"/>
      <x:c r="F78" s="48"/>
      <x:c r="G78" s="48"/>
      <x:c r="H78" s="48"/>
      <x:c r="I78" s="48"/>
      <x:c r="J78" s="40" t="str">
        <x:f>IF(A78="","",IF(OR(B78="",C78="",D78="",E78="",F78="",G78="",H78="",I78=""),"NOT READY - COMPLETE RECORD",IF(C78&lt;&gt;START!$B$4,"INVALID - OUT OF SCOPE","READY")))</x:f>
      </x:c>
    </x:row>
    <x:row r="79">
      <x:c r="A79" s="48"/>
      <x:c r="B79" s="52"/>
      <x:c r="C79" s="48"/>
      <x:c r="D79" s="48"/>
      <x:c r="E79" s="48"/>
      <x:c r="F79" s="48"/>
      <x:c r="G79" s="48"/>
      <x:c r="H79" s="48"/>
      <x:c r="I79" s="48"/>
      <x:c r="J79" s="40" t="str">
        <x:f>IF(A79="","",IF(OR(B79="",C79="",D79="",E79="",F79="",G79="",H79="",I79=""),"NOT READY - COMPLETE RECORD",IF(C79&lt;&gt;START!$B$4,"INVALID - OUT OF SCOPE","READY")))</x:f>
      </x:c>
    </x:row>
    <x:row r="80">
      <x:c r="A80" s="48"/>
      <x:c r="B80" s="52"/>
      <x:c r="C80" s="48"/>
      <x:c r="D80" s="48"/>
      <x:c r="E80" s="48"/>
      <x:c r="F80" s="48"/>
      <x:c r="G80" s="48"/>
      <x:c r="H80" s="48"/>
      <x:c r="I80" s="48"/>
      <x:c r="J80" s="40" t="str">
        <x:f>IF(A80="","",IF(OR(B80="",C80="",D80="",E80="",F80="",G80="",H80="",I80=""),"NOT READY - COMPLETE RECORD",IF(C80&lt;&gt;START!$B$4,"INVALID - OUT OF SCOPE","READY")))</x:f>
      </x:c>
    </x:row>
    <x:row r="81">
      <x:c r="A81" s="48"/>
      <x:c r="B81" s="52"/>
      <x:c r="C81" s="48"/>
      <x:c r="D81" s="48"/>
      <x:c r="E81" s="48"/>
      <x:c r="F81" s="48"/>
      <x:c r="G81" s="48"/>
      <x:c r="H81" s="48"/>
      <x:c r="I81" s="48"/>
      <x:c r="J81" s="40" t="str">
        <x:f>IF(A81="","",IF(OR(B81="",C81="",D81="",E81="",F81="",G81="",H81="",I81=""),"NOT READY - COMPLETE RECORD",IF(C81&lt;&gt;START!$B$4,"INVALID - OUT OF SCOPE","READY")))</x:f>
      </x:c>
    </x:row>
    <x:row r="82">
      <x:c r="A82" s="48"/>
      <x:c r="B82" s="52"/>
      <x:c r="C82" s="48"/>
      <x:c r="D82" s="48"/>
      <x:c r="E82" s="48"/>
      <x:c r="F82" s="48"/>
      <x:c r="G82" s="48"/>
      <x:c r="H82" s="48"/>
      <x:c r="I82" s="48"/>
      <x:c r="J82" s="40" t="str">
        <x:f>IF(A82="","",IF(OR(B82="",C82="",D82="",E82="",F82="",G82="",H82="",I82=""),"NOT READY - COMPLETE RECORD",IF(C82&lt;&gt;START!$B$4,"INVALID - OUT OF SCOPE","READY")))</x:f>
      </x:c>
    </x:row>
    <x:row r="83">
      <x:c r="A83" s="48"/>
      <x:c r="B83" s="52"/>
      <x:c r="C83" s="48"/>
      <x:c r="D83" s="48"/>
      <x:c r="E83" s="48"/>
      <x:c r="F83" s="48"/>
      <x:c r="G83" s="48"/>
      <x:c r="H83" s="48"/>
      <x:c r="I83" s="48"/>
      <x:c r="J83" s="40" t="str">
        <x:f>IF(A83="","",IF(OR(B83="",C83="",D83="",E83="",F83="",G83="",H83="",I83=""),"NOT READY - COMPLETE RECORD",IF(C83&lt;&gt;START!$B$4,"INVALID - OUT OF SCOPE","READY")))</x:f>
      </x:c>
    </x:row>
    <x:row r="84">
      <x:c r="A84" s="48"/>
      <x:c r="B84" s="52"/>
      <x:c r="C84" s="48"/>
      <x:c r="D84" s="48"/>
      <x:c r="E84" s="48"/>
      <x:c r="F84" s="48"/>
      <x:c r="G84" s="48"/>
      <x:c r="H84" s="48"/>
      <x:c r="I84" s="48"/>
      <x:c r="J84" s="40" t="str">
        <x:f>IF(A84="","",IF(OR(B84="",C84="",D84="",E84="",F84="",G84="",H84="",I84=""),"NOT READY - COMPLETE RECORD",IF(C84&lt;&gt;START!$B$4,"INVALID - OUT OF SCOPE","READY")))</x:f>
      </x:c>
    </x:row>
    <x:row r="85">
      <x:c r="A85" s="48"/>
      <x:c r="B85" s="52"/>
      <x:c r="C85" s="48"/>
      <x:c r="D85" s="48"/>
      <x:c r="E85" s="48"/>
      <x:c r="F85" s="48"/>
      <x:c r="G85" s="48"/>
      <x:c r="H85" s="48"/>
      <x:c r="I85" s="48"/>
      <x:c r="J85" s="40" t="str">
        <x:f>IF(A85="","",IF(OR(B85="",C85="",D85="",E85="",F85="",G85="",H85="",I85=""),"NOT READY - COMPLETE RECORD",IF(C85&lt;&gt;START!$B$4,"INVALID - OUT OF SCOPE","READY")))</x:f>
      </x:c>
    </x:row>
    <x:row r="86">
      <x:c r="A86" s="48"/>
      <x:c r="B86" s="52"/>
      <x:c r="C86" s="48"/>
      <x:c r="D86" s="48"/>
      <x:c r="E86" s="48"/>
      <x:c r="F86" s="48"/>
      <x:c r="G86" s="48"/>
      <x:c r="H86" s="48"/>
      <x:c r="I86" s="48"/>
      <x:c r="J86" s="40" t="str">
        <x:f>IF(A86="","",IF(OR(B86="",C86="",D86="",E86="",F86="",G86="",H86="",I86=""),"NOT READY - COMPLETE RECORD",IF(C86&lt;&gt;START!$B$4,"INVALID - OUT OF SCOPE","READY")))</x:f>
      </x:c>
    </x:row>
    <x:row r="87">
      <x:c r="A87" s="48"/>
      <x:c r="B87" s="52"/>
      <x:c r="C87" s="48"/>
      <x:c r="D87" s="48"/>
      <x:c r="E87" s="48"/>
      <x:c r="F87" s="48"/>
      <x:c r="G87" s="48"/>
      <x:c r="H87" s="48"/>
      <x:c r="I87" s="48"/>
      <x:c r="J87" s="40" t="str">
        <x:f>IF(A87="","",IF(OR(B87="",C87="",D87="",E87="",F87="",G87="",H87="",I87=""),"NOT READY - COMPLETE RECORD",IF(C87&lt;&gt;START!$B$4,"INVALID - OUT OF SCOPE","READY")))</x:f>
      </x:c>
    </x:row>
    <x:row r="88">
      <x:c r="A88" s="48"/>
      <x:c r="B88" s="52"/>
      <x:c r="C88" s="48"/>
      <x:c r="D88" s="48"/>
      <x:c r="E88" s="48"/>
      <x:c r="F88" s="48"/>
      <x:c r="G88" s="48"/>
      <x:c r="H88" s="48"/>
      <x:c r="I88" s="48"/>
      <x:c r="J88" s="40" t="str">
        <x:f>IF(A88="","",IF(OR(B88="",C88="",D88="",E88="",F88="",G88="",H88="",I88=""),"NOT READY - COMPLETE RECORD",IF(C88&lt;&gt;START!$B$4,"INVALID - OUT OF SCOPE","READY")))</x:f>
      </x:c>
    </x:row>
    <x:row r="89">
      <x:c r="A89" s="48"/>
      <x:c r="B89" s="52"/>
      <x:c r="C89" s="48"/>
      <x:c r="D89" s="48"/>
      <x:c r="E89" s="48"/>
      <x:c r="F89" s="48"/>
      <x:c r="G89" s="48"/>
      <x:c r="H89" s="48"/>
      <x:c r="I89" s="48"/>
      <x:c r="J89" s="40" t="str">
        <x:f>IF(A89="","",IF(OR(B89="",C89="",D89="",E89="",F89="",G89="",H89="",I89=""),"NOT READY - COMPLETE RECORD",IF(C89&lt;&gt;START!$B$4,"INVALID - OUT OF SCOPE","READY")))</x:f>
      </x:c>
    </x:row>
    <x:row r="90">
      <x:c r="A90" s="48"/>
      <x:c r="B90" s="52"/>
      <x:c r="C90" s="48"/>
      <x:c r="D90" s="48"/>
      <x:c r="E90" s="48"/>
      <x:c r="F90" s="48"/>
      <x:c r="G90" s="48"/>
      <x:c r="H90" s="48"/>
      <x:c r="I90" s="48"/>
      <x:c r="J90" s="40" t="str">
        <x:f>IF(A90="","",IF(OR(B90="",C90="",D90="",E90="",F90="",G90="",H90="",I90=""),"NOT READY - COMPLETE RECORD",IF(C90&lt;&gt;START!$B$4,"INVALID - OUT OF SCOPE","READY")))</x:f>
      </x:c>
    </x:row>
    <x:row r="91">
      <x:c r="A91" s="48"/>
      <x:c r="B91" s="52"/>
      <x:c r="C91" s="48"/>
      <x:c r="D91" s="48"/>
      <x:c r="E91" s="48"/>
      <x:c r="F91" s="48"/>
      <x:c r="G91" s="48"/>
      <x:c r="H91" s="48"/>
      <x:c r="I91" s="48"/>
      <x:c r="J91" s="40" t="str">
        <x:f>IF(A91="","",IF(OR(B91="",C91="",D91="",E91="",F91="",G91="",H91="",I91=""),"NOT READY - COMPLETE RECORD",IF(C91&lt;&gt;START!$B$4,"INVALID - OUT OF SCOPE","READY")))</x:f>
      </x:c>
    </x:row>
    <x:row r="92">
      <x:c r="A92" s="48"/>
      <x:c r="B92" s="52"/>
      <x:c r="C92" s="48"/>
      <x:c r="D92" s="48"/>
      <x:c r="E92" s="48"/>
      <x:c r="F92" s="48"/>
      <x:c r="G92" s="48"/>
      <x:c r="H92" s="48"/>
      <x:c r="I92" s="48"/>
      <x:c r="J92" s="40" t="str">
        <x:f>IF(A92="","",IF(OR(B92="",C92="",D92="",E92="",F92="",G92="",H92="",I92=""),"NOT READY - COMPLETE RECORD",IF(C92&lt;&gt;START!$B$4,"INVALID - OUT OF SCOPE","READY")))</x:f>
      </x:c>
    </x:row>
    <x:row r="93">
      <x:c r="A93" s="48"/>
      <x:c r="B93" s="52"/>
      <x:c r="C93" s="48"/>
      <x:c r="D93" s="48"/>
      <x:c r="E93" s="48"/>
      <x:c r="F93" s="48"/>
      <x:c r="G93" s="48"/>
      <x:c r="H93" s="48"/>
      <x:c r="I93" s="48"/>
      <x:c r="J93" s="40" t="str">
        <x:f>IF(A93="","",IF(OR(B93="",C93="",D93="",E93="",F93="",G93="",H93="",I93=""),"NOT READY - COMPLETE RECORD",IF(C93&lt;&gt;START!$B$4,"INVALID - OUT OF SCOPE","READY")))</x:f>
      </x:c>
    </x:row>
    <x:row r="94">
      <x:c r="A94" s="48"/>
      <x:c r="B94" s="52"/>
      <x:c r="C94" s="48"/>
      <x:c r="D94" s="48"/>
      <x:c r="E94" s="48"/>
      <x:c r="F94" s="48"/>
      <x:c r="G94" s="48"/>
      <x:c r="H94" s="48"/>
      <x:c r="I94" s="48"/>
      <x:c r="J94" s="40" t="str">
        <x:f>IF(A94="","",IF(OR(B94="",C94="",D94="",E94="",F94="",G94="",H94="",I94=""),"NOT READY - COMPLETE RECORD",IF(C94&lt;&gt;START!$B$4,"INVALID - OUT OF SCOPE","READY")))</x:f>
      </x:c>
    </x:row>
    <x:row r="95">
      <x:c r="A95" s="48"/>
      <x:c r="B95" s="52"/>
      <x:c r="C95" s="48"/>
      <x:c r="D95" s="48"/>
      <x:c r="E95" s="48"/>
      <x:c r="F95" s="48"/>
      <x:c r="G95" s="48"/>
      <x:c r="H95" s="48"/>
      <x:c r="I95" s="48"/>
      <x:c r="J95" s="40" t="str">
        <x:f>IF(A95="","",IF(OR(B95="",C95="",D95="",E95="",F95="",G95="",H95="",I95=""),"NOT READY - COMPLETE RECORD",IF(C95&lt;&gt;START!$B$4,"INVALID - OUT OF SCOPE","READY")))</x:f>
      </x:c>
    </x:row>
    <x:row r="96">
      <x:c r="A96" s="48"/>
      <x:c r="B96" s="52"/>
      <x:c r="C96" s="48"/>
      <x:c r="D96" s="48"/>
      <x:c r="E96" s="48"/>
      <x:c r="F96" s="48"/>
      <x:c r="G96" s="48"/>
      <x:c r="H96" s="48"/>
      <x:c r="I96" s="48"/>
      <x:c r="J96" s="40" t="str">
        <x:f>IF(A96="","",IF(OR(B96="",C96="",D96="",E96="",F96="",G96="",H96="",I96=""),"NOT READY - COMPLETE RECORD",IF(C96&lt;&gt;START!$B$4,"INVALID - OUT OF SCOPE","READY")))</x:f>
      </x:c>
    </x:row>
    <x:row r="97">
      <x:c r="A97" s="48"/>
      <x:c r="B97" s="52"/>
      <x:c r="C97" s="48"/>
      <x:c r="D97" s="48"/>
      <x:c r="E97" s="48"/>
      <x:c r="F97" s="48"/>
      <x:c r="G97" s="48"/>
      <x:c r="H97" s="48"/>
      <x:c r="I97" s="48"/>
      <x:c r="J97" s="40" t="str">
        <x:f>IF(A97="","",IF(OR(B97="",C97="",D97="",E97="",F97="",G97="",H97="",I97=""),"NOT READY - COMPLETE RECORD",IF(C97&lt;&gt;START!$B$4,"INVALID - OUT OF SCOPE","READY")))</x:f>
      </x:c>
    </x:row>
    <x:row r="98">
      <x:c r="A98" s="48"/>
      <x:c r="B98" s="52"/>
      <x:c r="C98" s="48"/>
      <x:c r="D98" s="48"/>
      <x:c r="E98" s="48"/>
      <x:c r="F98" s="48"/>
      <x:c r="G98" s="48"/>
      <x:c r="H98" s="48"/>
      <x:c r="I98" s="48"/>
      <x:c r="J98" s="40" t="str">
        <x:f>IF(A98="","",IF(OR(B98="",C98="",D98="",E98="",F98="",G98="",H98="",I98=""),"NOT READY - COMPLETE RECORD",IF(C98&lt;&gt;START!$B$4,"INVALID - OUT OF SCOPE","READY")))</x:f>
      </x:c>
    </x:row>
    <x:row r="99">
      <x:c r="A99" s="48"/>
      <x:c r="B99" s="52"/>
      <x:c r="C99" s="48"/>
      <x:c r="D99" s="48"/>
      <x:c r="E99" s="48"/>
      <x:c r="F99" s="48"/>
      <x:c r="G99" s="48"/>
      <x:c r="H99" s="48"/>
      <x:c r="I99" s="48"/>
      <x:c r="J99" s="40" t="str">
        <x:f>IF(A99="","",IF(OR(B99="",C99="",D99="",E99="",F99="",G99="",H99="",I99=""),"NOT READY - COMPLETE RECORD",IF(C99&lt;&gt;START!$B$4,"INVALID - OUT OF SCOPE","READY")))</x:f>
      </x:c>
    </x:row>
    <x:row r="100">
      <x:c r="A100" s="48"/>
      <x:c r="B100" s="52"/>
      <x:c r="C100" s="48"/>
      <x:c r="D100" s="48"/>
      <x:c r="E100" s="48"/>
      <x:c r="F100" s="48"/>
      <x:c r="G100" s="48"/>
      <x:c r="H100" s="48"/>
      <x:c r="I100" s="48"/>
      <x:c r="J100" s="40" t="str">
        <x:f>IF(A100="","",IF(OR(B100="",C100="",D100="",E100="",F100="",G100="",H100="",I100=""),"NOT READY - COMPLETE RECORD",IF(C100&lt;&gt;START!$B$4,"INVALID - OUT OF SCOPE","READY")))</x:f>
      </x:c>
    </x:row>
    <x:row r="101">
      <x:c r="A101" s="48"/>
      <x:c r="B101" s="52"/>
      <x:c r="C101" s="48"/>
      <x:c r="D101" s="48"/>
      <x:c r="E101" s="48"/>
      <x:c r="F101" s="48"/>
      <x:c r="G101" s="48"/>
      <x:c r="H101" s="48"/>
      <x:c r="I101" s="48"/>
      <x:c r="J101" s="40" t="str">
        <x:f>IF(A101="","",IF(OR(B101="",C101="",D101="",E101="",F101="",G101="",H101="",I101=""),"NOT READY - COMPLETE RECORD",IF(C101&lt;&gt;START!$B$4,"INVALID - OUT OF SCOPE","READY")))</x:f>
      </x:c>
    </x:row>
    <x:row r="102">
      <x:c r="A102" s="48"/>
      <x:c r="B102" s="52"/>
      <x:c r="C102" s="48"/>
      <x:c r="D102" s="48"/>
      <x:c r="E102" s="48"/>
      <x:c r="F102" s="48"/>
      <x:c r="G102" s="48"/>
      <x:c r="H102" s="48"/>
      <x:c r="I102" s="48"/>
      <x:c r="J102" s="40" t="str">
        <x:f>IF(A102="","",IF(OR(B102="",C102="",D102="",E102="",F102="",G102="",H102="",I102=""),"NOT READY - COMPLETE RECORD",IF(C102&lt;&gt;START!$B$4,"INVALID - OUT OF SCOPE","READY")))</x:f>
      </x:c>
    </x:row>
    <x:row r="103">
      <x:c r="A103" s="48"/>
      <x:c r="B103" s="52"/>
      <x:c r="C103" s="48"/>
      <x:c r="D103" s="48"/>
      <x:c r="E103" s="48"/>
      <x:c r="F103" s="48"/>
      <x:c r="G103" s="48"/>
      <x:c r="H103" s="48"/>
      <x:c r="I103" s="48"/>
      <x:c r="J103" s="40" t="str">
        <x:f>IF(A103="","",IF(OR(B103="",C103="",D103="",E103="",F103="",G103="",H103="",I103=""),"NOT READY - COMPLETE RECORD",IF(C103&lt;&gt;START!$B$4,"INVALID - OUT OF SCOPE","READY")))</x:f>
      </x:c>
    </x:row>
    <x:row r="104">
      <x:c r="A104" s="48"/>
      <x:c r="B104" s="52"/>
      <x:c r="C104" s="48"/>
      <x:c r="D104" s="48"/>
      <x:c r="E104" s="48"/>
      <x:c r="F104" s="48"/>
      <x:c r="G104" s="48"/>
      <x:c r="H104" s="48"/>
      <x:c r="I104" s="48"/>
      <x:c r="J104" s="40" t="str">
        <x:f>IF(A104="","",IF(OR(B104="",C104="",D104="",E104="",F104="",G104="",H104="",I104=""),"NOT READY - COMPLETE RECORD",IF(C104&lt;&gt;START!$B$4,"INVALID - OUT OF SCOPE","READY")))</x:f>
      </x:c>
    </x:row>
  </x:sheetData>
  <x:mergeCells>
    <x:mergeCell ref="A1:J1"/>
  </x:mergeCells>
  <x:dataValidations count="2">
    <x:dataValidation type="list" sqref="D5:D104">
      <x:formula1>LISTS!$F$2:$F$10</x:formula1>
    </x:dataValidation>
    <x:dataValidation type="list" sqref="I5:I104">
      <x:formula1>LISTS!$H$2:$H$8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76" hidden="0" customWidth="1"/>
    <x:col min="3" max="3" width="18" hidden="0" customWidth="1"/>
    <x:col min="4" max="4" width="18" hidden="0" customWidth="1"/>
  </x:cols>
  <x:sheetData>
    <x:row r="1" ht="32" customHeight="1">
      <x:c r="A1" s="178" t="str">
        <x:v>DECISION BRIEF - portable handoff</x:v>
      </x:c>
      <x:c r="B1" s="178"/>
      <x:c r="C1" s="46"/>
      <x:c r="D1" s="46"/>
    </x:row>
    <x:row r="2" ht="46" customHeight="1">
      <x:c r="A2" s="182" t="str">
        <x:v>A complete brief can be READY even when the technical or publication state is blocked, as long as governed scope, evidence, limitations, ownership and reopening conditions are explicit.</x:v>
      </x:c>
      <x:c r="B2" s="182"/>
      <x:c r="C2" s="22"/>
      <x:c r="D2" s="22"/>
    </x:row>
    <x:row r="3">
      <x:c r="A3"/>
      <x:c r="B3"/>
      <x:c r="C3" s="12"/>
      <x:c r="D3" s="12"/>
    </x:row>
    <x:row r="4" ht="30" customHeight="1">
      <x:c r="A4" s="197" t="str">
        <x:v>Page URL</x:v>
      </x:c>
      <x:c r="B4" s="200" t="str">
        <x:f>IF(START!$B$4="","",START!$B$4)</x:f>
      </x:c>
      <x:c r="C4" s="12"/>
      <x:c r="D4" s="12"/>
    </x:row>
    <x:row r="5" ht="30" customHeight="1">
      <x:c r="A5" s="197" t="str">
        <x:v>Platform</x:v>
      </x:c>
      <x:c r="B5" s="200" t="str">
        <x:f>IF(START!$B$5="","",START!$B$5)</x:f>
      </x:c>
      <x:c r="C5" s="12"/>
      <x:c r="D5" s="12"/>
    </x:row>
    <x:row r="6" ht="30" customHeight="1">
      <x:c r="A6" s="197" t="str">
        <x:v>Locale</x:v>
      </x:c>
      <x:c r="B6" s="200" t="str">
        <x:f>IF(START!$B$6="","",START!$B$6)</x:f>
      </x:c>
      <x:c r="C6" s="12"/>
      <x:c r="D6" s="12"/>
    </x:row>
    <x:row r="7" ht="30" customHeight="1">
      <x:c r="A7" s="197" t="str">
        <x:v>Observation window</x:v>
      </x:c>
      <x:c r="B7" s="200" t="str">
        <x:f>IF(OR(START!$B$7="",START!$B$8=""),"",TEXT(START!$B$7,"yyyy-mm-dd")&amp;" to "&amp;TEXT(START!$B$8,"yyyy-mm-dd"))</x:f>
      </x:c>
      <x:c r="C7" s="12"/>
      <x:c r="D7" s="12"/>
    </x:row>
    <x:row r="8" ht="30" customHeight="1">
      <x:c r="A8" s="197" t="str">
        <x:v>Technical gate state</x:v>
      </x:c>
      <x:c r="B8" s="200" t="str">
        <x:f>IF(TECH_GATE!$B$18="","",TECH_GATE!$B$18)</x:f>
        <x:v>SCOPE INCOMPLETE</x:v>
      </x:c>
      <x:c r="C8" s="12"/>
      <x:c r="D8" s="12"/>
    </x:row>
    <x:row r="9" ht="30" customHeight="1">
      <x:c r="A9" s="197" t="str">
        <x:v>Publication QA state</x:v>
      </x:c>
      <x:c r="B9" s="200" t="str">
        <x:f>IF(PUBLICATION_QA!$B$15="","",PUBLICATION_QA!$B$15)</x:f>
        <x:v>PUBLICATION QUALITY EVIDENCE INSUFFICIENT</x:v>
      </x:c>
      <x:c r="C9" s="12"/>
      <x:c r="D9" s="12"/>
    </x:row>
    <x:row r="10" ht="30" customHeight="1">
      <x:c r="A10" s="197" t="str">
        <x:v>Decision / finding</x:v>
      </x:c>
      <x:c r="B10" s="188"/>
      <x:c r="C10" s="12"/>
      <x:c r="D10" s="12"/>
    </x:row>
    <x:row r="11" ht="30" customHeight="1">
      <x:c r="A11" s="197" t="str">
        <x:v>First material failure / none</x:v>
      </x:c>
      <x:c r="B11" s="188"/>
      <x:c r="C11" s="12"/>
      <x:c r="D11" s="12"/>
    </x:row>
    <x:row r="12" ht="30" customHeight="1">
      <x:c r="A12" s="197" t="str">
        <x:v>Evidence summary</x:v>
      </x:c>
      <x:c r="B12" s="188"/>
      <x:c r="C12" s="12"/>
      <x:c r="D12" s="12"/>
    </x:row>
    <x:row r="13" ht="30" customHeight="1">
      <x:c r="A13" s="197" t="str">
        <x:v>Evidence limitations</x:v>
      </x:c>
      <x:c r="B13" s="188"/>
      <x:c r="C13" s="12"/>
      <x:c r="D13" s="12"/>
    </x:row>
    <x:row r="14" ht="30" customHeight="1">
      <x:c r="A14" s="197" t="str">
        <x:v>Prohibited inference</x:v>
      </x:c>
      <x:c r="B14" s="188"/>
      <x:c r="C14" s="12"/>
      <x:c r="D14" s="12"/>
    </x:row>
    <x:row r="15" ht="30" customHeight="1">
      <x:c r="A15" s="197" t="str">
        <x:v>Smallest next action</x:v>
      </x:c>
      <x:c r="B15" s="188"/>
      <x:c r="C15" s="12"/>
      <x:c r="D15" s="12"/>
    </x:row>
    <x:row r="16" ht="30" customHeight="1">
      <x:c r="A16" s="197" t="str">
        <x:v>Owner</x:v>
      </x:c>
      <x:c r="B16" s="188"/>
      <x:c r="C16" s="12"/>
      <x:c r="D16" s="12"/>
    </x:row>
    <x:row r="17" ht="30" customHeight="1">
      <x:c r="A17" s="197" t="str">
        <x:v>Reopen trigger</x:v>
      </x:c>
      <x:c r="B17" s="188"/>
      <x:c r="C17" s="12"/>
      <x:c r="D17" s="12"/>
    </x:row>
    <x:row r="18" ht="30" customHeight="1">
      <x:c r="A18" s="197" t="str">
        <x:v>Downstream observation</x:v>
      </x:c>
      <x:c r="B18" s="188"/>
      <x:c r="C18" s="12"/>
      <x:c r="D18" s="12"/>
    </x:row>
    <x:row r="19" ht="30" customHeight="1">
      <x:c r="A19" s="197" t="str">
        <x:v>Primary evidence locator</x:v>
      </x:c>
      <x:c r="B19" s="188"/>
      <x:c r="C19" s="12"/>
      <x:c r="D19" s="12"/>
    </x:row>
    <x:row r="20" ht="30" customHeight="1">
      <x:c r="A20" s="197" t="str">
        <x:v>Decision date</x:v>
      </x:c>
      <x:c r="B20" s="194"/>
      <x:c r="C20" s="12"/>
      <x:c r="D20" s="12"/>
    </x:row>
    <x:row r="21">
      <x:c r="A21"/>
      <x:c r="B21"/>
      <x:c r="C21" s="22"/>
      <x:c r="D21" s="22"/>
    </x:row>
    <x:row r="22" ht="28" customHeight="1">
      <x:c r="A22" s="205" t="str">
        <x:v>Share readiness</x:v>
      </x:c>
      <x:c r="B22" s="206" t="str">
        <x:f>IF(START!$B$14&lt;&gt;"SCOPE READY","NOT READY - COMPLETE SCOPE",IF(OR(B4="",B5="",B6="",B7="",B8="",B9="",B10="",B11="",B12="",B13="",B14="",B15="",B16="",B17="",B18="",B19="",B20=""),"NOT READY - COMPLETE BRIEF","READY TO SHARE"))</x:f>
        <x:v>NOT READY - COMPLETE SCOPE</x:v>
      </x:c>
      <x:c r="C22" s="22"/>
      <x:c r="D22" s="22"/>
    </x:row>
    <x:row r="23">
      <x:c r="A23"/>
      <x:c r="B23"/>
      <x:c r="C23" s="22"/>
      <x:c r="D23" s="22"/>
    </x:row>
    <x:row r="24" ht="80" customHeight="1">
      <x:c r="A24" s="208" t="str">
        <x:v>Five-line executive summary</x:v>
      </x:c>
      <x:c r="B24" s="199" t="str">
        <x:f>"Scope: "&amp;B4&amp;" | "&amp;B5&amp;" | "&amp;B6&amp;" | "&amp;B7&amp;" | Technical: "&amp;B8&amp;" | Publication QA: "&amp;B9&amp;" | Evidence: "&amp;B12&amp;" | Boundary: "&amp;B14&amp;" | Next owner/action: "&amp;B16&amp;" - "&amp;B15</x:f>
        <x:v>Scope:  |  |  |  | Technical: SCOPE INCOMPLETE | Publication QA: PUBLICATION QUALITY EVIDENCE INSUFFICIENT | Evidence:  | Boundary:  | Next owner/action:  - </x:v>
      </x:c>
      <x:c r="C24" s="22"/>
      <x:c r="D24" s="22"/>
    </x:row>
    <x:row r="25">
      <x:c r="A25" s="95"/>
      <x:c r="B25" s="95"/>
      <x:c r="C25" s="22"/>
      <x:c r="D25" s="22"/>
    </x:row>
  </x:sheetData>
  <x:mergeCells>
    <x:mergeCell ref="B21:D25"/>
    <x:mergeCell ref="A1:B1"/>
    <x:mergeCell ref="A2:B2"/>
  </x:mergeCells>
  <x:dataValidations count="4">
    <x:dataValidation type="list" sqref="B14">
      <x:formula1>LISTS!$H$2:$H$8</x:formula1>
    </x:dataValidation>
    <x:dataValidation type="list" sqref="B15">
      <x:formula1>LISTS!$E$2:$E$4</x:formula1>
    </x:dataValidation>
    <x:dataValidation type="list" sqref="B16">
      <x:formula1>LISTS!$H$2:$H$9</x:formula1>
    </x:dataValidation>
    <x:dataValidation type="list" sqref="B18">
      <x:formula1>LISTS!$E$2:$E$4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  <x:col min="6" max="6" width="30" hidden="0" customWidth="1"/>
    <x:col min="7" max="7" width="30" hidden="0" customWidth="1"/>
    <x:col min="8" max="8" width="30" hidden="0" customWidth="1"/>
  </x:cols>
  <x:sheetData>
    <x:row r="1">
      <x:c r="A1" s="6" t="str">
        <x:v>Gate State</x:v>
      </x:c>
      <x:c r="B1" s="6" t="str">
        <x:v>Platform Scope</x:v>
      </x:c>
      <x:c r="C1" s="6" t="str">
        <x:v>Check Type</x:v>
      </x:c>
      <x:c r="D1" s="6" t="str">
        <x:v>Evidence State</x:v>
      </x:c>
      <x:c r="E1" s="6" t="str">
        <x:v>Downstream Observation</x:v>
      </x:c>
      <x:c r="F1" s="6" t="str">
        <x:v>Change Type</x:v>
      </x:c>
      <x:c r="G1" s="6" t="str">
        <x:v>Publication Intent</x:v>
      </x:c>
      <x:c r="H1" s="6" t="str">
        <x:v>Owner Role</x:v>
      </x:c>
    </x:row>
    <x:row r="2">
      <x:c r="A2" s="12" t="str">
        <x:v>PASS</x:v>
      </x:c>
      <x:c r="B2" s="12" t="str">
        <x:v>Google Search / AI features</x:v>
      </x:c>
      <x:c r="C2" s="12" t="str">
        <x:v>Access</x:v>
      </x:c>
      <x:c r="D2" s="12" t="str">
        <x:v>PASS</x:v>
      </x:c>
      <x:c r="E2" s="12" t="str">
        <x:v>NOT CHECKED</x:v>
      </x:c>
      <x:c r="F2" s="12" t="str">
        <x:v>Access policy</x:v>
      </x:c>
      <x:c r="G2" s="12" t="str">
        <x:v>INCLUDE / ELIGIBLE</x:v>
      </x:c>
      <x:c r="H2" s="12" t="str">
        <x:v>Technical SEO</x:v>
      </x:c>
    </x:row>
    <x:row r="3">
      <x:c r="A3" s="12" t="str">
        <x:v>FAIL</x:v>
      </x:c>
      <x:c r="B3" s="12" t="str">
        <x:v>Bing / Microsoft AI experiences</x:v>
      </x:c>
      <x:c r="C3" s="12" t="str">
        <x:v>Indexability</x:v>
      </x:c>
      <x:c r="D3" s="12" t="str">
        <x:v>FAIL</x:v>
      </x:c>
      <x:c r="E3" s="12" t="str">
        <x:v>OBSERVED</x:v>
      </x:c>
      <x:c r="F3" s="12" t="str">
        <x:v>Indexability directives</x:v>
      </x:c>
      <x:c r="G3" s="12" t="str">
        <x:v>EXCLUDE / NOT INTENDED</x:v>
      </x:c>
      <x:c r="H3" s="12" t="str">
        <x:v>Developer / Engineering</x:v>
      </x:c>
    </x:row>
    <x:row r="4">
      <x:c r="A4" s="12" t="str">
        <x:v>UNKNOWN</x:v>
      </x:c>
      <x:c r="B4" s="12" t="str">
        <x:v>ChatGPT search</x:v>
      </x:c>
      <x:c r="C4" s="12" t="str">
        <x:v>URL Identity</x:v>
      </x:c>
      <x:c r="D4" s="12" t="str">
        <x:v>UNKNOWN</x:v>
      </x:c>
      <x:c r="E4" s="12" t="str">
        <x:v>NOT OBSERVED</x:v>
      </x:c>
      <x:c r="F4" s="12" t="str">
        <x:v>Canonical / redirects</x:v>
      </x:c>
      <x:c r="G4" s="12"/>
      <x:c r="H4" s="12" t="str">
        <x:v>Content / Editorial</x:v>
      </x:c>
    </x:row>
    <x:row r="5">
      <x:c r="A5" s="12" t="str">
        <x:v>NOT APPLICABLE</x:v>
      </x:c>
      <x:c r="B5" s="12" t="str">
        <x:v>Multi-surface / platform-neutral</x:v>
      </x:c>
      <x:c r="C5" s="12" t="str">
        <x:v>Rendering</x:v>
      </x:c>
      <x:c r="D5" s="12" t="str">
        <x:v>NOT APPLICABLE</x:v>
      </x:c>
      <x:c r="E5" s="12"/>
      <x:c r="F5" s="12" t="str">
        <x:v>Rendering / resource</x:v>
      </x:c>
      <x:c r="G5" s="12"/>
      <x:c r="H5" s="12" t="str">
        <x:v>SEO / AEO / GEO</x:v>
      </x:c>
    </x:row>
    <x:row r="6">
      <x:c r="A6" s="12"/>
      <x:c r="B6" s="12"/>
      <x:c r="C6" s="12" t="str">
        <x:v>Structured Data Parity</x:v>
      </x:c>
      <x:c r="D6" s="12"/>
      <x:c r="E6" s="12"/>
      <x:c r="F6" s="12" t="str">
        <x:v>Structured data</x:v>
      </x:c>
      <x:c r="G6" s="12"/>
      <x:c r="H6" s="12" t="str">
        <x:v>Product / Web</x:v>
      </x:c>
    </x:row>
    <x:row r="7">
      <x:c r="A7" s="12"/>
      <x:c r="B7" s="12"/>
      <x:c r="C7" s="12" t="str">
        <x:v>Platform Crawler Access</x:v>
      </x:c>
      <x:c r="D7" s="12"/>
      <x:c r="E7" s="12"/>
      <x:c r="F7" s="12" t="str">
        <x:v>Main content exposure</x:v>
      </x:c>
      <x:c r="G7" s="12"/>
      <x:c r="H7" s="12" t="str">
        <x:v>Manager / Consultant</x:v>
      </x:c>
    </x:row>
    <x:row r="8">
      <x:c r="A8" s="12"/>
      <x:c r="B8" s="12"/>
      <x:c r="C8" s="12" t="str">
        <x:v>Main Content Semantic Exposure</x:v>
      </x:c>
      <x:c r="D8" s="12"/>
      <x:c r="E8" s="12"/>
      <x:c r="F8" s="12" t="str">
        <x:v>Accessibility / publication quality</x:v>
      </x:c>
      <x:c r="G8" s="12"/>
      <x:c r="H8" s="12" t="str">
        <x:v>Executive / Budget Owner</x:v>
      </x:c>
    </x:row>
    <x:row r="9">
      <x:c r="A9" s="12"/>
      <x:c r="B9" s="12"/>
      <x:c r="C9" s="12"/>
      <x:c r="D9" s="12"/>
      <x:c r="E9" s="12"/>
      <x:c r="F9" s="12" t="str">
        <x:v>Template / routing</x:v>
      </x:c>
      <x:c r="G9" s="12"/>
      <x:c r="H9" s="12" t="str">
        <x:v>Accessibility / QA</x:v>
      </x:c>
    </x:row>
    <x:row r="10">
      <x:c r="A10" s="12"/>
      <x:c r="B10" s="12"/>
      <x:c r="C10" s="12"/>
      <x:c r="D10" s="12"/>
      <x:c r="E10" s="12"/>
      <x:c r="F10" s="12" t="str">
        <x:v>Content publication</x:v>
      </x:c>
      <x:c r="G10" s="12"/>
      <x:c r="H10" s="12"/>
    </x:row>
    <x:row r="11">
      <x:c r="A11" s="12"/>
      <x:c r="B11" s="12"/>
      <x:c r="C11" s="12"/>
      <x:c r="D11" s="12"/>
      <x:c r="E11" s="12"/>
      <x:c r="F11" s="12"/>
      <x:c r="G11" s="12"/>
      <x:c r="H11" s="12"/>
    </x:row>
    <x:row r="12">
      <x:c r="A12" s="12"/>
      <x:c r="B12" s="12"/>
      <x:c r="C12" s="12"/>
      <x:c r="D12" s="12"/>
      <x:c r="E12" s="12"/>
      <x:c r="F12" s="12"/>
      <x:c r="G12" s="12"/>
      <x:c r="H12" s="12"/>
    </x:row>
    <x:row r="13">
      <x:c r="A13" s="12"/>
      <x:c r="B13" s="12"/>
      <x:c r="C13" s="12"/>
      <x:c r="D13" s="12"/>
      <x:c r="E13" s="12"/>
      <x:c r="F13" s="12"/>
      <x:c r="G13" s="12"/>
      <x:c r="H13" s="12"/>
    </x:row>
    <x:row r="14">
      <x:c r="A14" s="12"/>
      <x:c r="B14" s="12"/>
      <x:c r="C14" s="12"/>
      <x:c r="D14" s="12"/>
      <x:c r="E14" s="12"/>
      <x:c r="F14" s="12"/>
      <x:c r="G14" s="12"/>
      <x:c r="H14" s="12"/>
    </x:row>
    <x:row r="15">
      <x:c r="A15" s="12"/>
      <x:c r="B15" s="12"/>
      <x:c r="C15" s="12"/>
      <x:c r="D15" s="12"/>
      <x:c r="E15" s="12"/>
      <x:c r="F15" s="12"/>
      <x:c r="G15" s="12"/>
      <x:c r="H15" s="12"/>
    </x:row>
    <x:row r="16">
      <x:c r="A16" s="12"/>
      <x:c r="B16" s="12"/>
      <x:c r="C16" s="12"/>
      <x:c r="D16" s="12"/>
      <x:c r="E16" s="12"/>
      <x:c r="F16" s="12"/>
      <x:c r="G16" s="12"/>
      <x:c r="H16" s="12"/>
    </x:row>
    <x:row r="17">
      <x:c r="A17" s="12"/>
      <x:c r="B17" s="12"/>
      <x:c r="C17" s="12"/>
      <x:c r="D17" s="12"/>
      <x:c r="E17" s="12"/>
      <x:c r="F17" s="12"/>
      <x:c r="G17" s="12"/>
      <x:c r="H17" s="12"/>
    </x:row>
    <x:row r="18">
      <x:c r="A18" s="12"/>
      <x:c r="B18" s="12"/>
      <x:c r="C18" s="12"/>
      <x:c r="D18" s="12"/>
      <x:c r="E18" s="12"/>
      <x:c r="F18" s="12"/>
      <x:c r="G18" s="12"/>
      <x:c r="H18" s="12"/>
    </x:row>
    <x:row r="19">
      <x:c r="A19" s="12"/>
      <x:c r="B19" s="12"/>
      <x:c r="C19" s="12"/>
      <x:c r="D19" s="12"/>
      <x:c r="E19" s="12"/>
      <x:c r="F19" s="12"/>
      <x:c r="G19" s="12"/>
      <x:c r="H19" s="12"/>
    </x:row>
    <x:row r="20">
      <x:c r="A20" s="12"/>
      <x:c r="B20" s="12"/>
      <x:c r="C20" s="12"/>
      <x:c r="D20" s="12"/>
      <x:c r="E20" s="12"/>
      <x:c r="F20" s="12"/>
      <x:c r="G20" s="12"/>
      <x:c r="H20" s="1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4" hidden="0" customWidth="1"/>
    <x:col min="3" max="3" width="28" hidden="0" customWidth="1"/>
    <x:col min="4" max="4" width="40" hidden="0" customWidth="1"/>
    <x:col min="5" max="5" width="22" hidden="0" customWidth="1"/>
    <x:col min="6" max="6" width="30" hidden="0" customWidth="1"/>
  </x:cols>
  <x:sheetData>
    <x:row r="1">
      <x:c r="A1" s="77" t="str">
        <x:v>PUBLICATION QA - separate from answer-visibility eligibility</x:v>
      </x:c>
      <x:c r="B1" s="78"/>
      <x:c r="C1" s="78"/>
      <x:c r="D1" s="78"/>
      <x:c r="E1" s="78"/>
      <x:c r="F1" s="78"/>
    </x:row>
    <x:row r="2">
      <x:c r="A2" s="79" t="str">
        <x:v>Accessibility and usability can block publication acceptance even when the technical answer-visibility gate passes. These checks change technical eligibility only when they also break main-content semantic exposure.</x:v>
      </x:c>
      <x:c r="B2" s="78"/>
      <x:c r="C2" s="78"/>
      <x:c r="D2" s="78"/>
      <x:c r="E2" s="78"/>
      <x:c r="F2" s="78"/>
    </x:row>
    <x:row r="3">
      <x:c r="A3" s="78"/>
      <x:c r="B3" s="78"/>
      <x:c r="C3" s="78"/>
      <x:c r="D3" s="78"/>
      <x:c r="E3" s="78"/>
      <x:c r="F3" s="78"/>
    </x:row>
    <x:row r="4">
      <x:c r="A4" s="80" t="str">
        <x:v>Publication check</x:v>
      </x:c>
      <x:c r="B4" s="80" t="str">
        <x:v>State</x:v>
      </x:c>
      <x:c r="C4" s="80" t="str">
        <x:v>Evidence locator</x:v>
      </x:c>
      <x:c r="D4" s="80" t="str">
        <x:v>Observation / detail</x:v>
      </x:c>
      <x:c r="E4" s="80" t="str">
        <x:v>Owner</x:v>
      </x:c>
      <x:c r="F4" s="80" t="str">
        <x:v>Check decision</x:v>
      </x:c>
    </x:row>
    <x:row r="5">
      <x:c r="A5" s="81" t="str">
        <x:v>Keyboard and focus</x:v>
      </x:c>
      <x:c r="B5" s="81"/>
      <x:c r="C5" s="81"/>
      <x:c r="D5" s="81"/>
      <x:c r="E5" s="81" t="str">
        <x:v>Product / Web</x:v>
      </x:c>
      <x:c r="F5" s="81" t="str">
        <x:f>IF(B5="","NOT TESTED",IF(NOT(OR(EXACT(B5,"PASS"),EXACT(B5,"FAIL"),EXACT(B5,"UNKNOWN"),EXACT(B5,"NOT APPLICABLE"))),"INVALID - CONTROLLED STATE",IF(EXACT(B5,"NOT APPLICABLE"),IF(D5="","EVIDENCE INSUFFICIENT - EXPLAIN N/A","PASS - N/A EXPLAINED"),IF(OR(C5="",D5=""),"EVIDENCE INSUFFICIENT - LOCATOR/DETAIL",IF(EXACT(B5,"FAIL"),"PUBLICATION BLOCKED",IF(EXACT(B5,"UNKNOWN"),"EVIDENCE INSUFFICIENT","PASS"))))))</x:f>
        <x:v>NOT TESTED</x:v>
      </x:c>
    </x:row>
    <x:row r="6">
      <x:c r="A6" s="81" t="str">
        <x:v>Contrast and readable controls</x:v>
      </x:c>
      <x:c r="B6" s="81"/>
      <x:c r="C6" s="81"/>
      <x:c r="D6" s="81"/>
      <x:c r="E6" s="81" t="str">
        <x:v>Product / Web</x:v>
      </x:c>
      <x:c r="F6" s="81" t="str">
        <x:f>IF(B6="","NOT TESTED",IF(NOT(OR(EXACT(B6,"PASS"),EXACT(B6,"FAIL"),EXACT(B6,"UNKNOWN"),EXACT(B6,"NOT APPLICABLE"))),"INVALID - CONTROLLED STATE",IF(EXACT(B6,"NOT APPLICABLE"),IF(D6="","EVIDENCE INSUFFICIENT - EXPLAIN N/A","PASS - N/A EXPLAINED"),IF(OR(C6="",D6=""),"EVIDENCE INSUFFICIENT - LOCATOR/DETAIL",IF(EXACT(B6,"FAIL"),"PUBLICATION BLOCKED",IF(EXACT(B6,"UNKNOWN"),"EVIDENCE INSUFFICIENT","PASS"))))))</x:f>
        <x:v>NOT TESTED</x:v>
      </x:c>
    </x:row>
    <x:row r="7">
      <x:c r="A7" s="81" t="str">
        <x:v>Landmarks, headings and labels</x:v>
      </x:c>
      <x:c r="B7" s="81"/>
      <x:c r="C7" s="81"/>
      <x:c r="D7" s="81"/>
      <x:c r="E7" s="81" t="str">
        <x:v>Content / Web</x:v>
      </x:c>
      <x:c r="F7" s="81" t="str">
        <x:f>IF(B7="","NOT TESTED",IF(NOT(OR(EXACT(B7,"PASS"),EXACT(B7,"FAIL"),EXACT(B7,"UNKNOWN"),EXACT(B7,"NOT APPLICABLE"))),"INVALID - CONTROLLED STATE",IF(EXACT(B7,"NOT APPLICABLE"),IF(D7="","EVIDENCE INSUFFICIENT - EXPLAIN N/A","PASS - N/A EXPLAINED"),IF(OR(C7="",D7=""),"EVIDENCE INSUFFICIENT - LOCATOR/DETAIL",IF(EXACT(B7,"FAIL"),"PUBLICATION BLOCKED",IF(EXACT(B7,"UNKNOWN"),"EVIDENCE INSUFFICIENT","PASS"))))))</x:f>
        <x:v>NOT TESTED</x:v>
      </x:c>
    </x:row>
    <x:row r="8">
      <x:c r="A8" s="81" t="str">
        <x:v>Responsive layout and zoom</x:v>
      </x:c>
      <x:c r="B8" s="81"/>
      <x:c r="C8" s="81"/>
      <x:c r="D8" s="81"/>
      <x:c r="E8" s="81" t="str">
        <x:v>Product / Web</x:v>
      </x:c>
      <x:c r="F8" s="81" t="str">
        <x:f>IF(B8="","NOT TESTED",IF(NOT(OR(EXACT(B8,"PASS"),EXACT(B8,"FAIL"),EXACT(B8,"UNKNOWN"),EXACT(B8,"NOT APPLICABLE"))),"INVALID - CONTROLLED STATE",IF(EXACT(B8,"NOT APPLICABLE"),IF(D8="","EVIDENCE INSUFFICIENT - EXPLAIN N/A","PASS - N/A EXPLAINED"),IF(OR(C8="",D8=""),"EVIDENCE INSUFFICIENT - LOCATOR/DETAIL",IF(EXACT(B8,"FAIL"),"PUBLICATION BLOCKED",IF(EXACT(B8,"UNKNOWN"),"EVIDENCE INSUFFICIENT","PASS"))))))</x:f>
        <x:v>NOT TESTED</x:v>
      </x:c>
    </x:row>
    <x:row r="9">
      <x:c r="A9" s="81" t="str">
        <x:v>Reduced motion / animation controls</x:v>
      </x:c>
      <x:c r="B9" s="81"/>
      <x:c r="C9" s="81"/>
      <x:c r="D9" s="81"/>
      <x:c r="E9" s="81" t="str">
        <x:v>Product / Web</x:v>
      </x:c>
      <x:c r="F9" s="81" t="str">
        <x:f>IF(B9="","NOT TESTED",IF(NOT(OR(EXACT(B9,"PASS"),EXACT(B9,"FAIL"),EXACT(B9,"UNKNOWN"),EXACT(B9,"NOT APPLICABLE"))),"INVALID - CONTROLLED STATE",IF(EXACT(B9,"NOT APPLICABLE"),IF(D9="","EVIDENCE INSUFFICIENT - EXPLAIN N/A","PASS - N/A EXPLAINED"),IF(OR(C9="",D9=""),"EVIDENCE INSUFFICIENT - LOCATOR/DETAIL",IF(EXACT(B9,"FAIL"),"PUBLICATION BLOCKED",IF(EXACT(B9,"UNKNOWN"),"EVIDENCE INSUFFICIENT","PASS"))))))</x:f>
        <x:v>NOT TESTED</x:v>
      </x:c>
    </x:row>
    <x:row r="10">
      <x:c r="A10" s="81" t="str">
        <x:v>Assistive-technology usability</x:v>
      </x:c>
      <x:c r="B10" s="81"/>
      <x:c r="C10" s="81"/>
      <x:c r="D10" s="81"/>
      <x:c r="E10" s="81" t="str">
        <x:v>Accessibility / QA</x:v>
      </x:c>
      <x:c r="F10" s="81" t="str">
        <x:f>IF(B10="","NOT TESTED",IF(NOT(OR(EXACT(B10,"PASS"),EXACT(B10,"FAIL"),EXACT(B10,"UNKNOWN"),EXACT(B10,"NOT APPLICABLE"))),"INVALID - CONTROLLED STATE",IF(EXACT(B10,"NOT APPLICABLE"),IF(D10="","EVIDENCE INSUFFICIENT - EXPLAIN N/A","PASS - N/A EXPLAINED"),IF(OR(C10="",D10=""),"EVIDENCE INSUFFICIENT - LOCATOR/DETAIL",IF(EXACT(B10,"FAIL"),"PUBLICATION BLOCKED",IF(EXACT(B10,"UNKNOWN"),"EVIDENCE INSUFFICIENT","PASS"))))))</x:f>
        <x:v>NOT TESTED</x:v>
      </x:c>
    </x:row>
    <x:row r="11">
      <x:c r="A11" s="78"/>
      <x:c r="B11" s="78"/>
      <x:c r="C11" s="78"/>
      <x:c r="D11" s="78"/>
      <x:c r="E11" s="78"/>
      <x:c r="F11" s="78"/>
    </x:row>
    <x:row r="12">
      <x:c r="A12" s="82" t="str">
        <x:v>Publication QA state</x:v>
      </x:c>
      <x:c r="B12" s="83" t="str">
        <x:f>IF(COUNTIF(F5:F10,"INVALID*")&gt;0,"INVALID - CONTROLLED STATE",IF(COUNTIF(F5:F10,"PUBLICATION BLOCKED")&gt;0,"PUBLICATION QUALITY BLOCKED",IF(OR(COUNTIF(F5:F10,"EVIDENCE INSUFFICIENT*")&gt;0,COUNTIF(F5:F10,"NOT TESTED")&gt;0),"PUBLICATION QUALITY EVIDENCE INSUFFICIENT","PUBLICATION QUALITY PASS")))</x:f>
        <x:v>PUBLICATION QUALITY EVIDENCE INSUFFICIENT</x:v>
      </x:c>
      <x:c r="C12" s="78"/>
      <x:c r="D12" s="78"/>
      <x:c r="E12" s="78"/>
      <x:c r="F12" s="78"/>
    </x:row>
    <x:row r="13">
      <x:c r="A13" s="82"/>
      <x:c r="B13" s="83"/>
      <x:c r="C13" s="78"/>
      <x:c r="D13" s="78"/>
      <x:c r="E13" s="78"/>
      <x:c r="F13" s="78"/>
    </x:row>
    <x:row r="14">
      <x:c r="A14" s="82" t="str">
        <x:v>Technical eligibility effect</x:v>
      </x:c>
      <x:c r="B14" s="83" t="str">
        <x:v>NONE BY DEFAULT - only a defect that also breaks main-content semantic exposure belongs in TECH_GATE.</x:v>
      </x:c>
      <x:c r="C14" s="78"/>
      <x:c r="D14" s="78"/>
      <x:c r="E14" s="78"/>
      <x:c r="F14" s="78"/>
    </x:row>
    <x:row r="15">
      <x:c r="A15" s="82" t="str">
        <x:v>Publication acceptance</x:v>
      </x:c>
      <x:c r="B15" s="83" t="str">
        <x:f>B12</x:f>
        <x:v>PUBLICATION QUALITY EVIDENCE INSUFFICIENT</x:v>
      </x:c>
      <x:c r="C15" s="78"/>
      <x:c r="D15" s="78"/>
      <x:c r="E15" s="78"/>
      <x:c r="F15" s="78"/>
    </x:row>
    <x:row r="16">
      <x:c r="A16" s="78"/>
      <x:c r="B16" s="78"/>
      <x:c r="C16" s="78"/>
      <x:c r="D16" s="78"/>
      <x:c r="E16" s="78"/>
      <x:c r="F16" s="78"/>
    </x:row>
    <x:row r="17">
      <x:c r="A17" s="84" t="str">
        <x:v>Handoff rule</x:v>
      </x:c>
      <x:c r="B17" s="85" t="str">
        <x:v>A blocked publication-quality state may be shared as a decision record when scope/evidence are complete, but it must not be mislabeled as a documented AI-platform eligibility failure.</x:v>
      </x:c>
      <x:c r="C17" s="85"/>
      <x:c r="D17" s="85"/>
      <x:c r="E17" s="85"/>
      <x:c r="F17" s="85"/>
    </x:row>
    <x:row r="18">
      <x:c r="A18" s="78"/>
      <x:c r="B18" s="78"/>
      <x:c r="C18" s="78"/>
      <x:c r="D18" s="78"/>
      <x:c r="E18" s="78"/>
      <x:c r="F18" s="78"/>
    </x:row>
  </x:sheetData>
  <x:mergeCells>
    <x:mergeCell ref="A1:F1"/>
    <x:mergeCell ref="A2:F2"/>
    <x:mergeCell ref="B17:F17"/>
  </x:mergeCells>
  <x:dataValidations count="1">
    <x:dataValidation type="list" sqref="B5:B10">
      <x:formula1>"PASS,FAIL,UNKNOWN,NOT APPLICABLE"</x:formula1>
    </x:dataValidation>
  </x:dataValidations>
  <x:pageMargins left="0.7" right="0.7" top="0.75" bottom="0.75" header="0.3" footer="0.3"/>
</x:worksheet>
</file>