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3171239bc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260e5b8c0f614955"/>
    <x:sheet xmlns:r="http://schemas.openxmlformats.org/officeDocument/2006/relationships" name="SEARCH EVIDENCE" sheetId="2" r:id="R73abe998465340bd"/>
    <x:sheet xmlns:r="http://schemas.openxmlformats.org/officeDocument/2006/relationships" name="ANSWER EVIDENCE" sheetId="3" r:id="R5c2f1dc80ba5485d"/>
    <x:sheet xmlns:r="http://schemas.openxmlformats.org/officeDocument/2006/relationships" name="SOURCES" sheetId="4" r:id="Rd95a53fb868d48a7"/>
    <x:sheet xmlns:r="http://schemas.openxmlformats.org/officeDocument/2006/relationships" name="COMPARISON" sheetId="5" r:id="R3694b7c69ec74887"/>
    <x:sheet xmlns:r="http://schemas.openxmlformats.org/officeDocument/2006/relationships" name="SHARE" sheetId="6" r:id="R7c39a1c386c14bc9"/>
    <x:sheet xmlns:r="http://schemas.openxmlformats.org/officeDocument/2006/relationships" name="_LISTS" sheetId="7" r:id="R3edd5641a26548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52238"/>
      <x:name val="Carlito"/>
    </x:font>
    <x:font>
      <x:sz val="11"/>
      <x:color rgb="FF364152"/>
      <x:name val="Carlito"/>
    </x:font>
    <x:font>
      <x:b/>
      <x:sz val="11"/>
      <x:name val="Carlito"/>
    </x:font>
    <x:font>
      <x:i/>
      <x:sz val="9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2238"/>
      </x:patternFill>
    </x:fill>
    <x:fill>
      <x:patternFill patternType="solid">
        <x:fgColor rgb="FFE9EEF5"/>
      </x:patternFill>
    </x:fill>
    <x:fill>
      <x:patternFill patternType="solid">
        <x:fgColor rgb="FFF6F8FB"/>
      </x:patternFill>
    </x:fill>
    <x:fill>
      <x:patternFill patternType="solid">
        <x:fgColor rgb="FFDCE6F2"/>
      </x:patternFill>
    </x:fill>
    <x:fill>
      <x:patternFill patternType="solid">
        <x:fgColor rgb="FFF3F6FA"/>
      </x:patternFill>
    </x:fill>
    <x:fill>
      <x:patternFill patternType="solid">
        <x:fgColor rgb="FFF6F8FB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bfd3669654106" /><Relationship Type="http://schemas.openxmlformats.org/officeDocument/2006/relationships/theme" Target="/xl/theme/theme1.xml" Id="R36b8295f07e6447f" /><Relationship Type="http://schemas.openxmlformats.org/officeDocument/2006/relationships/sharedStrings" Target="/xl/sharedStrings.xml" Id="Re2da20391f69490a" /><Relationship Type="http://schemas.openxmlformats.org/officeDocument/2006/relationships/worksheet" Target="/xl/worksheets/sheet1.xml" Id="R260e5b8c0f614955" /><Relationship Type="http://schemas.openxmlformats.org/officeDocument/2006/relationships/worksheet" Target="/xl/worksheets/sheet2.xml" Id="R73abe998465340bd" /><Relationship Type="http://schemas.openxmlformats.org/officeDocument/2006/relationships/worksheet" Target="/xl/worksheets/sheet3.xml" Id="R5c2f1dc80ba5485d" /><Relationship Type="http://schemas.openxmlformats.org/officeDocument/2006/relationships/worksheet" Target="/xl/worksheets/sheet4.xml" Id="Rd95a53fb868d48a7" /><Relationship Type="http://schemas.openxmlformats.org/officeDocument/2006/relationships/worksheet" Target="/xl/worksheets/sheet5.xml" Id="R3694b7c69ec74887" /><Relationship Type="http://schemas.openxmlformats.org/officeDocument/2006/relationships/worksheet" Target="/xl/worksheets/sheet6.xml" Id="R7c39a1c386c14bc9" /><Relationship Type="http://schemas.openxmlformats.org/officeDocument/2006/relationships/worksheet" Target="/xl/worksheets/sheet7.xml" Id="R3edd5641a26548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8" hidden="0" customWidth="1"/>
    <x:col min="4" max="4" width="24" hidden="0" customWidth="1"/>
    <x:col min="5" max="5" width="18" hidden="0" customWidth="1"/>
    <x:col min="6" max="6" width="46" hidden="0" customWidth="1"/>
  </x:cols>
  <x:sheetData>
    <x:row r="1" ht="28" customHeight="1">
      <x:c r="A1" s="32" t="str">
        <x:v>Search Authority vs Answer Authority - Source Assessment</x:v>
      </x:c>
      <x:c r="B1" s="32"/>
      <x:c r="C1" s="32"/>
      <x:c r="D1" s="32"/>
      <x:c r="E1" s="32"/>
      <x:c r="F1" s="32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4" t="str">
        <x:v>Purpose</x:v>
      </x:c>
      <x:c r="B3" s="34"/>
      <x:c r="C3" s="34"/>
      <x:c r="D3" s="34"/>
      <x:c r="E3" s="34"/>
      <x:c r="F3" s="34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18" t="str">
        <x:v>Use this workbook to keep conventional search visibility evidence separate from question-specific answer/source evidence. It does not calculate a universal authority score or citation probability. A HIGH/LOW comparison is released only when scope is complete, search evidence is valid, answer evidence links to the same valid source record, and required provenance/freshness gates pass; otherwise the workbook remains UNRESOLVED.</x:v>
      </x:c>
      <x:c r="B4" s="18"/>
      <x:c r="C4" s="18"/>
      <x:c r="D4" s="18"/>
      <x:c r="E4" s="18"/>
      <x:c r="F4" s="18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18"/>
      <x:c r="B5" s="18"/>
      <x:c r="C5" s="18"/>
      <x:c r="D5" s="18"/>
      <x:c r="E5" s="18"/>
      <x:c r="F5" s="18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18"/>
      <x:c r="B6" s="18"/>
      <x:c r="C6" s="18"/>
      <x:c r="D6" s="18"/>
      <x:c r="E6" s="18"/>
      <x:c r="F6" s="18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3"/>
      <x:c r="B7" s="33"/>
      <x:c r="C7" s="33"/>
      <x:c r="D7" s="33"/>
      <x:c r="E7" s="33"/>
      <x:c r="F7" s="33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25" t="str">
        <x:v>Control</x:v>
      </x:c>
      <x:c r="B8" s="25" t="str">
        <x:v>Value</x:v>
      </x:c>
      <x:c r="C8" s="33"/>
      <x:c r="D8" s="34" t="str">
        <x:v>Governed-token checks</x:v>
      </x:c>
      <x:c r="E8" s="34"/>
      <x:c r="F8" s="34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5" t="str">
        <x:v>Decision / analysis name</x:v>
      </x:c>
      <x:c r="B9" s="33"/>
      <x:c r="C9" s="33"/>
      <x:c r="D9" s="25" t="str">
        <x:v>Check</x:v>
      </x:c>
      <x:c r="E9" s="25" t="str">
        <x:v>Formula result</x:v>
      </x:c>
      <x:c r="F9" s="25" t="str">
        <x:v>Why it matters</x:v>
      </x:c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5" t="str">
        <x:v>Exact answer question / claim</x:v>
      </x:c>
      <x:c r="B10" s="33"/>
      <x:c r="C10" s="33"/>
      <x:c r="D10" s="33" t="str">
        <x:v>Search token exact</x:v>
      </x:c>
      <x:c r="E10" s="33" t="str">
        <x:f>IF(B14="","",IF(OR(EXACT(B14,"HIGH"),EXACT(B14,"LOW"),EXACT(B14,"UNRESOLVED")),"PASS","FAIL"))</x:f>
      </x:c>
      <x:c r="F10" s="33" t="str">
        <x:v>Wrong-case or pasted variants must not release a shareable result.</x:v>
      </x:c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5" t="str">
        <x:v>Governed query set</x:v>
      </x:c>
      <x:c r="B11" s="33"/>
      <x:c r="C11" s="33"/>
      <x:c r="D11" s="33" t="str">
        <x:v>Answer token exact</x:v>
      </x:c>
      <x:c r="E11" s="33" t="str">
        <x:f>IF(B15="","",IF(OR(EXACT(B15,"HIGH"),EXACT(B15,"LOW"),EXACT(B15,"UNRESOLVED")),"PASS","FAIL"))</x:f>
      </x:c>
      <x:c r="F11" s="33" t="str">
        <x:v>Wrong-case or pasted variants must not release a shareable result.</x:v>
      </x:c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5" t="str">
        <x:v>Locale</x:v>
      </x:c>
      <x:c r="B12" s="33"/>
      <x:c r="C12" s="33"/>
      <x:c r="D12" s="33" t="str">
        <x:v>Core scope complete</x:v>
      </x:c>
      <x:c r="E12" s="33" t="str">
        <x:f>IF(AND(LEN(TRIM(B10&amp;""))&gt;0,LEN(TRIM(B11&amp;""))&gt;0,LEN(TRIM(B12&amp;""))&gt;0,LEN(TRIM(B13&amp;""))&gt;0),"PASS","INCOMPLETE")</x:f>
        <x:v>INCOMPLETE</x:v>
      </x:c>
      <x:c r="F12" s="33" t="str">
        <x:v>Question, governed query set, locale and observation window define the audit boundary; evidence rows must align to this scope.</x:v>
      </x:c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5" t="str">
        <x:v>Observation window / date</x:v>
      </x:c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5" t="str">
        <x:v>Search evidence state</x:v>
      </x:c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5" t="str">
        <x:v>Answer evidence state</x:v>
      </x:c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5" t="str">
        <x:v>Reopening condition</x:v>
      </x:c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</x:sheetData>
  <x:mergeCells>
    <x:mergeCell ref="A1:F1"/>
    <x:mergeCell ref="A3:F3"/>
    <x:mergeCell ref="A4:F6"/>
    <x:mergeCell ref="D8:F8"/>
  </x:mergeCells>
  <x:dataValidations count="2">
    <x:dataValidation type="list" sqref="B14">
      <x:formula1>_LISTS!$A$2:$A$4</x:formula1>
    </x:dataValidation>
    <x:dataValidation type="list" sqref="B15">
      <x:formula1>_LISTS!$B$2:$B$4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4" hidden="0" customWidth="1"/>
    <x:col min="4" max="4" width="34" hidden="0" customWidth="1"/>
    <x:col min="5" max="5" width="16" hidden="0" customWidth="1"/>
    <x:col min="6" max="6" width="22" hidden="0" customWidth="1"/>
    <x:col min="7" max="7" width="20" hidden="0" customWidth="1"/>
    <x:col min="8" max="8" width="34" hidden="0" customWidth="1"/>
    <x:col min="9" max="9" width="34" hidden="0" customWidth="1"/>
    <x:col min="10" max="10" width="16" hidden="0" customWidth="1"/>
    <x:col min="11" max="11" width="18" hidden="0" customWidth="1"/>
  </x:cols>
  <x:sheetData>
    <x:row r="1" ht="28" customHeight="1">
      <x:c r="A1" s="32" t="str">
        <x:v>Search Evidence - conventional visibility record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 ht="34" customHeight="1">
      <x:c r="A2" s="42" t="str">
        <x:v>One row = one dated search observation. Included rows must match the workbook locale, include a traceable evidence locator, and contain at least one substantive search-evidence detail.</x:v>
      </x:c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25" t="str">
        <x:v>Query</x:v>
      </x:c>
      <x:c r="B3" s="25" t="str">
        <x:v>Locale</x:v>
      </x:c>
      <x:c r="C3" s="25" t="str">
        <x:v>Observation date</x:v>
      </x:c>
      <x:c r="D3" s="25" t="str">
        <x:v>Ranking URL</x:v>
      </x:c>
      <x:c r="E3" s="25" t="str">
        <x:v>Position / band</x:v>
      </x:c>
      <x:c r="F3" s="25" t="str">
        <x:v>Impressions / clicks note</x:v>
      </x:c>
      <x:c r="G3" s="25" t="str">
        <x:v>Technical eligibility</x:v>
      </x:c>
      <x:c r="H3" s="25" t="str">
        <x:v>Search evidence locator</x:v>
      </x:c>
      <x:c r="I3" s="25" t="str">
        <x:v>Reviewer note</x:v>
      </x:c>
      <x:c r="J3" s="25" t="str">
        <x:v>Include in state?</x:v>
      </x:c>
      <x:c r="K3" s="43" t="str">
        <x:v>Record valid?</x:v>
      </x:c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3"/>
      <x:c r="B4" s="33"/>
      <x:c r="C4" s="33"/>
      <x:c r="D4" s="33"/>
      <x:c r="E4" s="33"/>
      <x:c r="F4" s="33"/>
      <x:c r="G4" s="33"/>
      <x:c r="H4" s="33"/>
      <x:c r="I4" s="33"/>
      <x:c r="J4" s="33"/>
      <x:c r="K4" s="43" t="str">
        <x:f>IF(COUNTA(A4:J4)=0,"",IF(AND(LEN(TRIM(A4&amp;""))&gt;0,EXACT(TRIM(B4&amp;""),TRIM(START!$B$12&amp;"")),LEN(TRIM(C4&amp;""))&gt;0,OR(LEN(TRIM(D4&amp;""))&gt;0,LEN(TRIM(E4&amp;""))&gt;0,LEN(TRIM(F4&amp;""))&gt;0,LEN(TRIM(G4&amp;""))&gt;0),LEN(TRIM(H4&amp;""))&gt;=8,OR(EXACT(J4,"YES"),EXACT(J4,"NO"))),IF(EXACT(J4,"YES"),"VALID - INCLUDED","VALID - EXCLUDED"),"INVALID"))</x:f>
      </x:c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3"/>
      <x:c r="B5" s="33"/>
      <x:c r="C5" s="33"/>
      <x:c r="D5" s="33"/>
      <x:c r="E5" s="33"/>
      <x:c r="F5" s="33"/>
      <x:c r="G5" s="33"/>
      <x:c r="H5" s="33"/>
      <x:c r="I5" s="33"/>
      <x:c r="J5" s="33"/>
      <x:c r="K5" s="43" t="str">
        <x:f>IF(COUNTA(A5:J5)=0,"",IF(AND(LEN(TRIM(A5&amp;""))&gt;0,EXACT(TRIM(B5&amp;""),TRIM(START!$B$12&amp;"")),LEN(TRIM(C5&amp;""))&gt;0,OR(LEN(TRIM(D5&amp;""))&gt;0,LEN(TRIM(E5&amp;""))&gt;0,LEN(TRIM(F5&amp;""))&gt;0,LEN(TRIM(G5&amp;""))&gt;0),LEN(TRIM(H5&amp;""))&gt;=8,OR(EXACT(J5,"YES"),EXACT(J5,"NO"))),IF(EXACT(J5,"YES"),"VALID - INCLUDED","VALID - EXCLUDED"),"INVALID"))</x:f>
      </x:c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3"/>
      <x:c r="B6" s="33"/>
      <x:c r="C6" s="33"/>
      <x:c r="D6" s="33"/>
      <x:c r="E6" s="33"/>
      <x:c r="F6" s="33"/>
      <x:c r="G6" s="33"/>
      <x:c r="H6" s="33"/>
      <x:c r="I6" s="33"/>
      <x:c r="J6" s="33"/>
      <x:c r="K6" s="43" t="str">
        <x:f>IF(COUNTA(A6:J6)=0,"",IF(AND(LEN(TRIM(A6&amp;""))&gt;0,EXACT(TRIM(B6&amp;""),TRIM(START!$B$12&amp;"")),LEN(TRIM(C6&amp;""))&gt;0,OR(LEN(TRIM(D6&amp;""))&gt;0,LEN(TRIM(E6&amp;""))&gt;0,LEN(TRIM(F6&amp;""))&gt;0,LEN(TRIM(G6&amp;""))&gt;0),LEN(TRIM(H6&amp;""))&gt;=8,OR(EXACT(J6,"YES"),EXACT(J6,"NO"))),IF(EXACT(J6,"YES"),"VALID - INCLUDED","VALID - EXCLUDED"),"INVALID"))</x:f>
      </x:c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3"/>
      <x:c r="B7" s="33"/>
      <x:c r="C7" s="33"/>
      <x:c r="D7" s="33"/>
      <x:c r="E7" s="33"/>
      <x:c r="F7" s="33"/>
      <x:c r="G7" s="33"/>
      <x:c r="H7" s="33"/>
      <x:c r="I7" s="33"/>
      <x:c r="J7" s="33"/>
      <x:c r="K7" s="43" t="str">
        <x:f>IF(COUNTA(A7:J7)=0,"",IF(AND(LEN(TRIM(A7&amp;""))&gt;0,EXACT(TRIM(B7&amp;""),TRIM(START!$B$12&amp;"")),LEN(TRIM(C7&amp;""))&gt;0,OR(LEN(TRIM(D7&amp;""))&gt;0,LEN(TRIM(E7&amp;""))&gt;0,LEN(TRIM(F7&amp;""))&gt;0,LEN(TRIM(G7&amp;""))&gt;0),LEN(TRIM(H7&amp;""))&gt;=8,OR(EXACT(J7,"YES"),EXACT(J7,"NO"))),IF(EXACT(J7,"YES"),"VALID - INCLUDED","VALID - EXCLUDED"),"INVALID"))</x:f>
      </x:c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43" t="str">
        <x:f>IF(COUNTA(A8:J8)=0,"",IF(AND(LEN(TRIM(A8&amp;""))&gt;0,EXACT(TRIM(B8&amp;""),TRIM(START!$B$12&amp;"")),LEN(TRIM(C8&amp;""))&gt;0,OR(LEN(TRIM(D8&amp;""))&gt;0,LEN(TRIM(E8&amp;""))&gt;0,LEN(TRIM(F8&amp;""))&gt;0,LEN(TRIM(G8&amp;""))&gt;0),LEN(TRIM(H8&amp;""))&gt;=8,OR(EXACT(J8,"YES"),EXACT(J8,"NO"))),IF(EXACT(J8,"YES"),"VALID - INCLUDED","VALID - EXCLUDED"),"INVALID"))</x:f>
      </x:c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3"/>
      <x:c r="B9" s="33"/>
      <x:c r="C9" s="33"/>
      <x:c r="D9" s="33"/>
      <x:c r="E9" s="33"/>
      <x:c r="F9" s="33"/>
      <x:c r="G9" s="33"/>
      <x:c r="H9" s="33"/>
      <x:c r="I9" s="33"/>
      <x:c r="J9" s="33"/>
      <x:c r="K9" s="43" t="str">
        <x:f>IF(COUNTA(A9:J9)=0,"",IF(AND(LEN(TRIM(A9&amp;""))&gt;0,EXACT(TRIM(B9&amp;""),TRIM(START!$B$12&amp;"")),LEN(TRIM(C9&amp;""))&gt;0,OR(LEN(TRIM(D9&amp;""))&gt;0,LEN(TRIM(E9&amp;""))&gt;0,LEN(TRIM(F9&amp;""))&gt;0,LEN(TRIM(G9&amp;""))&gt;0),LEN(TRIM(H9&amp;""))&gt;=8,OR(EXACT(J9,"YES"),EXACT(J9,"NO"))),IF(EXACT(J9,"YES"),"VALID - INCLUDED","VALID - EXCLUDED"),"INVALID"))</x:f>
      </x:c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33"/>
      <x:c r="J10" s="33"/>
      <x:c r="K10" s="43" t="str">
        <x:f>IF(COUNTA(A10:J10)=0,"",IF(AND(LEN(TRIM(A10&amp;""))&gt;0,EXACT(TRIM(B10&amp;""),TRIM(START!$B$12&amp;"")),LEN(TRIM(C10&amp;""))&gt;0,OR(LEN(TRIM(D10&amp;""))&gt;0,LEN(TRIM(E10&amp;""))&gt;0,LEN(TRIM(F10&amp;""))&gt;0,LEN(TRIM(G10&amp;""))&gt;0),LEN(TRIM(H10&amp;""))&gt;=8,OR(EXACT(J10,"YES"),EXACT(J10,"NO"))),IF(EXACT(J10,"YES"),"VALID - INCLUDED","VALID - EXCLUDED"),"INVALID"))</x:f>
      </x:c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43" t="str">
        <x:f>IF(COUNTA(A11:J11)=0,"",IF(AND(LEN(TRIM(A11&amp;""))&gt;0,EXACT(TRIM(B11&amp;""),TRIM(START!$B$12&amp;"")),LEN(TRIM(C11&amp;""))&gt;0,OR(LEN(TRIM(D11&amp;""))&gt;0,LEN(TRIM(E11&amp;""))&gt;0,LEN(TRIM(F11&amp;""))&gt;0,LEN(TRIM(G11&amp;""))&gt;0),LEN(TRIM(H11&amp;""))&gt;=8,OR(EXACT(J11,"YES"),EXACT(J11,"NO"))),IF(EXACT(J11,"YES"),"VALID - INCLUDED","VALID - EXCLUDED"),"INVALID"))</x:f>
      </x:c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43" t="str">
        <x:f>IF(COUNTA(A12:J12)=0,"",IF(AND(LEN(TRIM(A12&amp;""))&gt;0,EXACT(TRIM(B12&amp;""),TRIM(START!$B$12&amp;"")),LEN(TRIM(C12&amp;""))&gt;0,OR(LEN(TRIM(D12&amp;""))&gt;0,LEN(TRIM(E12&amp;""))&gt;0,LEN(TRIM(F12&amp;""))&gt;0,LEN(TRIM(G12&amp;""))&gt;0),LEN(TRIM(H12&amp;""))&gt;=8,OR(EXACT(J12,"YES"),EXACT(J12,"NO"))),IF(EXACT(J12,"YES"),"VALID - INCLUDED","VALID - EXCLUDED"),"INVALID"))</x:f>
      </x:c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43" t="str">
        <x:f>IF(COUNTA(A13:J13)=0,"",IF(AND(LEN(TRIM(A13&amp;""))&gt;0,EXACT(TRIM(B13&amp;""),TRIM(START!$B$12&amp;"")),LEN(TRIM(C13&amp;""))&gt;0,OR(LEN(TRIM(D13&amp;""))&gt;0,LEN(TRIM(E13&amp;""))&gt;0,LEN(TRIM(F13&amp;""))&gt;0,LEN(TRIM(G13&amp;""))&gt;0),LEN(TRIM(H13&amp;""))&gt;=8,OR(EXACT(J13,"YES"),EXACT(J13,"NO"))),IF(EXACT(J13,"YES"),"VALID - INCLUDED","VALID - EXCLUDED"),"INVALID"))</x:f>
      </x:c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43" t="str">
        <x:f>IF(COUNTA(A14:J14)=0,"",IF(AND(LEN(TRIM(A14&amp;""))&gt;0,EXACT(TRIM(B14&amp;""),TRIM(START!$B$12&amp;"")),LEN(TRIM(C14&amp;""))&gt;0,OR(LEN(TRIM(D14&amp;""))&gt;0,LEN(TRIM(E14&amp;""))&gt;0,LEN(TRIM(F14&amp;""))&gt;0,LEN(TRIM(G14&amp;""))&gt;0),LEN(TRIM(H14&amp;""))&gt;=8,OR(EXACT(J14,"YES"),EXACT(J14,"NO"))),IF(EXACT(J14,"YES"),"VALID - INCLUDED","VALID - EXCLUDED"),"INVALID"))</x:f>
      </x:c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43" t="str">
        <x:f>IF(COUNTA(A15:J15)=0,"",IF(AND(LEN(TRIM(A15&amp;""))&gt;0,EXACT(TRIM(B15&amp;""),TRIM(START!$B$12&amp;"")),LEN(TRIM(C15&amp;""))&gt;0,OR(LEN(TRIM(D15&amp;""))&gt;0,LEN(TRIM(E15&amp;""))&gt;0,LEN(TRIM(F15&amp;""))&gt;0,LEN(TRIM(G15&amp;""))&gt;0),LEN(TRIM(H15&amp;""))&gt;=8,OR(EXACT(J15,"YES"),EXACT(J15,"NO"))),IF(EXACT(J15,"YES"),"VALID - INCLUDED","VALID - EXCLUDED"),"INVALID"))</x:f>
      </x:c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43" t="str">
        <x:f>IF(COUNTA(A16:J16)=0,"",IF(AND(LEN(TRIM(A16&amp;""))&gt;0,EXACT(TRIM(B16&amp;""),TRIM(START!$B$12&amp;"")),LEN(TRIM(C16&amp;""))&gt;0,OR(LEN(TRIM(D16&amp;""))&gt;0,LEN(TRIM(E16&amp;""))&gt;0,LEN(TRIM(F16&amp;""))&gt;0,LEN(TRIM(G16&amp;""))&gt;0),LEN(TRIM(H16&amp;""))&gt;=8,OR(EXACT(J16,"YES"),EXACT(J16,"NO"))),IF(EXACT(J16,"YES"),"VALID - INCLUDED","VALID - EXCLUDED"),"INVALID"))</x:f>
      </x:c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43" t="str">
        <x:f>IF(COUNTA(A17:J17)=0,"",IF(AND(LEN(TRIM(A17&amp;""))&gt;0,EXACT(TRIM(B17&amp;""),TRIM(START!$B$12&amp;"")),LEN(TRIM(C17&amp;""))&gt;0,OR(LEN(TRIM(D17&amp;""))&gt;0,LEN(TRIM(E17&amp;""))&gt;0,LEN(TRIM(F17&amp;""))&gt;0,LEN(TRIM(G17&amp;""))&gt;0),LEN(TRIM(H17&amp;""))&gt;=8,OR(EXACT(J17,"YES"),EXACT(J17,"NO"))),IF(EXACT(J17,"YES"),"VALID - INCLUDED","VALID - EXCLUDED"),"INVALID"))</x:f>
      </x:c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43" t="str">
        <x:f>IF(COUNTA(A18:J18)=0,"",IF(AND(LEN(TRIM(A18&amp;""))&gt;0,EXACT(TRIM(B18&amp;""),TRIM(START!$B$12&amp;"")),LEN(TRIM(C18&amp;""))&gt;0,OR(LEN(TRIM(D18&amp;""))&gt;0,LEN(TRIM(E18&amp;""))&gt;0,LEN(TRIM(F18&amp;""))&gt;0,LEN(TRIM(G18&amp;""))&gt;0),LEN(TRIM(H18&amp;""))&gt;=8,OR(EXACT(J18,"YES"),EXACT(J18,"NO"))),IF(EXACT(J18,"YES"),"VALID - INCLUDED","VALID - EXCLUDED"),"INVALID"))</x:f>
      </x:c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43" t="str">
        <x:f>IF(COUNTA(A19:J19)=0,"",IF(AND(LEN(TRIM(A19&amp;""))&gt;0,EXACT(TRIM(B19&amp;""),TRIM(START!$B$12&amp;"")),LEN(TRIM(C19&amp;""))&gt;0,OR(LEN(TRIM(D19&amp;""))&gt;0,LEN(TRIM(E19&amp;""))&gt;0,LEN(TRIM(F19&amp;""))&gt;0,LEN(TRIM(G19&amp;""))&gt;0),LEN(TRIM(H19&amp;""))&gt;=8,OR(EXACT(J19,"YES"),EXACT(J19,"NO"))),IF(EXACT(J19,"YES"),"VALID - INCLUDED","VALID - EXCLUDED"),"INVALID"))</x:f>
      </x:c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43" t="str">
        <x:f>IF(COUNTA(A20:J20)=0,"",IF(AND(LEN(TRIM(A20&amp;""))&gt;0,EXACT(TRIM(B20&amp;""),TRIM(START!$B$12&amp;"")),LEN(TRIM(C20&amp;""))&gt;0,OR(LEN(TRIM(D20&amp;""))&gt;0,LEN(TRIM(E20&amp;""))&gt;0,LEN(TRIM(F20&amp;""))&gt;0,LEN(TRIM(G20&amp;""))&gt;0),LEN(TRIM(H20&amp;""))&gt;=8,OR(EXACT(J20,"YES"),EXACT(J20,"NO"))),IF(EXACT(J20,"YES"),"VALID - INCLUDED","VALID - EXCLUDED"),"INVALID"))</x:f>
      </x:c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43" t="str">
        <x:f>IF(COUNTA(A21:J21)=0,"",IF(AND(LEN(TRIM(A21&amp;""))&gt;0,EXACT(TRIM(B21&amp;""),TRIM(START!$B$12&amp;"")),LEN(TRIM(C21&amp;""))&gt;0,OR(LEN(TRIM(D21&amp;""))&gt;0,LEN(TRIM(E21&amp;""))&gt;0,LEN(TRIM(F21&amp;""))&gt;0,LEN(TRIM(G21&amp;""))&gt;0),LEN(TRIM(H21&amp;""))&gt;=8,OR(EXACT(J21,"YES"),EXACT(J21,"NO"))),IF(EXACT(J21,"YES"),"VALID - INCLUDED","VALID - EXCLUDED"),"INVALID"))</x:f>
      </x:c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43" t="str">
        <x:f>IF(COUNTA(A22:J22)=0,"",IF(AND(LEN(TRIM(A22&amp;""))&gt;0,EXACT(TRIM(B22&amp;""),TRIM(START!$B$12&amp;"")),LEN(TRIM(C22&amp;""))&gt;0,OR(LEN(TRIM(D22&amp;""))&gt;0,LEN(TRIM(E22&amp;""))&gt;0,LEN(TRIM(F22&amp;""))&gt;0,LEN(TRIM(G22&amp;""))&gt;0),LEN(TRIM(H22&amp;""))&gt;=8,OR(EXACT(J22,"YES"),EXACT(J22,"NO"))),IF(EXACT(J22,"YES"),"VALID - INCLUDED","VALID - EXCLUDED"),"INVALID"))</x:f>
      </x:c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43" t="str">
        <x:f>IF(COUNTA(A23:J23)=0,"",IF(AND(LEN(TRIM(A23&amp;""))&gt;0,EXACT(TRIM(B23&amp;""),TRIM(START!$B$12&amp;"")),LEN(TRIM(C23&amp;""))&gt;0,OR(LEN(TRIM(D23&amp;""))&gt;0,LEN(TRIM(E23&amp;""))&gt;0,LEN(TRIM(F23&amp;""))&gt;0,LEN(TRIM(G23&amp;""))&gt;0),LEN(TRIM(H23&amp;""))&gt;=8,OR(EXACT(J23,"YES"),EXACT(J23,"NO"))),IF(EXACT(J23,"YES"),"VALID - INCLUDED","VALID - EXCLUDED"),"INVALID"))</x:f>
      </x:c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</x:sheetData>
  <x:mergeCells>
    <x:mergeCell ref="A1:J1"/>
    <x:mergeCell ref="A2:K2"/>
  </x:mergeCells>
  <x:dataValidations count="20">
    <x:dataValidation type="list" sqref="J4">
      <x:formula1>"YES,NO,UNKNOWN"</x:formula1>
    </x:dataValidation>
    <x:dataValidation type="list" sqref="J5">
      <x:formula1>"YES,NO,UNKNOWN"</x:formula1>
    </x:dataValidation>
    <x:dataValidation type="list" sqref="J6">
      <x:formula1>"YES,NO,UNKNOWN"</x:formula1>
    </x:dataValidation>
    <x:dataValidation type="list" sqref="J7">
      <x:formula1>"YES,NO,UNKNOWN"</x:formula1>
    </x:dataValidation>
    <x:dataValidation type="list" sqref="J8">
      <x:formula1>"YES,NO,UNKNOWN"</x:formula1>
    </x:dataValidation>
    <x:dataValidation type="list" sqref="J9">
      <x:formula1>"YES,NO,UNKNOWN"</x:formula1>
    </x:dataValidation>
    <x:dataValidation type="list" sqref="J10">
      <x:formula1>"YES,NO,UNKNOWN"</x:formula1>
    </x:dataValidation>
    <x:dataValidation type="list" sqref="J11">
      <x:formula1>"YES,NO,UNKNOWN"</x:formula1>
    </x:dataValidation>
    <x:dataValidation type="list" sqref="J12">
      <x:formula1>"YES,NO,UNKNOWN"</x:formula1>
    </x:dataValidation>
    <x:dataValidation type="list" sqref="J13">
      <x:formula1>"YES,NO,UNKNOWN"</x:formula1>
    </x:dataValidation>
    <x:dataValidation type="list" sqref="J14">
      <x:formula1>"YES,NO,UNKNOWN"</x:formula1>
    </x:dataValidation>
    <x:dataValidation type="list" sqref="J15">
      <x:formula1>"YES,NO,UNKNOWN"</x:formula1>
    </x:dataValidation>
    <x:dataValidation type="list" sqref="J16">
      <x:formula1>"YES,NO,UNKNOWN"</x:formula1>
    </x:dataValidation>
    <x:dataValidation type="list" sqref="J17">
      <x:formula1>"YES,NO,UNKNOWN"</x:formula1>
    </x:dataValidation>
    <x:dataValidation type="list" sqref="J18">
      <x:formula1>"YES,NO,UNKNOWN"</x:formula1>
    </x:dataValidation>
    <x:dataValidation type="list" sqref="J19">
      <x:formula1>"YES,NO,UNKNOWN"</x:formula1>
    </x:dataValidation>
    <x:dataValidation type="list" sqref="J20">
      <x:formula1>"YES,NO,UNKNOWN"</x:formula1>
    </x:dataValidation>
    <x:dataValidation type="list" sqref="J21">
      <x:formula1>"YES,NO,UNKNOWN"</x:formula1>
    </x:dataValidation>
    <x:dataValidation type="list" sqref="J22">
      <x:formula1>"YES,NO,UNKNOWN"</x:formula1>
    </x:dataValidation>
    <x:dataValidation type="list" sqref="J23">
      <x:formula1>"YES,NO,UNKNOWN"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2" hidden="0" customWidth="1"/>
    <x:col min="4" max="4" width="14" hidden="0" customWidth="1"/>
    <x:col min="5" max="5" width="36" hidden="0" customWidth="1"/>
    <x:col min="6" max="6" width="24" hidden="0" customWidth="1"/>
    <x:col min="7" max="7" width="38" hidden="0" customWidth="1"/>
    <x:col min="8" max="8" width="16" hidden="0" customWidth="1"/>
    <x:col min="9" max="9" width="18" hidden="0" customWidth="1"/>
    <x:col min="10" max="10" width="18" hidden="0" customWidth="1"/>
    <x:col min="11" max="11" width="28" hidden="0" customWidth="1"/>
    <x:col min="12" max="12" width="34" hidden="0" customWidth="1"/>
    <x:col min="13" max="13" width="16" hidden="0" customWidth="1"/>
    <x:col min="14" max="14" width="16" hidden="0" customWidth="1"/>
    <x:col min="15" max="15" width="20" hidden="0" customWidth="1"/>
  </x:cols>
  <x:sheetData>
    <x:row r="1" ht="28" customHeight="1">
      <x:c r="A1" s="32" t="str">
        <x:v>Answer Evidence - question, source, passage and provenance record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 ht="34" customHeight="1">
      <x:c r="A2" s="42" t="str">
        <x:v>One row = one dated answer/source observation. Source ID + Source URL must resolve to the same VALID source record. HIGH answer evidence also requires current or not-time-sensitive support.</x:v>
      </x:c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42"/>
      <x:c r="M2" s="42"/>
      <x:c r="N2" s="42"/>
      <x:c r="O2" s="42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25" t="str">
        <x:v>Question / claim</x:v>
      </x:c>
      <x:c r="B3" s="25" t="str">
        <x:v>Engine / surface</x:v>
      </x:c>
      <x:c r="C3" s="25" t="str">
        <x:v>Locale</x:v>
      </x:c>
      <x:c r="D3" s="25" t="str">
        <x:v>Observation date</x:v>
      </x:c>
      <x:c r="E3" s="25" t="str">
        <x:v>Source URL</x:v>
      </x:c>
      <x:c r="F3" s="25" t="str">
        <x:v>Source type</x:v>
      </x:c>
      <x:c r="G3" s="25" t="str">
        <x:v>Passage / evidence locator</x:v>
      </x:c>
      <x:c r="H3" s="25" t="str">
        <x:v>Passage support</x:v>
      </x:c>
      <x:c r="I3" s="25" t="str">
        <x:v>Freshness</x:v>
      </x:c>
      <x:c r="J3" s="25" t="str">
        <x:v>Visible citation / source inclusion?</x:v>
      </x:c>
      <x:c r="K3" s="25" t="str">
        <x:v>Observation coverage note</x:v>
      </x:c>
      <x:c r="L3" s="25" t="str">
        <x:v>Reviewer note</x:v>
      </x:c>
      <x:c r="M3" s="33" t="str">
        <x:v>Source ID</x:v>
      </x:c>
      <x:c r="N3" s="43" t="str">
        <x:v>Record valid?</x:v>
      </x:c>
      <x:c r="O3" s="43" t="str">
        <x:v>HIGH-answer eligible?</x:v>
      </x:c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3"/>
      <x:c r="B4" s="33"/>
      <x:c r="C4" s="33"/>
      <x:c r="D4" s="33"/>
      <x:c r="E4" s="33"/>
      <x:c r="F4" s="33"/>
      <x:c r="G4" s="33"/>
      <x:c r="H4" s="33"/>
      <x:c r="I4" s="33"/>
      <x:c r="J4" s="33"/>
      <x:c r="K4" s="33"/>
      <x:c r="L4" s="33"/>
      <x:c r="M4" s="33"/>
      <x:c r="N4" s="43" t="str">
        <x:f>IF(COUNTA(A4:M4)=0,"",IF(AND(EXACT(TRIM(A4&amp;""),TRIM(START!$B$10&amp;"")),LEN(TRIM(B4&amp;""))&gt;0,EXACT(TRIM(C4&amp;""),TRIM(START!$B$12&amp;"")),LEN(TRIM(D4&amp;""))&gt;0,LEN(TRIM(E4&amp;""))&gt;=8,OR(EXACT(F4,"OFFICIAL_DOCUMENTATION"),EXACT(F4,"PRIMARY_SOURCE"),EXACT(F4,"ORIGINAL_DATA"),EXACT(F4,"PEER_REVIEWED_RESEARCH"),EXACT(F4,"STANDARD"),EXACT(F4,"SECONDARY_ANALYSIS"),EXACT(F4,"EDITORIAL_SUMMARY"),EXACT(F4,"COMMERCIAL_PAGE"),EXACT(F4,"COMMUNITY"),EXACT(F4,"OTHER")),LEN(TRIM(G4&amp;""))&gt;=8,OR(EXACT(H4,"DIRECT"),EXACT(H4,"PARTIAL"),EXACT(H4,"NONE"),EXACT(H4,"UNRESOLVED")),OR(EXACT(I4,"CURRENT"),EXACT(I4,"STALE"),EXACT(I4,"UNKNOWN"),EXACT(I4,"NOT_TIME_SENSITIVE")),OR(EXACT(J4,"YES"),EXACT(J4,"NO")),LEN(TRIM(K4&amp;""))&gt;0,LEN(TRIM(M4&amp;""))&gt;0,COUNTIFS(SOURCES!$A$4:$A$23,M4,SOURCES!$B$4:$B$23,E4,SOURCES!$I$4:$I$23,"VALID")&gt;0),"VALID","INVALID"))</x:f>
      </x:c>
      <x:c r="O4" s="43" t="str">
        <x:f>IF(N4="","",IF(AND(N4="VALID",OR(EXACT(H4,"DIRECT"),EXACT(H4,"PARTIAL")),OR(EXACT(I4,"CURRENT"),EXACT(I4,"NOT_TIME_SENSITIVE")),COUNTIFS(SOURCES!$A$4:$A$23,M4,SOURCES!$B$4:$B$23,E4,SOURCES!$I$4:$I$23,"VALID",SOURCES!$H$4:$H$23,"YES")&gt;0),"YES","NO"))</x:f>
      </x:c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3"/>
      <x:c r="B5" s="33"/>
      <x:c r="C5" s="33"/>
      <x:c r="D5" s="33"/>
      <x:c r="E5" s="33"/>
      <x:c r="F5" s="33"/>
      <x:c r="G5" s="33"/>
      <x:c r="H5" s="33"/>
      <x:c r="I5" s="33"/>
      <x:c r="J5" s="33"/>
      <x:c r="K5" s="33"/>
      <x:c r="L5" s="33"/>
      <x:c r="M5" s="33"/>
      <x:c r="N5" s="43" t="str">
        <x:f>IF(COUNTA(A5:M5)=0,"",IF(AND(EXACT(TRIM(A5&amp;""),TRIM(START!$B$10&amp;"")),LEN(TRIM(B5&amp;""))&gt;0,EXACT(TRIM(C5&amp;""),TRIM(START!$B$12&amp;"")),LEN(TRIM(D5&amp;""))&gt;0,LEN(TRIM(E5&amp;""))&gt;=8,OR(EXACT(F5,"OFFICIAL_DOCUMENTATION"),EXACT(F5,"PRIMARY_SOURCE"),EXACT(F5,"ORIGINAL_DATA"),EXACT(F5,"PEER_REVIEWED_RESEARCH"),EXACT(F5,"STANDARD"),EXACT(F5,"SECONDARY_ANALYSIS"),EXACT(F5,"EDITORIAL_SUMMARY"),EXACT(F5,"COMMERCIAL_PAGE"),EXACT(F5,"COMMUNITY"),EXACT(F5,"OTHER")),LEN(TRIM(G5&amp;""))&gt;=8,OR(EXACT(H5,"DIRECT"),EXACT(H5,"PARTIAL"),EXACT(H5,"NONE"),EXACT(H5,"UNRESOLVED")),OR(EXACT(I5,"CURRENT"),EXACT(I5,"STALE"),EXACT(I5,"UNKNOWN"),EXACT(I5,"NOT_TIME_SENSITIVE")),OR(EXACT(J5,"YES"),EXACT(J5,"NO")),LEN(TRIM(K5&amp;""))&gt;0,LEN(TRIM(M5&amp;""))&gt;0,COUNTIFS(SOURCES!$A$4:$A$23,M5,SOURCES!$B$4:$B$23,E5,SOURCES!$I$4:$I$23,"VALID")&gt;0),"VALID","INVALID"))</x:f>
      </x:c>
      <x:c r="O5" s="43" t="str">
        <x:f>IF(N5="","",IF(AND(N5="VALID",OR(EXACT(H5,"DIRECT"),EXACT(H5,"PARTIAL")),OR(EXACT(I5,"CURRENT"),EXACT(I5,"NOT_TIME_SENSITIVE")),COUNTIFS(SOURCES!$A$4:$A$23,M5,SOURCES!$B$4:$B$23,E5,SOURCES!$I$4:$I$23,"VALID",SOURCES!$H$4:$H$23,"YES")&gt;0),"YES","NO"))</x:f>
      </x:c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3"/>
      <x:c r="B6" s="33"/>
      <x:c r="C6" s="33"/>
      <x:c r="D6" s="33"/>
      <x:c r="E6" s="33"/>
      <x:c r="F6" s="33"/>
      <x:c r="G6" s="33"/>
      <x:c r="H6" s="33"/>
      <x:c r="I6" s="33"/>
      <x:c r="J6" s="33"/>
      <x:c r="K6" s="33"/>
      <x:c r="L6" s="33"/>
      <x:c r="M6" s="33"/>
      <x:c r="N6" s="43" t="str">
        <x:f>IF(COUNTA(A6:M6)=0,"",IF(AND(EXACT(TRIM(A6&amp;""),TRIM(START!$B$10&amp;"")),LEN(TRIM(B6&amp;""))&gt;0,EXACT(TRIM(C6&amp;""),TRIM(START!$B$12&amp;"")),LEN(TRIM(D6&amp;""))&gt;0,LEN(TRIM(E6&amp;""))&gt;=8,OR(EXACT(F6,"OFFICIAL_DOCUMENTATION"),EXACT(F6,"PRIMARY_SOURCE"),EXACT(F6,"ORIGINAL_DATA"),EXACT(F6,"PEER_REVIEWED_RESEARCH"),EXACT(F6,"STANDARD"),EXACT(F6,"SECONDARY_ANALYSIS"),EXACT(F6,"EDITORIAL_SUMMARY"),EXACT(F6,"COMMERCIAL_PAGE"),EXACT(F6,"COMMUNITY"),EXACT(F6,"OTHER")),LEN(TRIM(G6&amp;""))&gt;=8,OR(EXACT(H6,"DIRECT"),EXACT(H6,"PARTIAL"),EXACT(H6,"NONE"),EXACT(H6,"UNRESOLVED")),OR(EXACT(I6,"CURRENT"),EXACT(I6,"STALE"),EXACT(I6,"UNKNOWN"),EXACT(I6,"NOT_TIME_SENSITIVE")),OR(EXACT(J6,"YES"),EXACT(J6,"NO")),LEN(TRIM(K6&amp;""))&gt;0,LEN(TRIM(M6&amp;""))&gt;0,COUNTIFS(SOURCES!$A$4:$A$23,M6,SOURCES!$B$4:$B$23,E6,SOURCES!$I$4:$I$23,"VALID")&gt;0),"VALID","INVALID"))</x:f>
      </x:c>
      <x:c r="O6" s="43" t="str">
        <x:f>IF(N6="","",IF(AND(N6="VALID",OR(EXACT(H6,"DIRECT"),EXACT(H6,"PARTIAL")),OR(EXACT(I6,"CURRENT"),EXACT(I6,"NOT_TIME_SENSITIVE")),COUNTIFS(SOURCES!$A$4:$A$23,M6,SOURCES!$B$4:$B$23,E6,SOURCES!$I$4:$I$23,"VALID",SOURCES!$H$4:$H$23,"YES")&gt;0),"YES","NO"))</x:f>
      </x:c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3"/>
      <x:c r="B7" s="33"/>
      <x:c r="C7" s="33"/>
      <x:c r="D7" s="33"/>
      <x:c r="E7" s="33"/>
      <x:c r="F7" s="33"/>
      <x:c r="G7" s="33"/>
      <x:c r="H7" s="33"/>
      <x:c r="I7" s="33"/>
      <x:c r="J7" s="33"/>
      <x:c r="K7" s="33"/>
      <x:c r="L7" s="33"/>
      <x:c r="M7" s="33"/>
      <x:c r="N7" s="43" t="str">
        <x:f>IF(COUNTA(A7:M7)=0,"",IF(AND(EXACT(TRIM(A7&amp;""),TRIM(START!$B$10&amp;"")),LEN(TRIM(B7&amp;""))&gt;0,EXACT(TRIM(C7&amp;""),TRIM(START!$B$12&amp;"")),LEN(TRIM(D7&amp;""))&gt;0,LEN(TRIM(E7&amp;""))&gt;=8,OR(EXACT(F7,"OFFICIAL_DOCUMENTATION"),EXACT(F7,"PRIMARY_SOURCE"),EXACT(F7,"ORIGINAL_DATA"),EXACT(F7,"PEER_REVIEWED_RESEARCH"),EXACT(F7,"STANDARD"),EXACT(F7,"SECONDARY_ANALYSIS"),EXACT(F7,"EDITORIAL_SUMMARY"),EXACT(F7,"COMMERCIAL_PAGE"),EXACT(F7,"COMMUNITY"),EXACT(F7,"OTHER")),LEN(TRIM(G7&amp;""))&gt;=8,OR(EXACT(H7,"DIRECT"),EXACT(H7,"PARTIAL"),EXACT(H7,"NONE"),EXACT(H7,"UNRESOLVED")),OR(EXACT(I7,"CURRENT"),EXACT(I7,"STALE"),EXACT(I7,"UNKNOWN"),EXACT(I7,"NOT_TIME_SENSITIVE")),OR(EXACT(J7,"YES"),EXACT(J7,"NO")),LEN(TRIM(K7&amp;""))&gt;0,LEN(TRIM(M7&amp;""))&gt;0,COUNTIFS(SOURCES!$A$4:$A$23,M7,SOURCES!$B$4:$B$23,E7,SOURCES!$I$4:$I$23,"VALID")&gt;0),"VALID","INVALID"))</x:f>
      </x:c>
      <x:c r="O7" s="43" t="str">
        <x:f>IF(N7="","",IF(AND(N7="VALID",OR(EXACT(H7,"DIRECT"),EXACT(H7,"PARTIAL")),OR(EXACT(I7,"CURRENT"),EXACT(I7,"NOT_TIME_SENSITIVE")),COUNTIFS(SOURCES!$A$4:$A$23,M7,SOURCES!$B$4:$B$23,E7,SOURCES!$I$4:$I$23,"VALID",SOURCES!$H$4:$H$23,"YES")&gt;0),"YES","NO"))</x:f>
      </x:c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43" t="str">
        <x:f>IF(COUNTA(A8:M8)=0,"",IF(AND(EXACT(TRIM(A8&amp;""),TRIM(START!$B$10&amp;"")),LEN(TRIM(B8&amp;""))&gt;0,EXACT(TRIM(C8&amp;""),TRIM(START!$B$12&amp;"")),LEN(TRIM(D8&amp;""))&gt;0,LEN(TRIM(E8&amp;""))&gt;=8,OR(EXACT(F8,"OFFICIAL_DOCUMENTATION"),EXACT(F8,"PRIMARY_SOURCE"),EXACT(F8,"ORIGINAL_DATA"),EXACT(F8,"PEER_REVIEWED_RESEARCH"),EXACT(F8,"STANDARD"),EXACT(F8,"SECONDARY_ANALYSIS"),EXACT(F8,"EDITORIAL_SUMMARY"),EXACT(F8,"COMMERCIAL_PAGE"),EXACT(F8,"COMMUNITY"),EXACT(F8,"OTHER")),LEN(TRIM(G8&amp;""))&gt;=8,OR(EXACT(H8,"DIRECT"),EXACT(H8,"PARTIAL"),EXACT(H8,"NONE"),EXACT(H8,"UNRESOLVED")),OR(EXACT(I8,"CURRENT"),EXACT(I8,"STALE"),EXACT(I8,"UNKNOWN"),EXACT(I8,"NOT_TIME_SENSITIVE")),OR(EXACT(J8,"YES"),EXACT(J8,"NO")),LEN(TRIM(K8&amp;""))&gt;0,LEN(TRIM(M8&amp;""))&gt;0,COUNTIFS(SOURCES!$A$4:$A$23,M8,SOURCES!$B$4:$B$23,E8,SOURCES!$I$4:$I$23,"VALID")&gt;0),"VALID","INVALID"))</x:f>
      </x:c>
      <x:c r="O8" s="43" t="str">
        <x:f>IF(N8="","",IF(AND(N8="VALID",OR(EXACT(H8,"DIRECT"),EXACT(H8,"PARTIAL")),OR(EXACT(I8,"CURRENT"),EXACT(I8,"NOT_TIME_SENSITIVE")),COUNTIFS(SOURCES!$A$4:$A$23,M8,SOURCES!$B$4:$B$23,E8,SOURCES!$I$4:$I$23,"VALID",SOURCES!$H$4:$H$23,"YES")&gt;0),"YES","NO"))</x:f>
      </x:c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3"/>
      <x:c r="B9" s="33"/>
      <x:c r="C9" s="33"/>
      <x:c r="D9" s="33"/>
      <x:c r="E9" s="33"/>
      <x:c r="F9" s="33"/>
      <x:c r="G9" s="33"/>
      <x:c r="H9" s="33"/>
      <x:c r="I9" s="33"/>
      <x:c r="J9" s="33"/>
      <x:c r="K9" s="33"/>
      <x:c r="L9" s="33"/>
      <x:c r="M9" s="33"/>
      <x:c r="N9" s="43" t="str">
        <x:f>IF(COUNTA(A9:M9)=0,"",IF(AND(EXACT(TRIM(A9&amp;""),TRIM(START!$B$10&amp;"")),LEN(TRIM(B9&amp;""))&gt;0,EXACT(TRIM(C9&amp;""),TRIM(START!$B$12&amp;"")),LEN(TRIM(D9&amp;""))&gt;0,LEN(TRIM(E9&amp;""))&gt;=8,OR(EXACT(F9,"OFFICIAL_DOCUMENTATION"),EXACT(F9,"PRIMARY_SOURCE"),EXACT(F9,"ORIGINAL_DATA"),EXACT(F9,"PEER_REVIEWED_RESEARCH"),EXACT(F9,"STANDARD"),EXACT(F9,"SECONDARY_ANALYSIS"),EXACT(F9,"EDITORIAL_SUMMARY"),EXACT(F9,"COMMERCIAL_PAGE"),EXACT(F9,"COMMUNITY"),EXACT(F9,"OTHER")),LEN(TRIM(G9&amp;""))&gt;=8,OR(EXACT(H9,"DIRECT"),EXACT(H9,"PARTIAL"),EXACT(H9,"NONE"),EXACT(H9,"UNRESOLVED")),OR(EXACT(I9,"CURRENT"),EXACT(I9,"STALE"),EXACT(I9,"UNKNOWN"),EXACT(I9,"NOT_TIME_SENSITIVE")),OR(EXACT(J9,"YES"),EXACT(J9,"NO")),LEN(TRIM(K9&amp;""))&gt;0,LEN(TRIM(M9&amp;""))&gt;0,COUNTIFS(SOURCES!$A$4:$A$23,M9,SOURCES!$B$4:$B$23,E9,SOURCES!$I$4:$I$23,"VALID")&gt;0),"VALID","INVALID"))</x:f>
      </x:c>
      <x:c r="O9" s="43" t="str">
        <x:f>IF(N9="","",IF(AND(N9="VALID",OR(EXACT(H9,"DIRECT"),EXACT(H9,"PARTIAL")),OR(EXACT(I9,"CURRENT"),EXACT(I9,"NOT_TIME_SENSITIVE")),COUNTIFS(SOURCES!$A$4:$A$23,M9,SOURCES!$B$4:$B$23,E9,SOURCES!$I$4:$I$23,"VALID",SOURCES!$H$4:$H$23,"YES")&gt;0),"YES","NO"))</x:f>
      </x:c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43" t="str">
        <x:f>IF(COUNTA(A10:M10)=0,"",IF(AND(EXACT(TRIM(A10&amp;""),TRIM(START!$B$10&amp;"")),LEN(TRIM(B10&amp;""))&gt;0,EXACT(TRIM(C10&amp;""),TRIM(START!$B$12&amp;"")),LEN(TRIM(D10&amp;""))&gt;0,LEN(TRIM(E10&amp;""))&gt;=8,OR(EXACT(F10,"OFFICIAL_DOCUMENTATION"),EXACT(F10,"PRIMARY_SOURCE"),EXACT(F10,"ORIGINAL_DATA"),EXACT(F10,"PEER_REVIEWED_RESEARCH"),EXACT(F10,"STANDARD"),EXACT(F10,"SECONDARY_ANALYSIS"),EXACT(F10,"EDITORIAL_SUMMARY"),EXACT(F10,"COMMERCIAL_PAGE"),EXACT(F10,"COMMUNITY"),EXACT(F10,"OTHER")),LEN(TRIM(G10&amp;""))&gt;=8,OR(EXACT(H10,"DIRECT"),EXACT(H10,"PARTIAL"),EXACT(H10,"NONE"),EXACT(H10,"UNRESOLVED")),OR(EXACT(I10,"CURRENT"),EXACT(I10,"STALE"),EXACT(I10,"UNKNOWN"),EXACT(I10,"NOT_TIME_SENSITIVE")),OR(EXACT(J10,"YES"),EXACT(J10,"NO")),LEN(TRIM(K10&amp;""))&gt;0,LEN(TRIM(M10&amp;""))&gt;0,COUNTIFS(SOURCES!$A$4:$A$23,M10,SOURCES!$B$4:$B$23,E10,SOURCES!$I$4:$I$23,"VALID")&gt;0),"VALID","INVALID"))</x:f>
      </x:c>
      <x:c r="O10" s="43" t="str">
        <x:f>IF(N10="","",IF(AND(N10="VALID",OR(EXACT(H10,"DIRECT"),EXACT(H10,"PARTIAL")),OR(EXACT(I10,"CURRENT"),EXACT(I10,"NOT_TIME_SENSITIVE")),COUNTIFS(SOURCES!$A$4:$A$23,M10,SOURCES!$B$4:$B$23,E10,SOURCES!$I$4:$I$23,"VALID",SOURCES!$H$4:$H$23,"YES")&gt;0),"YES","NO"))</x:f>
      </x:c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43" t="str">
        <x:f>IF(COUNTA(A11:M11)=0,"",IF(AND(EXACT(TRIM(A11&amp;""),TRIM(START!$B$10&amp;"")),LEN(TRIM(B11&amp;""))&gt;0,EXACT(TRIM(C11&amp;""),TRIM(START!$B$12&amp;"")),LEN(TRIM(D11&amp;""))&gt;0,LEN(TRIM(E11&amp;""))&gt;=8,OR(EXACT(F11,"OFFICIAL_DOCUMENTATION"),EXACT(F11,"PRIMARY_SOURCE"),EXACT(F11,"ORIGINAL_DATA"),EXACT(F11,"PEER_REVIEWED_RESEARCH"),EXACT(F11,"STANDARD"),EXACT(F11,"SECONDARY_ANALYSIS"),EXACT(F11,"EDITORIAL_SUMMARY"),EXACT(F11,"COMMERCIAL_PAGE"),EXACT(F11,"COMMUNITY"),EXACT(F11,"OTHER")),LEN(TRIM(G11&amp;""))&gt;=8,OR(EXACT(H11,"DIRECT"),EXACT(H11,"PARTIAL"),EXACT(H11,"NONE"),EXACT(H11,"UNRESOLVED")),OR(EXACT(I11,"CURRENT"),EXACT(I11,"STALE"),EXACT(I11,"UNKNOWN"),EXACT(I11,"NOT_TIME_SENSITIVE")),OR(EXACT(J11,"YES"),EXACT(J11,"NO")),LEN(TRIM(K11&amp;""))&gt;0,LEN(TRIM(M11&amp;""))&gt;0,COUNTIFS(SOURCES!$A$4:$A$23,M11,SOURCES!$B$4:$B$23,E11,SOURCES!$I$4:$I$23,"VALID")&gt;0),"VALID","INVALID"))</x:f>
      </x:c>
      <x:c r="O11" s="43" t="str">
        <x:f>IF(N11="","",IF(AND(N11="VALID",OR(EXACT(H11,"DIRECT"),EXACT(H11,"PARTIAL")),OR(EXACT(I11,"CURRENT"),EXACT(I11,"NOT_TIME_SENSITIVE")),COUNTIFS(SOURCES!$A$4:$A$23,M11,SOURCES!$B$4:$B$23,E11,SOURCES!$I$4:$I$23,"VALID",SOURCES!$H$4:$H$23,"YES")&gt;0),"YES","NO"))</x:f>
      </x:c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43" t="str">
        <x:f>IF(COUNTA(A12:M12)=0,"",IF(AND(EXACT(TRIM(A12&amp;""),TRIM(START!$B$10&amp;"")),LEN(TRIM(B12&amp;""))&gt;0,EXACT(TRIM(C12&amp;""),TRIM(START!$B$12&amp;"")),LEN(TRIM(D12&amp;""))&gt;0,LEN(TRIM(E12&amp;""))&gt;=8,OR(EXACT(F12,"OFFICIAL_DOCUMENTATION"),EXACT(F12,"PRIMARY_SOURCE"),EXACT(F12,"ORIGINAL_DATA"),EXACT(F12,"PEER_REVIEWED_RESEARCH"),EXACT(F12,"STANDARD"),EXACT(F12,"SECONDARY_ANALYSIS"),EXACT(F12,"EDITORIAL_SUMMARY"),EXACT(F12,"COMMERCIAL_PAGE"),EXACT(F12,"COMMUNITY"),EXACT(F12,"OTHER")),LEN(TRIM(G12&amp;""))&gt;=8,OR(EXACT(H12,"DIRECT"),EXACT(H12,"PARTIAL"),EXACT(H12,"NONE"),EXACT(H12,"UNRESOLVED")),OR(EXACT(I12,"CURRENT"),EXACT(I12,"STALE"),EXACT(I12,"UNKNOWN"),EXACT(I12,"NOT_TIME_SENSITIVE")),OR(EXACT(J12,"YES"),EXACT(J12,"NO")),LEN(TRIM(K12&amp;""))&gt;0,LEN(TRIM(M12&amp;""))&gt;0,COUNTIFS(SOURCES!$A$4:$A$23,M12,SOURCES!$B$4:$B$23,E12,SOURCES!$I$4:$I$23,"VALID")&gt;0),"VALID","INVALID"))</x:f>
      </x:c>
      <x:c r="O12" s="43" t="str">
        <x:f>IF(N12="","",IF(AND(N12="VALID",OR(EXACT(H12,"DIRECT"),EXACT(H12,"PARTIAL")),OR(EXACT(I12,"CURRENT"),EXACT(I12,"NOT_TIME_SENSITIVE")),COUNTIFS(SOURCES!$A$4:$A$23,M12,SOURCES!$B$4:$B$23,E12,SOURCES!$I$4:$I$23,"VALID",SOURCES!$H$4:$H$23,"YES")&gt;0),"YES","NO"))</x:f>
      </x:c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43" t="str">
        <x:f>IF(COUNTA(A13:M13)=0,"",IF(AND(EXACT(TRIM(A13&amp;""),TRIM(START!$B$10&amp;"")),LEN(TRIM(B13&amp;""))&gt;0,EXACT(TRIM(C13&amp;""),TRIM(START!$B$12&amp;"")),LEN(TRIM(D13&amp;""))&gt;0,LEN(TRIM(E13&amp;""))&gt;=8,OR(EXACT(F13,"OFFICIAL_DOCUMENTATION"),EXACT(F13,"PRIMARY_SOURCE"),EXACT(F13,"ORIGINAL_DATA"),EXACT(F13,"PEER_REVIEWED_RESEARCH"),EXACT(F13,"STANDARD"),EXACT(F13,"SECONDARY_ANALYSIS"),EXACT(F13,"EDITORIAL_SUMMARY"),EXACT(F13,"COMMERCIAL_PAGE"),EXACT(F13,"COMMUNITY"),EXACT(F13,"OTHER")),LEN(TRIM(G13&amp;""))&gt;=8,OR(EXACT(H13,"DIRECT"),EXACT(H13,"PARTIAL"),EXACT(H13,"NONE"),EXACT(H13,"UNRESOLVED")),OR(EXACT(I13,"CURRENT"),EXACT(I13,"STALE"),EXACT(I13,"UNKNOWN"),EXACT(I13,"NOT_TIME_SENSITIVE")),OR(EXACT(J13,"YES"),EXACT(J13,"NO")),LEN(TRIM(K13&amp;""))&gt;0,LEN(TRIM(M13&amp;""))&gt;0,COUNTIFS(SOURCES!$A$4:$A$23,M13,SOURCES!$B$4:$B$23,E13,SOURCES!$I$4:$I$23,"VALID")&gt;0),"VALID","INVALID"))</x:f>
      </x:c>
      <x:c r="O13" s="43" t="str">
        <x:f>IF(N13="","",IF(AND(N13="VALID",OR(EXACT(H13,"DIRECT"),EXACT(H13,"PARTIAL")),OR(EXACT(I13,"CURRENT"),EXACT(I13,"NOT_TIME_SENSITIVE")),COUNTIFS(SOURCES!$A$4:$A$23,M13,SOURCES!$B$4:$B$23,E13,SOURCES!$I$4:$I$23,"VALID",SOURCES!$H$4:$H$23,"YES")&gt;0),"YES","NO"))</x:f>
      </x:c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43" t="str">
        <x:f>IF(COUNTA(A14:M14)=0,"",IF(AND(EXACT(TRIM(A14&amp;""),TRIM(START!$B$10&amp;"")),LEN(TRIM(B14&amp;""))&gt;0,EXACT(TRIM(C14&amp;""),TRIM(START!$B$12&amp;"")),LEN(TRIM(D14&amp;""))&gt;0,LEN(TRIM(E14&amp;""))&gt;=8,OR(EXACT(F14,"OFFICIAL_DOCUMENTATION"),EXACT(F14,"PRIMARY_SOURCE"),EXACT(F14,"ORIGINAL_DATA"),EXACT(F14,"PEER_REVIEWED_RESEARCH"),EXACT(F14,"STANDARD"),EXACT(F14,"SECONDARY_ANALYSIS"),EXACT(F14,"EDITORIAL_SUMMARY"),EXACT(F14,"COMMERCIAL_PAGE"),EXACT(F14,"COMMUNITY"),EXACT(F14,"OTHER")),LEN(TRIM(G14&amp;""))&gt;=8,OR(EXACT(H14,"DIRECT"),EXACT(H14,"PARTIAL"),EXACT(H14,"NONE"),EXACT(H14,"UNRESOLVED")),OR(EXACT(I14,"CURRENT"),EXACT(I14,"STALE"),EXACT(I14,"UNKNOWN"),EXACT(I14,"NOT_TIME_SENSITIVE")),OR(EXACT(J14,"YES"),EXACT(J14,"NO")),LEN(TRIM(K14&amp;""))&gt;0,LEN(TRIM(M14&amp;""))&gt;0,COUNTIFS(SOURCES!$A$4:$A$23,M14,SOURCES!$B$4:$B$23,E14,SOURCES!$I$4:$I$23,"VALID")&gt;0),"VALID","INVALID"))</x:f>
      </x:c>
      <x:c r="O14" s="43" t="str">
        <x:f>IF(N14="","",IF(AND(N14="VALID",OR(EXACT(H14,"DIRECT"),EXACT(H14,"PARTIAL")),OR(EXACT(I14,"CURRENT"),EXACT(I14,"NOT_TIME_SENSITIVE")),COUNTIFS(SOURCES!$A$4:$A$23,M14,SOURCES!$B$4:$B$23,E14,SOURCES!$I$4:$I$23,"VALID",SOURCES!$H$4:$H$23,"YES")&gt;0),"YES","NO"))</x:f>
      </x:c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43" t="str">
        <x:f>IF(COUNTA(A15:M15)=0,"",IF(AND(EXACT(TRIM(A15&amp;""),TRIM(START!$B$10&amp;"")),LEN(TRIM(B15&amp;""))&gt;0,EXACT(TRIM(C15&amp;""),TRIM(START!$B$12&amp;"")),LEN(TRIM(D15&amp;""))&gt;0,LEN(TRIM(E15&amp;""))&gt;=8,OR(EXACT(F15,"OFFICIAL_DOCUMENTATION"),EXACT(F15,"PRIMARY_SOURCE"),EXACT(F15,"ORIGINAL_DATA"),EXACT(F15,"PEER_REVIEWED_RESEARCH"),EXACT(F15,"STANDARD"),EXACT(F15,"SECONDARY_ANALYSIS"),EXACT(F15,"EDITORIAL_SUMMARY"),EXACT(F15,"COMMERCIAL_PAGE"),EXACT(F15,"COMMUNITY"),EXACT(F15,"OTHER")),LEN(TRIM(G15&amp;""))&gt;=8,OR(EXACT(H15,"DIRECT"),EXACT(H15,"PARTIAL"),EXACT(H15,"NONE"),EXACT(H15,"UNRESOLVED")),OR(EXACT(I15,"CURRENT"),EXACT(I15,"STALE"),EXACT(I15,"UNKNOWN"),EXACT(I15,"NOT_TIME_SENSITIVE")),OR(EXACT(J15,"YES"),EXACT(J15,"NO")),LEN(TRIM(K15&amp;""))&gt;0,LEN(TRIM(M15&amp;""))&gt;0,COUNTIFS(SOURCES!$A$4:$A$23,M15,SOURCES!$B$4:$B$23,E15,SOURCES!$I$4:$I$23,"VALID")&gt;0),"VALID","INVALID"))</x:f>
      </x:c>
      <x:c r="O15" s="43" t="str">
        <x:f>IF(N15="","",IF(AND(N15="VALID",OR(EXACT(H15,"DIRECT"),EXACT(H15,"PARTIAL")),OR(EXACT(I15,"CURRENT"),EXACT(I15,"NOT_TIME_SENSITIVE")),COUNTIFS(SOURCES!$A$4:$A$23,M15,SOURCES!$B$4:$B$23,E15,SOURCES!$I$4:$I$23,"VALID",SOURCES!$H$4:$H$23,"YES")&gt;0),"YES","NO"))</x:f>
      </x:c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43" t="str">
        <x:f>IF(COUNTA(A16:M16)=0,"",IF(AND(EXACT(TRIM(A16&amp;""),TRIM(START!$B$10&amp;"")),LEN(TRIM(B16&amp;""))&gt;0,EXACT(TRIM(C16&amp;""),TRIM(START!$B$12&amp;"")),LEN(TRIM(D16&amp;""))&gt;0,LEN(TRIM(E16&amp;""))&gt;=8,OR(EXACT(F16,"OFFICIAL_DOCUMENTATION"),EXACT(F16,"PRIMARY_SOURCE"),EXACT(F16,"ORIGINAL_DATA"),EXACT(F16,"PEER_REVIEWED_RESEARCH"),EXACT(F16,"STANDARD"),EXACT(F16,"SECONDARY_ANALYSIS"),EXACT(F16,"EDITORIAL_SUMMARY"),EXACT(F16,"COMMERCIAL_PAGE"),EXACT(F16,"COMMUNITY"),EXACT(F16,"OTHER")),LEN(TRIM(G16&amp;""))&gt;=8,OR(EXACT(H16,"DIRECT"),EXACT(H16,"PARTIAL"),EXACT(H16,"NONE"),EXACT(H16,"UNRESOLVED")),OR(EXACT(I16,"CURRENT"),EXACT(I16,"STALE"),EXACT(I16,"UNKNOWN"),EXACT(I16,"NOT_TIME_SENSITIVE")),OR(EXACT(J16,"YES"),EXACT(J16,"NO")),LEN(TRIM(K16&amp;""))&gt;0,LEN(TRIM(M16&amp;""))&gt;0,COUNTIFS(SOURCES!$A$4:$A$23,M16,SOURCES!$B$4:$B$23,E16,SOURCES!$I$4:$I$23,"VALID")&gt;0),"VALID","INVALID"))</x:f>
      </x:c>
      <x:c r="O16" s="43" t="str">
        <x:f>IF(N16="","",IF(AND(N16="VALID",OR(EXACT(H16,"DIRECT"),EXACT(H16,"PARTIAL")),OR(EXACT(I16,"CURRENT"),EXACT(I16,"NOT_TIME_SENSITIVE")),COUNTIFS(SOURCES!$A$4:$A$23,M16,SOURCES!$B$4:$B$23,E16,SOURCES!$I$4:$I$23,"VALID",SOURCES!$H$4:$H$23,"YES")&gt;0),"YES","NO"))</x:f>
      </x:c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43" t="str">
        <x:f>IF(COUNTA(A17:M17)=0,"",IF(AND(EXACT(TRIM(A17&amp;""),TRIM(START!$B$10&amp;"")),LEN(TRIM(B17&amp;""))&gt;0,EXACT(TRIM(C17&amp;""),TRIM(START!$B$12&amp;"")),LEN(TRIM(D17&amp;""))&gt;0,LEN(TRIM(E17&amp;""))&gt;=8,OR(EXACT(F17,"OFFICIAL_DOCUMENTATION"),EXACT(F17,"PRIMARY_SOURCE"),EXACT(F17,"ORIGINAL_DATA"),EXACT(F17,"PEER_REVIEWED_RESEARCH"),EXACT(F17,"STANDARD"),EXACT(F17,"SECONDARY_ANALYSIS"),EXACT(F17,"EDITORIAL_SUMMARY"),EXACT(F17,"COMMERCIAL_PAGE"),EXACT(F17,"COMMUNITY"),EXACT(F17,"OTHER")),LEN(TRIM(G17&amp;""))&gt;=8,OR(EXACT(H17,"DIRECT"),EXACT(H17,"PARTIAL"),EXACT(H17,"NONE"),EXACT(H17,"UNRESOLVED")),OR(EXACT(I17,"CURRENT"),EXACT(I17,"STALE"),EXACT(I17,"UNKNOWN"),EXACT(I17,"NOT_TIME_SENSITIVE")),OR(EXACT(J17,"YES"),EXACT(J17,"NO")),LEN(TRIM(K17&amp;""))&gt;0,LEN(TRIM(M17&amp;""))&gt;0,COUNTIFS(SOURCES!$A$4:$A$23,M17,SOURCES!$B$4:$B$23,E17,SOURCES!$I$4:$I$23,"VALID")&gt;0),"VALID","INVALID"))</x:f>
      </x:c>
      <x:c r="O17" s="43" t="str">
        <x:f>IF(N17="","",IF(AND(N17="VALID",OR(EXACT(H17,"DIRECT"),EXACT(H17,"PARTIAL")),OR(EXACT(I17,"CURRENT"),EXACT(I17,"NOT_TIME_SENSITIVE")),COUNTIFS(SOURCES!$A$4:$A$23,M17,SOURCES!$B$4:$B$23,E17,SOURCES!$I$4:$I$23,"VALID",SOURCES!$H$4:$H$23,"YES")&gt;0),"YES","NO"))</x:f>
      </x:c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43" t="str">
        <x:f>IF(COUNTA(A18:M18)=0,"",IF(AND(EXACT(TRIM(A18&amp;""),TRIM(START!$B$10&amp;"")),LEN(TRIM(B18&amp;""))&gt;0,EXACT(TRIM(C18&amp;""),TRIM(START!$B$12&amp;"")),LEN(TRIM(D18&amp;""))&gt;0,LEN(TRIM(E18&amp;""))&gt;=8,OR(EXACT(F18,"OFFICIAL_DOCUMENTATION"),EXACT(F18,"PRIMARY_SOURCE"),EXACT(F18,"ORIGINAL_DATA"),EXACT(F18,"PEER_REVIEWED_RESEARCH"),EXACT(F18,"STANDARD"),EXACT(F18,"SECONDARY_ANALYSIS"),EXACT(F18,"EDITORIAL_SUMMARY"),EXACT(F18,"COMMERCIAL_PAGE"),EXACT(F18,"COMMUNITY"),EXACT(F18,"OTHER")),LEN(TRIM(G18&amp;""))&gt;=8,OR(EXACT(H18,"DIRECT"),EXACT(H18,"PARTIAL"),EXACT(H18,"NONE"),EXACT(H18,"UNRESOLVED")),OR(EXACT(I18,"CURRENT"),EXACT(I18,"STALE"),EXACT(I18,"UNKNOWN"),EXACT(I18,"NOT_TIME_SENSITIVE")),OR(EXACT(J18,"YES"),EXACT(J18,"NO")),LEN(TRIM(K18&amp;""))&gt;0,LEN(TRIM(M18&amp;""))&gt;0,COUNTIFS(SOURCES!$A$4:$A$23,M18,SOURCES!$B$4:$B$23,E18,SOURCES!$I$4:$I$23,"VALID")&gt;0),"VALID","INVALID"))</x:f>
      </x:c>
      <x:c r="O18" s="43" t="str">
        <x:f>IF(N18="","",IF(AND(N18="VALID",OR(EXACT(H18,"DIRECT"),EXACT(H18,"PARTIAL")),OR(EXACT(I18,"CURRENT"),EXACT(I18,"NOT_TIME_SENSITIVE")),COUNTIFS(SOURCES!$A$4:$A$23,M18,SOURCES!$B$4:$B$23,E18,SOURCES!$I$4:$I$23,"VALID",SOURCES!$H$4:$H$23,"YES")&gt;0),"YES","NO"))</x:f>
      </x:c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43" t="str">
        <x:f>IF(COUNTA(A19:M19)=0,"",IF(AND(EXACT(TRIM(A19&amp;""),TRIM(START!$B$10&amp;"")),LEN(TRIM(B19&amp;""))&gt;0,EXACT(TRIM(C19&amp;""),TRIM(START!$B$12&amp;"")),LEN(TRIM(D19&amp;""))&gt;0,LEN(TRIM(E19&amp;""))&gt;=8,OR(EXACT(F19,"OFFICIAL_DOCUMENTATION"),EXACT(F19,"PRIMARY_SOURCE"),EXACT(F19,"ORIGINAL_DATA"),EXACT(F19,"PEER_REVIEWED_RESEARCH"),EXACT(F19,"STANDARD"),EXACT(F19,"SECONDARY_ANALYSIS"),EXACT(F19,"EDITORIAL_SUMMARY"),EXACT(F19,"COMMERCIAL_PAGE"),EXACT(F19,"COMMUNITY"),EXACT(F19,"OTHER")),LEN(TRIM(G19&amp;""))&gt;=8,OR(EXACT(H19,"DIRECT"),EXACT(H19,"PARTIAL"),EXACT(H19,"NONE"),EXACT(H19,"UNRESOLVED")),OR(EXACT(I19,"CURRENT"),EXACT(I19,"STALE"),EXACT(I19,"UNKNOWN"),EXACT(I19,"NOT_TIME_SENSITIVE")),OR(EXACT(J19,"YES"),EXACT(J19,"NO")),LEN(TRIM(K19&amp;""))&gt;0,LEN(TRIM(M19&amp;""))&gt;0,COUNTIFS(SOURCES!$A$4:$A$23,M19,SOURCES!$B$4:$B$23,E19,SOURCES!$I$4:$I$23,"VALID")&gt;0),"VALID","INVALID"))</x:f>
      </x:c>
      <x:c r="O19" s="43" t="str">
        <x:f>IF(N19="","",IF(AND(N19="VALID",OR(EXACT(H19,"DIRECT"),EXACT(H19,"PARTIAL")),OR(EXACT(I19,"CURRENT"),EXACT(I19,"NOT_TIME_SENSITIVE")),COUNTIFS(SOURCES!$A$4:$A$23,M19,SOURCES!$B$4:$B$23,E19,SOURCES!$I$4:$I$23,"VALID",SOURCES!$H$4:$H$23,"YES")&gt;0),"YES","NO"))</x:f>
      </x:c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43" t="str">
        <x:f>IF(COUNTA(A20:M20)=0,"",IF(AND(EXACT(TRIM(A20&amp;""),TRIM(START!$B$10&amp;"")),LEN(TRIM(B20&amp;""))&gt;0,EXACT(TRIM(C20&amp;""),TRIM(START!$B$12&amp;"")),LEN(TRIM(D20&amp;""))&gt;0,LEN(TRIM(E20&amp;""))&gt;=8,OR(EXACT(F20,"OFFICIAL_DOCUMENTATION"),EXACT(F20,"PRIMARY_SOURCE"),EXACT(F20,"ORIGINAL_DATA"),EXACT(F20,"PEER_REVIEWED_RESEARCH"),EXACT(F20,"STANDARD"),EXACT(F20,"SECONDARY_ANALYSIS"),EXACT(F20,"EDITORIAL_SUMMARY"),EXACT(F20,"COMMERCIAL_PAGE"),EXACT(F20,"COMMUNITY"),EXACT(F20,"OTHER")),LEN(TRIM(G20&amp;""))&gt;=8,OR(EXACT(H20,"DIRECT"),EXACT(H20,"PARTIAL"),EXACT(H20,"NONE"),EXACT(H20,"UNRESOLVED")),OR(EXACT(I20,"CURRENT"),EXACT(I20,"STALE"),EXACT(I20,"UNKNOWN"),EXACT(I20,"NOT_TIME_SENSITIVE")),OR(EXACT(J20,"YES"),EXACT(J20,"NO")),LEN(TRIM(K20&amp;""))&gt;0,LEN(TRIM(M20&amp;""))&gt;0,COUNTIFS(SOURCES!$A$4:$A$23,M20,SOURCES!$B$4:$B$23,E20,SOURCES!$I$4:$I$23,"VALID")&gt;0),"VALID","INVALID"))</x:f>
      </x:c>
      <x:c r="O20" s="43" t="str">
        <x:f>IF(N20="","",IF(AND(N20="VALID",OR(EXACT(H20,"DIRECT"),EXACT(H20,"PARTIAL")),OR(EXACT(I20,"CURRENT"),EXACT(I20,"NOT_TIME_SENSITIVE")),COUNTIFS(SOURCES!$A$4:$A$23,M20,SOURCES!$B$4:$B$23,E20,SOURCES!$I$4:$I$23,"VALID",SOURCES!$H$4:$H$23,"YES")&gt;0),"YES","NO"))</x:f>
      </x:c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43" t="str">
        <x:f>IF(COUNTA(A21:M21)=0,"",IF(AND(EXACT(TRIM(A21&amp;""),TRIM(START!$B$10&amp;"")),LEN(TRIM(B21&amp;""))&gt;0,EXACT(TRIM(C21&amp;""),TRIM(START!$B$12&amp;"")),LEN(TRIM(D21&amp;""))&gt;0,LEN(TRIM(E21&amp;""))&gt;=8,OR(EXACT(F21,"OFFICIAL_DOCUMENTATION"),EXACT(F21,"PRIMARY_SOURCE"),EXACT(F21,"ORIGINAL_DATA"),EXACT(F21,"PEER_REVIEWED_RESEARCH"),EXACT(F21,"STANDARD"),EXACT(F21,"SECONDARY_ANALYSIS"),EXACT(F21,"EDITORIAL_SUMMARY"),EXACT(F21,"COMMERCIAL_PAGE"),EXACT(F21,"COMMUNITY"),EXACT(F21,"OTHER")),LEN(TRIM(G21&amp;""))&gt;=8,OR(EXACT(H21,"DIRECT"),EXACT(H21,"PARTIAL"),EXACT(H21,"NONE"),EXACT(H21,"UNRESOLVED")),OR(EXACT(I21,"CURRENT"),EXACT(I21,"STALE"),EXACT(I21,"UNKNOWN"),EXACT(I21,"NOT_TIME_SENSITIVE")),OR(EXACT(J21,"YES"),EXACT(J21,"NO")),LEN(TRIM(K21&amp;""))&gt;0,LEN(TRIM(M21&amp;""))&gt;0,COUNTIFS(SOURCES!$A$4:$A$23,M21,SOURCES!$B$4:$B$23,E21,SOURCES!$I$4:$I$23,"VALID")&gt;0),"VALID","INVALID"))</x:f>
      </x:c>
      <x:c r="O21" s="43" t="str">
        <x:f>IF(N21="","",IF(AND(N21="VALID",OR(EXACT(H21,"DIRECT"),EXACT(H21,"PARTIAL")),OR(EXACT(I21,"CURRENT"),EXACT(I21,"NOT_TIME_SENSITIVE")),COUNTIFS(SOURCES!$A$4:$A$23,M21,SOURCES!$B$4:$B$23,E21,SOURCES!$I$4:$I$23,"VALID",SOURCES!$H$4:$H$23,"YES")&gt;0),"YES","NO"))</x:f>
      </x:c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43" t="str">
        <x:f>IF(COUNTA(A22:M22)=0,"",IF(AND(EXACT(TRIM(A22&amp;""),TRIM(START!$B$10&amp;"")),LEN(TRIM(B22&amp;""))&gt;0,EXACT(TRIM(C22&amp;""),TRIM(START!$B$12&amp;"")),LEN(TRIM(D22&amp;""))&gt;0,LEN(TRIM(E22&amp;""))&gt;=8,OR(EXACT(F22,"OFFICIAL_DOCUMENTATION"),EXACT(F22,"PRIMARY_SOURCE"),EXACT(F22,"ORIGINAL_DATA"),EXACT(F22,"PEER_REVIEWED_RESEARCH"),EXACT(F22,"STANDARD"),EXACT(F22,"SECONDARY_ANALYSIS"),EXACT(F22,"EDITORIAL_SUMMARY"),EXACT(F22,"COMMERCIAL_PAGE"),EXACT(F22,"COMMUNITY"),EXACT(F22,"OTHER")),LEN(TRIM(G22&amp;""))&gt;=8,OR(EXACT(H22,"DIRECT"),EXACT(H22,"PARTIAL"),EXACT(H22,"NONE"),EXACT(H22,"UNRESOLVED")),OR(EXACT(I22,"CURRENT"),EXACT(I22,"STALE"),EXACT(I22,"UNKNOWN"),EXACT(I22,"NOT_TIME_SENSITIVE")),OR(EXACT(J22,"YES"),EXACT(J22,"NO")),LEN(TRIM(K22&amp;""))&gt;0,LEN(TRIM(M22&amp;""))&gt;0,COUNTIFS(SOURCES!$A$4:$A$23,M22,SOURCES!$B$4:$B$23,E22,SOURCES!$I$4:$I$23,"VALID")&gt;0),"VALID","INVALID"))</x:f>
      </x:c>
      <x:c r="O22" s="43" t="str">
        <x:f>IF(N22="","",IF(AND(N22="VALID",OR(EXACT(H22,"DIRECT"),EXACT(H22,"PARTIAL")),OR(EXACT(I22,"CURRENT"),EXACT(I22,"NOT_TIME_SENSITIVE")),COUNTIFS(SOURCES!$A$4:$A$23,M22,SOURCES!$B$4:$B$23,E22,SOURCES!$I$4:$I$23,"VALID",SOURCES!$H$4:$H$23,"YES")&gt;0),"YES","NO"))</x:f>
      </x:c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43" t="str">
        <x:f>IF(COUNTA(A23:M23)=0,"",IF(AND(EXACT(TRIM(A23&amp;""),TRIM(START!$B$10&amp;"")),LEN(TRIM(B23&amp;""))&gt;0,EXACT(TRIM(C23&amp;""),TRIM(START!$B$12&amp;"")),LEN(TRIM(D23&amp;""))&gt;0,LEN(TRIM(E23&amp;""))&gt;=8,OR(EXACT(F23,"OFFICIAL_DOCUMENTATION"),EXACT(F23,"PRIMARY_SOURCE"),EXACT(F23,"ORIGINAL_DATA"),EXACT(F23,"PEER_REVIEWED_RESEARCH"),EXACT(F23,"STANDARD"),EXACT(F23,"SECONDARY_ANALYSIS"),EXACT(F23,"EDITORIAL_SUMMARY"),EXACT(F23,"COMMERCIAL_PAGE"),EXACT(F23,"COMMUNITY"),EXACT(F23,"OTHER")),LEN(TRIM(G23&amp;""))&gt;=8,OR(EXACT(H23,"DIRECT"),EXACT(H23,"PARTIAL"),EXACT(H23,"NONE"),EXACT(H23,"UNRESOLVED")),OR(EXACT(I23,"CURRENT"),EXACT(I23,"STALE"),EXACT(I23,"UNKNOWN"),EXACT(I23,"NOT_TIME_SENSITIVE")),OR(EXACT(J23,"YES"),EXACT(J23,"NO")),LEN(TRIM(K23&amp;""))&gt;0,LEN(TRIM(M23&amp;""))&gt;0,COUNTIFS(SOURCES!$A$4:$A$23,M23,SOURCES!$B$4:$B$23,E23,SOURCES!$I$4:$I$23,"VALID")&gt;0),"VALID","INVALID"))</x:f>
      </x:c>
      <x:c r="O23" s="43" t="str">
        <x:f>IF(N23="","",IF(AND(N23="VALID",OR(EXACT(H23,"DIRECT"),EXACT(H23,"PARTIAL")),OR(EXACT(I23,"CURRENT"),EXACT(I23,"NOT_TIME_SENSITIVE")),COUNTIFS(SOURCES!$A$4:$A$23,M23,SOURCES!$B$4:$B$23,E23,SOURCES!$I$4:$I$23,"VALID",SOURCES!$H$4:$H$23,"YES")&gt;0),"YES","NO"))</x:f>
      </x:c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</x:sheetData>
  <x:mergeCells>
    <x:mergeCell ref="A1:L1"/>
    <x:mergeCell ref="A2:O2"/>
  </x:mergeCells>
  <x:dataValidations count="80">
    <x:dataValidation type="list" sqref="F4">
      <x:formula1>_LISTS!$D$2:$D$11</x:formula1>
    </x:dataValidation>
    <x:dataValidation type="list" sqref="H4">
      <x:formula1>_LISTS!$E$2:$E$5</x:formula1>
    </x:dataValidation>
    <x:dataValidation type="list" sqref="I4">
      <x:formula1>_LISTS!$F$2:$F$5</x:formula1>
    </x:dataValidation>
    <x:dataValidation type="list" sqref="J4">
      <x:formula1>"YES,NO,UNKNOWN"</x:formula1>
    </x:dataValidation>
    <x:dataValidation type="list" sqref="F5">
      <x:formula1>_LISTS!$D$2:$D$11</x:formula1>
    </x:dataValidation>
    <x:dataValidation type="list" sqref="H5">
      <x:formula1>_LISTS!$E$2:$E$5</x:formula1>
    </x:dataValidation>
    <x:dataValidation type="list" sqref="I5">
      <x:formula1>_LISTS!$F$2:$F$5</x:formula1>
    </x:dataValidation>
    <x:dataValidation type="list" sqref="J5">
      <x:formula1>"YES,NO,UNKNOWN"</x:formula1>
    </x:dataValidation>
    <x:dataValidation type="list" sqref="F6">
      <x:formula1>_LISTS!$D$2:$D$11</x:formula1>
    </x:dataValidation>
    <x:dataValidation type="list" sqref="H6">
      <x:formula1>_LISTS!$E$2:$E$5</x:formula1>
    </x:dataValidation>
    <x:dataValidation type="list" sqref="I6">
      <x:formula1>_LISTS!$F$2:$F$5</x:formula1>
    </x:dataValidation>
    <x:dataValidation type="list" sqref="J6">
      <x:formula1>"YES,NO,UNKNOWN"</x:formula1>
    </x:dataValidation>
    <x:dataValidation type="list" sqref="F7">
      <x:formula1>_LISTS!$D$2:$D$11</x:formula1>
    </x:dataValidation>
    <x:dataValidation type="list" sqref="H7">
      <x:formula1>_LISTS!$E$2:$E$5</x:formula1>
    </x:dataValidation>
    <x:dataValidation type="list" sqref="I7">
      <x:formula1>_LISTS!$F$2:$F$5</x:formula1>
    </x:dataValidation>
    <x:dataValidation type="list" sqref="J7">
      <x:formula1>"YES,NO,UNKNOWN"</x:formula1>
    </x:dataValidation>
    <x:dataValidation type="list" sqref="F8">
      <x:formula1>_LISTS!$D$2:$D$11</x:formula1>
    </x:dataValidation>
    <x:dataValidation type="list" sqref="H8">
      <x:formula1>_LISTS!$E$2:$E$5</x:formula1>
    </x:dataValidation>
    <x:dataValidation type="list" sqref="I8">
      <x:formula1>_LISTS!$F$2:$F$5</x:formula1>
    </x:dataValidation>
    <x:dataValidation type="list" sqref="J8">
      <x:formula1>"YES,NO,UNKNOWN"</x:formula1>
    </x:dataValidation>
    <x:dataValidation type="list" sqref="F9">
      <x:formula1>_LISTS!$D$2:$D$11</x:formula1>
    </x:dataValidation>
    <x:dataValidation type="list" sqref="H9">
      <x:formula1>_LISTS!$E$2:$E$5</x:formula1>
    </x:dataValidation>
    <x:dataValidation type="list" sqref="I9">
      <x:formula1>_LISTS!$F$2:$F$5</x:formula1>
    </x:dataValidation>
    <x:dataValidation type="list" sqref="J9">
      <x:formula1>"YES,NO,UNKNOWN"</x:formula1>
    </x:dataValidation>
    <x:dataValidation type="list" sqref="F10">
      <x:formula1>_LISTS!$D$2:$D$11</x:formula1>
    </x:dataValidation>
    <x:dataValidation type="list" sqref="H10">
      <x:formula1>_LISTS!$E$2:$E$5</x:formula1>
    </x:dataValidation>
    <x:dataValidation type="list" sqref="I10">
      <x:formula1>_LISTS!$F$2:$F$5</x:formula1>
    </x:dataValidation>
    <x:dataValidation type="list" sqref="J10">
      <x:formula1>"YES,NO,UNKNOWN"</x:formula1>
    </x:dataValidation>
    <x:dataValidation type="list" sqref="F11">
      <x:formula1>_LISTS!$D$2:$D$11</x:formula1>
    </x:dataValidation>
    <x:dataValidation type="list" sqref="H11">
      <x:formula1>_LISTS!$E$2:$E$5</x:formula1>
    </x:dataValidation>
    <x:dataValidation type="list" sqref="I11">
      <x:formula1>_LISTS!$F$2:$F$5</x:formula1>
    </x:dataValidation>
    <x:dataValidation type="list" sqref="J11">
      <x:formula1>"YES,NO,UNKNOWN"</x:formula1>
    </x:dataValidation>
    <x:dataValidation type="list" sqref="F12">
      <x:formula1>_LISTS!$D$2:$D$11</x:formula1>
    </x:dataValidation>
    <x:dataValidation type="list" sqref="H12">
      <x:formula1>_LISTS!$E$2:$E$5</x:formula1>
    </x:dataValidation>
    <x:dataValidation type="list" sqref="I12">
      <x:formula1>_LISTS!$F$2:$F$5</x:formula1>
    </x:dataValidation>
    <x:dataValidation type="list" sqref="J12">
      <x:formula1>"YES,NO,UNKNOWN"</x:formula1>
    </x:dataValidation>
    <x:dataValidation type="list" sqref="F13">
      <x:formula1>_LISTS!$D$2:$D$11</x:formula1>
    </x:dataValidation>
    <x:dataValidation type="list" sqref="H13">
      <x:formula1>_LISTS!$E$2:$E$5</x:formula1>
    </x:dataValidation>
    <x:dataValidation type="list" sqref="I13">
      <x:formula1>_LISTS!$F$2:$F$5</x:formula1>
    </x:dataValidation>
    <x:dataValidation type="list" sqref="J13">
      <x:formula1>"YES,NO,UNKNOWN"</x:formula1>
    </x:dataValidation>
    <x:dataValidation type="list" sqref="F14">
      <x:formula1>_LISTS!$D$2:$D$11</x:formula1>
    </x:dataValidation>
    <x:dataValidation type="list" sqref="H14">
      <x:formula1>_LISTS!$E$2:$E$5</x:formula1>
    </x:dataValidation>
    <x:dataValidation type="list" sqref="I14">
      <x:formula1>_LISTS!$F$2:$F$5</x:formula1>
    </x:dataValidation>
    <x:dataValidation type="list" sqref="J14">
      <x:formula1>"YES,NO,UNKNOWN"</x:formula1>
    </x:dataValidation>
    <x:dataValidation type="list" sqref="F15">
      <x:formula1>_LISTS!$D$2:$D$11</x:formula1>
    </x:dataValidation>
    <x:dataValidation type="list" sqref="H15">
      <x:formula1>_LISTS!$E$2:$E$5</x:formula1>
    </x:dataValidation>
    <x:dataValidation type="list" sqref="I15">
      <x:formula1>_LISTS!$F$2:$F$5</x:formula1>
    </x:dataValidation>
    <x:dataValidation type="list" sqref="J15">
      <x:formula1>"YES,NO,UNKNOWN"</x:formula1>
    </x:dataValidation>
    <x:dataValidation type="list" sqref="F16">
      <x:formula1>_LISTS!$D$2:$D$11</x:formula1>
    </x:dataValidation>
    <x:dataValidation type="list" sqref="H16">
      <x:formula1>_LISTS!$E$2:$E$5</x:formula1>
    </x:dataValidation>
    <x:dataValidation type="list" sqref="I16">
      <x:formula1>_LISTS!$F$2:$F$5</x:formula1>
    </x:dataValidation>
    <x:dataValidation type="list" sqref="J16">
      <x:formula1>"YES,NO,UNKNOWN"</x:formula1>
    </x:dataValidation>
    <x:dataValidation type="list" sqref="F17">
      <x:formula1>_LISTS!$D$2:$D$11</x:formula1>
    </x:dataValidation>
    <x:dataValidation type="list" sqref="H17">
      <x:formula1>_LISTS!$E$2:$E$5</x:formula1>
    </x:dataValidation>
    <x:dataValidation type="list" sqref="I17">
      <x:formula1>_LISTS!$F$2:$F$5</x:formula1>
    </x:dataValidation>
    <x:dataValidation type="list" sqref="J17">
      <x:formula1>"YES,NO,UNKNOWN"</x:formula1>
    </x:dataValidation>
    <x:dataValidation type="list" sqref="F18">
      <x:formula1>_LISTS!$D$2:$D$11</x:formula1>
    </x:dataValidation>
    <x:dataValidation type="list" sqref="H18">
      <x:formula1>_LISTS!$E$2:$E$5</x:formula1>
    </x:dataValidation>
    <x:dataValidation type="list" sqref="I18">
      <x:formula1>_LISTS!$F$2:$F$5</x:formula1>
    </x:dataValidation>
    <x:dataValidation type="list" sqref="J18">
      <x:formula1>"YES,NO,UNKNOWN"</x:formula1>
    </x:dataValidation>
    <x:dataValidation type="list" sqref="F19">
      <x:formula1>_LISTS!$D$2:$D$11</x:formula1>
    </x:dataValidation>
    <x:dataValidation type="list" sqref="H19">
      <x:formula1>_LISTS!$E$2:$E$5</x:formula1>
    </x:dataValidation>
    <x:dataValidation type="list" sqref="I19">
      <x:formula1>_LISTS!$F$2:$F$5</x:formula1>
    </x:dataValidation>
    <x:dataValidation type="list" sqref="J19">
      <x:formula1>"YES,NO,UNKNOWN"</x:formula1>
    </x:dataValidation>
    <x:dataValidation type="list" sqref="F20">
      <x:formula1>_LISTS!$D$2:$D$11</x:formula1>
    </x:dataValidation>
    <x:dataValidation type="list" sqref="H20">
      <x:formula1>_LISTS!$E$2:$E$5</x:formula1>
    </x:dataValidation>
    <x:dataValidation type="list" sqref="I20">
      <x:formula1>_LISTS!$F$2:$F$5</x:formula1>
    </x:dataValidation>
    <x:dataValidation type="list" sqref="J20">
      <x:formula1>"YES,NO,UNKNOWN"</x:formula1>
    </x:dataValidation>
    <x:dataValidation type="list" sqref="F21">
      <x:formula1>_LISTS!$D$2:$D$11</x:formula1>
    </x:dataValidation>
    <x:dataValidation type="list" sqref="H21">
      <x:formula1>_LISTS!$E$2:$E$5</x:formula1>
    </x:dataValidation>
    <x:dataValidation type="list" sqref="I21">
      <x:formula1>_LISTS!$F$2:$F$5</x:formula1>
    </x:dataValidation>
    <x:dataValidation type="list" sqref="J21">
      <x:formula1>"YES,NO,UNKNOWN"</x:formula1>
    </x:dataValidation>
    <x:dataValidation type="list" sqref="F22">
      <x:formula1>_LISTS!$D$2:$D$11</x:formula1>
    </x:dataValidation>
    <x:dataValidation type="list" sqref="H22">
      <x:formula1>_LISTS!$E$2:$E$5</x:formula1>
    </x:dataValidation>
    <x:dataValidation type="list" sqref="I22">
      <x:formula1>_LISTS!$F$2:$F$5</x:formula1>
    </x:dataValidation>
    <x:dataValidation type="list" sqref="J22">
      <x:formula1>"YES,NO,UNKNOWN"</x:formula1>
    </x:dataValidation>
    <x:dataValidation type="list" sqref="F23">
      <x:formula1>_LISTS!$D$2:$D$11</x:formula1>
    </x:dataValidation>
    <x:dataValidation type="list" sqref="H23">
      <x:formula1>_LISTS!$E$2:$E$5</x:formula1>
    </x:dataValidation>
    <x:dataValidation type="list" sqref="I23">
      <x:formula1>_LISTS!$F$2:$F$5</x:formula1>
    </x:dataValidation>
    <x:dataValidation type="list" sqref="J23">
      <x:formula1>"YES,NO,UNKNOWN"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0" hidden="0" customWidth="1"/>
    <x:col min="3" max="3" width="24" hidden="0" customWidth="1"/>
    <x:col min="4" max="4" width="24" hidden="0" customWidth="1"/>
    <x:col min="5" max="5" width="16" hidden="0" customWidth="1"/>
    <x:col min="6" max="6" width="36" hidden="0" customWidth="1"/>
    <x:col min="7" max="7" width="36" hidden="0" customWidth="1"/>
    <x:col min="8" max="8" width="14" hidden="0" customWidth="1"/>
    <x:col min="9" max="9" width="16" hidden="0" customWidth="1"/>
  </x:cols>
  <x:sheetData>
    <x:row r="1" ht="28" customHeight="1">
      <x:c r="A1" s="32" t="str">
        <x:v>Source Register - provenance and role</x:v>
      </x:c>
      <x:c r="B1" s="32"/>
      <x:c r="C1" s="32"/>
      <x:c r="D1" s="32"/>
      <x:c r="E1" s="32"/>
      <x:c r="F1" s="32"/>
      <x:c r="G1" s="32"/>
      <x:c r="H1" s="32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 ht="34" customHeight="1">
      <x:c r="A2" s="42" t="str">
        <x:v>Register each source once. A VALID record requires a traceable reference, source role, owner/publisher, date, supported scope, caveat, and an exact current-state token.</x:v>
      </x:c>
      <x:c r="B2" s="42"/>
      <x:c r="C2" s="42"/>
      <x:c r="D2" s="42"/>
      <x:c r="E2" s="42"/>
      <x:c r="F2" s="42"/>
      <x:c r="G2" s="42"/>
      <x:c r="H2" s="42"/>
      <x:c r="I2" s="42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25" t="str">
        <x:v>Source ID</x:v>
      </x:c>
      <x:c r="B3" s="25" t="str">
        <x:v>URL / reference</x:v>
      </x:c>
      <x:c r="C3" s="25" t="str">
        <x:v>Source type</x:v>
      </x:c>
      <x:c r="D3" s="25" t="str">
        <x:v>Owner / publisher</x:v>
      </x:c>
      <x:c r="E3" s="25" t="str">
        <x:v>Publication / update date</x:v>
      </x:c>
      <x:c r="F3" s="25" t="str">
        <x:v>Scope supported</x:v>
      </x:c>
      <x:c r="G3" s="25" t="str">
        <x:v>Limit / caveat</x:v>
      </x:c>
      <x:c r="H3" s="25" t="str">
        <x:v>Current?</x:v>
      </x:c>
      <x:c r="I3" s="43" t="str">
        <x:v>Record valid?</x:v>
      </x:c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3"/>
      <x:c r="B4" s="33"/>
      <x:c r="C4" s="33"/>
      <x:c r="D4" s="33"/>
      <x:c r="E4" s="33"/>
      <x:c r="F4" s="33"/>
      <x:c r="G4" s="33"/>
      <x:c r="H4" s="33"/>
      <x:c r="I4" s="43" t="str">
        <x:f>IF(COUNTA(A4:H4)=0,"",IF(AND(LEN(TRIM(A4&amp;""))&gt;0,LEN(TRIM(B4&amp;""))&gt;=8,OR(EXACT(C4,"OFFICIAL_DOCUMENTATION"),EXACT(C4,"PRIMARY_SOURCE"),EXACT(C4,"ORIGINAL_DATA"),EXACT(C4,"PEER_REVIEWED_RESEARCH"),EXACT(C4,"STANDARD"),EXACT(C4,"SECONDARY_ANALYSIS"),EXACT(C4,"EDITORIAL_SUMMARY"),EXACT(C4,"COMMERCIAL_PAGE"),EXACT(C4,"COMMUNITY"),EXACT(C4,"OTHER")),LEN(TRIM(D4&amp;""))&gt;0,LEN(TRIM(E4&amp;""))&gt;0,LEN(TRIM(F4&amp;""))&gt;0,LEN(TRIM(G4&amp;""))&gt;0,OR(EXACT(H4,"YES"),EXACT(H4,"NO"),EXACT(H4,"UNKNOWN"))),"VALID","INVALID"))</x:f>
      </x:c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3"/>
      <x:c r="B5" s="33"/>
      <x:c r="C5" s="33"/>
      <x:c r="D5" s="33"/>
      <x:c r="E5" s="33"/>
      <x:c r="F5" s="33"/>
      <x:c r="G5" s="33"/>
      <x:c r="H5" s="33"/>
      <x:c r="I5" s="43" t="str">
        <x:f>IF(COUNTA(A5:H5)=0,"",IF(AND(LEN(TRIM(A5&amp;""))&gt;0,LEN(TRIM(B5&amp;""))&gt;=8,OR(EXACT(C5,"OFFICIAL_DOCUMENTATION"),EXACT(C5,"PRIMARY_SOURCE"),EXACT(C5,"ORIGINAL_DATA"),EXACT(C5,"PEER_REVIEWED_RESEARCH"),EXACT(C5,"STANDARD"),EXACT(C5,"SECONDARY_ANALYSIS"),EXACT(C5,"EDITORIAL_SUMMARY"),EXACT(C5,"COMMERCIAL_PAGE"),EXACT(C5,"COMMUNITY"),EXACT(C5,"OTHER")),LEN(TRIM(D5&amp;""))&gt;0,LEN(TRIM(E5&amp;""))&gt;0,LEN(TRIM(F5&amp;""))&gt;0,LEN(TRIM(G5&amp;""))&gt;0,OR(EXACT(H5,"YES"),EXACT(H5,"NO"),EXACT(H5,"UNKNOWN"))),"VALID","INVALID"))</x:f>
      </x:c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3"/>
      <x:c r="B6" s="33"/>
      <x:c r="C6" s="33"/>
      <x:c r="D6" s="33"/>
      <x:c r="E6" s="33"/>
      <x:c r="F6" s="33"/>
      <x:c r="G6" s="33"/>
      <x:c r="H6" s="33"/>
      <x:c r="I6" s="43" t="str">
        <x:f>IF(COUNTA(A6:H6)=0,"",IF(AND(LEN(TRIM(A6&amp;""))&gt;0,LEN(TRIM(B6&amp;""))&gt;=8,OR(EXACT(C6,"OFFICIAL_DOCUMENTATION"),EXACT(C6,"PRIMARY_SOURCE"),EXACT(C6,"ORIGINAL_DATA"),EXACT(C6,"PEER_REVIEWED_RESEARCH"),EXACT(C6,"STANDARD"),EXACT(C6,"SECONDARY_ANALYSIS"),EXACT(C6,"EDITORIAL_SUMMARY"),EXACT(C6,"COMMERCIAL_PAGE"),EXACT(C6,"COMMUNITY"),EXACT(C6,"OTHER")),LEN(TRIM(D6&amp;""))&gt;0,LEN(TRIM(E6&amp;""))&gt;0,LEN(TRIM(F6&amp;""))&gt;0,LEN(TRIM(G6&amp;""))&gt;0,OR(EXACT(H6,"YES"),EXACT(H6,"NO"),EXACT(H6,"UNKNOWN"))),"VALID","INVALID"))</x:f>
      </x:c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3"/>
      <x:c r="B7" s="33"/>
      <x:c r="C7" s="33"/>
      <x:c r="D7" s="33"/>
      <x:c r="E7" s="33"/>
      <x:c r="F7" s="33"/>
      <x:c r="G7" s="33"/>
      <x:c r="H7" s="33"/>
      <x:c r="I7" s="43" t="str">
        <x:f>IF(COUNTA(A7:H7)=0,"",IF(AND(LEN(TRIM(A7&amp;""))&gt;0,LEN(TRIM(B7&amp;""))&gt;=8,OR(EXACT(C7,"OFFICIAL_DOCUMENTATION"),EXACT(C7,"PRIMARY_SOURCE"),EXACT(C7,"ORIGINAL_DATA"),EXACT(C7,"PEER_REVIEWED_RESEARCH"),EXACT(C7,"STANDARD"),EXACT(C7,"SECONDARY_ANALYSIS"),EXACT(C7,"EDITORIAL_SUMMARY"),EXACT(C7,"COMMERCIAL_PAGE"),EXACT(C7,"COMMUNITY"),EXACT(C7,"OTHER")),LEN(TRIM(D7&amp;""))&gt;0,LEN(TRIM(E7&amp;""))&gt;0,LEN(TRIM(F7&amp;""))&gt;0,LEN(TRIM(G7&amp;""))&gt;0,OR(EXACT(H7,"YES"),EXACT(H7,"NO"),EXACT(H7,"UNKNOWN"))),"VALID","INVALID"))</x:f>
      </x:c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3"/>
      <x:c r="B8" s="33"/>
      <x:c r="C8" s="33"/>
      <x:c r="D8" s="33"/>
      <x:c r="E8" s="33"/>
      <x:c r="F8" s="33"/>
      <x:c r="G8" s="33"/>
      <x:c r="H8" s="33"/>
      <x:c r="I8" s="43" t="str">
        <x:f>IF(COUNTA(A8:H8)=0,"",IF(AND(LEN(TRIM(A8&amp;""))&gt;0,LEN(TRIM(B8&amp;""))&gt;=8,OR(EXACT(C8,"OFFICIAL_DOCUMENTATION"),EXACT(C8,"PRIMARY_SOURCE"),EXACT(C8,"ORIGINAL_DATA"),EXACT(C8,"PEER_REVIEWED_RESEARCH"),EXACT(C8,"STANDARD"),EXACT(C8,"SECONDARY_ANALYSIS"),EXACT(C8,"EDITORIAL_SUMMARY"),EXACT(C8,"COMMERCIAL_PAGE"),EXACT(C8,"COMMUNITY"),EXACT(C8,"OTHER")),LEN(TRIM(D8&amp;""))&gt;0,LEN(TRIM(E8&amp;""))&gt;0,LEN(TRIM(F8&amp;""))&gt;0,LEN(TRIM(G8&amp;""))&gt;0,OR(EXACT(H8,"YES"),EXACT(H8,"NO"),EXACT(H8,"UNKNOWN"))),"VALID","INVALID"))</x:f>
      </x:c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3"/>
      <x:c r="B9" s="33"/>
      <x:c r="C9" s="33"/>
      <x:c r="D9" s="33"/>
      <x:c r="E9" s="33"/>
      <x:c r="F9" s="33"/>
      <x:c r="G9" s="33"/>
      <x:c r="H9" s="33"/>
      <x:c r="I9" s="43" t="str">
        <x:f>IF(COUNTA(A9:H9)=0,"",IF(AND(LEN(TRIM(A9&amp;""))&gt;0,LEN(TRIM(B9&amp;""))&gt;=8,OR(EXACT(C9,"OFFICIAL_DOCUMENTATION"),EXACT(C9,"PRIMARY_SOURCE"),EXACT(C9,"ORIGINAL_DATA"),EXACT(C9,"PEER_REVIEWED_RESEARCH"),EXACT(C9,"STANDARD"),EXACT(C9,"SECONDARY_ANALYSIS"),EXACT(C9,"EDITORIAL_SUMMARY"),EXACT(C9,"COMMERCIAL_PAGE"),EXACT(C9,"COMMUNITY"),EXACT(C9,"OTHER")),LEN(TRIM(D9&amp;""))&gt;0,LEN(TRIM(E9&amp;""))&gt;0,LEN(TRIM(F9&amp;""))&gt;0,LEN(TRIM(G9&amp;""))&gt;0,OR(EXACT(H9,"YES"),EXACT(H9,"NO"),EXACT(H9,"UNKNOWN"))),"VALID","INVALID"))</x:f>
      </x:c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43" t="str">
        <x:f>IF(COUNTA(A10:H10)=0,"",IF(AND(LEN(TRIM(A10&amp;""))&gt;0,LEN(TRIM(B10&amp;""))&gt;=8,OR(EXACT(C10,"OFFICIAL_DOCUMENTATION"),EXACT(C10,"PRIMARY_SOURCE"),EXACT(C10,"ORIGINAL_DATA"),EXACT(C10,"PEER_REVIEWED_RESEARCH"),EXACT(C10,"STANDARD"),EXACT(C10,"SECONDARY_ANALYSIS"),EXACT(C10,"EDITORIAL_SUMMARY"),EXACT(C10,"COMMERCIAL_PAGE"),EXACT(C10,"COMMUNITY"),EXACT(C10,"OTHER")),LEN(TRIM(D10&amp;""))&gt;0,LEN(TRIM(E10&amp;""))&gt;0,LEN(TRIM(F10&amp;""))&gt;0,LEN(TRIM(G10&amp;""))&gt;0,OR(EXACT(H10,"YES"),EXACT(H10,"NO"),EXACT(H10,"UNKNOWN"))),"VALID","INVALID"))</x:f>
      </x:c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/>
      <x:c r="B11" s="33"/>
      <x:c r="C11" s="33"/>
      <x:c r="D11" s="33"/>
      <x:c r="E11" s="33"/>
      <x:c r="F11" s="33"/>
      <x:c r="G11" s="33"/>
      <x:c r="H11" s="33"/>
      <x:c r="I11" s="43" t="str">
        <x:f>IF(COUNTA(A11:H11)=0,"",IF(AND(LEN(TRIM(A11&amp;""))&gt;0,LEN(TRIM(B11&amp;""))&gt;=8,OR(EXACT(C11,"OFFICIAL_DOCUMENTATION"),EXACT(C11,"PRIMARY_SOURCE"),EXACT(C11,"ORIGINAL_DATA"),EXACT(C11,"PEER_REVIEWED_RESEARCH"),EXACT(C11,"STANDARD"),EXACT(C11,"SECONDARY_ANALYSIS"),EXACT(C11,"EDITORIAL_SUMMARY"),EXACT(C11,"COMMERCIAL_PAGE"),EXACT(C11,"COMMUNITY"),EXACT(C11,"OTHER")),LEN(TRIM(D11&amp;""))&gt;0,LEN(TRIM(E11&amp;""))&gt;0,LEN(TRIM(F11&amp;""))&gt;0,LEN(TRIM(G11&amp;""))&gt;0,OR(EXACT(H11,"YES"),EXACT(H11,"NO"),EXACT(H11,"UNKNOWN"))),"VALID","INVALID"))</x:f>
      </x:c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43" t="str">
        <x:f>IF(COUNTA(A12:H12)=0,"",IF(AND(LEN(TRIM(A12&amp;""))&gt;0,LEN(TRIM(B12&amp;""))&gt;=8,OR(EXACT(C12,"OFFICIAL_DOCUMENTATION"),EXACT(C12,"PRIMARY_SOURCE"),EXACT(C12,"ORIGINAL_DATA"),EXACT(C12,"PEER_REVIEWED_RESEARCH"),EXACT(C12,"STANDARD"),EXACT(C12,"SECONDARY_ANALYSIS"),EXACT(C12,"EDITORIAL_SUMMARY"),EXACT(C12,"COMMERCIAL_PAGE"),EXACT(C12,"COMMUNITY"),EXACT(C12,"OTHER")),LEN(TRIM(D12&amp;""))&gt;0,LEN(TRIM(E12&amp;""))&gt;0,LEN(TRIM(F12&amp;""))&gt;0,LEN(TRIM(G12&amp;""))&gt;0,OR(EXACT(H12,"YES"),EXACT(H12,"NO"),EXACT(H12,"UNKNOWN"))),"VALID","INVALID"))</x:f>
      </x:c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43" t="str">
        <x:f>IF(COUNTA(A13:H13)=0,"",IF(AND(LEN(TRIM(A13&amp;""))&gt;0,LEN(TRIM(B13&amp;""))&gt;=8,OR(EXACT(C13,"OFFICIAL_DOCUMENTATION"),EXACT(C13,"PRIMARY_SOURCE"),EXACT(C13,"ORIGINAL_DATA"),EXACT(C13,"PEER_REVIEWED_RESEARCH"),EXACT(C13,"STANDARD"),EXACT(C13,"SECONDARY_ANALYSIS"),EXACT(C13,"EDITORIAL_SUMMARY"),EXACT(C13,"COMMERCIAL_PAGE"),EXACT(C13,"COMMUNITY"),EXACT(C13,"OTHER")),LEN(TRIM(D13&amp;""))&gt;0,LEN(TRIM(E13&amp;""))&gt;0,LEN(TRIM(F13&amp;""))&gt;0,LEN(TRIM(G13&amp;""))&gt;0,OR(EXACT(H13,"YES"),EXACT(H13,"NO"),EXACT(H13,"UNKNOWN"))),"VALID","INVALID"))</x:f>
      </x:c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43" t="str">
        <x:f>IF(COUNTA(A14:H14)=0,"",IF(AND(LEN(TRIM(A14&amp;""))&gt;0,LEN(TRIM(B14&amp;""))&gt;=8,OR(EXACT(C14,"OFFICIAL_DOCUMENTATION"),EXACT(C14,"PRIMARY_SOURCE"),EXACT(C14,"ORIGINAL_DATA"),EXACT(C14,"PEER_REVIEWED_RESEARCH"),EXACT(C14,"STANDARD"),EXACT(C14,"SECONDARY_ANALYSIS"),EXACT(C14,"EDITORIAL_SUMMARY"),EXACT(C14,"COMMERCIAL_PAGE"),EXACT(C14,"COMMUNITY"),EXACT(C14,"OTHER")),LEN(TRIM(D14&amp;""))&gt;0,LEN(TRIM(E14&amp;""))&gt;0,LEN(TRIM(F14&amp;""))&gt;0,LEN(TRIM(G14&amp;""))&gt;0,OR(EXACT(H14,"YES"),EXACT(H14,"NO"),EXACT(H14,"UNKNOWN"))),"VALID","INVALID"))</x:f>
      </x:c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43" t="str">
        <x:f>IF(COUNTA(A15:H15)=0,"",IF(AND(LEN(TRIM(A15&amp;""))&gt;0,LEN(TRIM(B15&amp;""))&gt;=8,OR(EXACT(C15,"OFFICIAL_DOCUMENTATION"),EXACT(C15,"PRIMARY_SOURCE"),EXACT(C15,"ORIGINAL_DATA"),EXACT(C15,"PEER_REVIEWED_RESEARCH"),EXACT(C15,"STANDARD"),EXACT(C15,"SECONDARY_ANALYSIS"),EXACT(C15,"EDITORIAL_SUMMARY"),EXACT(C15,"COMMERCIAL_PAGE"),EXACT(C15,"COMMUNITY"),EXACT(C15,"OTHER")),LEN(TRIM(D15&amp;""))&gt;0,LEN(TRIM(E15&amp;""))&gt;0,LEN(TRIM(F15&amp;""))&gt;0,LEN(TRIM(G15&amp;""))&gt;0,OR(EXACT(H15,"YES"),EXACT(H15,"NO"),EXACT(H15,"UNKNOWN"))),"VALID","INVALID"))</x:f>
      </x:c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43" t="str">
        <x:f>IF(COUNTA(A16:H16)=0,"",IF(AND(LEN(TRIM(A16&amp;""))&gt;0,LEN(TRIM(B16&amp;""))&gt;=8,OR(EXACT(C16,"OFFICIAL_DOCUMENTATION"),EXACT(C16,"PRIMARY_SOURCE"),EXACT(C16,"ORIGINAL_DATA"),EXACT(C16,"PEER_REVIEWED_RESEARCH"),EXACT(C16,"STANDARD"),EXACT(C16,"SECONDARY_ANALYSIS"),EXACT(C16,"EDITORIAL_SUMMARY"),EXACT(C16,"COMMERCIAL_PAGE"),EXACT(C16,"COMMUNITY"),EXACT(C16,"OTHER")),LEN(TRIM(D16&amp;""))&gt;0,LEN(TRIM(E16&amp;""))&gt;0,LEN(TRIM(F16&amp;""))&gt;0,LEN(TRIM(G16&amp;""))&gt;0,OR(EXACT(H16,"YES"),EXACT(H16,"NO"),EXACT(H16,"UNKNOWN"))),"VALID","INVALID"))</x:f>
      </x:c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43" t="str">
        <x:f>IF(COUNTA(A17:H17)=0,"",IF(AND(LEN(TRIM(A17&amp;""))&gt;0,LEN(TRIM(B17&amp;""))&gt;=8,OR(EXACT(C17,"OFFICIAL_DOCUMENTATION"),EXACT(C17,"PRIMARY_SOURCE"),EXACT(C17,"ORIGINAL_DATA"),EXACT(C17,"PEER_REVIEWED_RESEARCH"),EXACT(C17,"STANDARD"),EXACT(C17,"SECONDARY_ANALYSIS"),EXACT(C17,"EDITORIAL_SUMMARY"),EXACT(C17,"COMMERCIAL_PAGE"),EXACT(C17,"COMMUNITY"),EXACT(C17,"OTHER")),LEN(TRIM(D17&amp;""))&gt;0,LEN(TRIM(E17&amp;""))&gt;0,LEN(TRIM(F17&amp;""))&gt;0,LEN(TRIM(G17&amp;""))&gt;0,OR(EXACT(H17,"YES"),EXACT(H17,"NO"),EXACT(H17,"UNKNOWN"))),"VALID","INVALID"))</x:f>
      </x:c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43" t="str">
        <x:f>IF(COUNTA(A18:H18)=0,"",IF(AND(LEN(TRIM(A18&amp;""))&gt;0,LEN(TRIM(B18&amp;""))&gt;=8,OR(EXACT(C18,"OFFICIAL_DOCUMENTATION"),EXACT(C18,"PRIMARY_SOURCE"),EXACT(C18,"ORIGINAL_DATA"),EXACT(C18,"PEER_REVIEWED_RESEARCH"),EXACT(C18,"STANDARD"),EXACT(C18,"SECONDARY_ANALYSIS"),EXACT(C18,"EDITORIAL_SUMMARY"),EXACT(C18,"COMMERCIAL_PAGE"),EXACT(C18,"COMMUNITY"),EXACT(C18,"OTHER")),LEN(TRIM(D18&amp;""))&gt;0,LEN(TRIM(E18&amp;""))&gt;0,LEN(TRIM(F18&amp;""))&gt;0,LEN(TRIM(G18&amp;""))&gt;0,OR(EXACT(H18,"YES"),EXACT(H18,"NO"),EXACT(H18,"UNKNOWN"))),"VALID","INVALID"))</x:f>
      </x:c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43" t="str">
        <x:f>IF(COUNTA(A19:H19)=0,"",IF(AND(LEN(TRIM(A19&amp;""))&gt;0,LEN(TRIM(B19&amp;""))&gt;=8,OR(EXACT(C19,"OFFICIAL_DOCUMENTATION"),EXACT(C19,"PRIMARY_SOURCE"),EXACT(C19,"ORIGINAL_DATA"),EXACT(C19,"PEER_REVIEWED_RESEARCH"),EXACT(C19,"STANDARD"),EXACT(C19,"SECONDARY_ANALYSIS"),EXACT(C19,"EDITORIAL_SUMMARY"),EXACT(C19,"COMMERCIAL_PAGE"),EXACT(C19,"COMMUNITY"),EXACT(C19,"OTHER")),LEN(TRIM(D19&amp;""))&gt;0,LEN(TRIM(E19&amp;""))&gt;0,LEN(TRIM(F19&amp;""))&gt;0,LEN(TRIM(G19&amp;""))&gt;0,OR(EXACT(H19,"YES"),EXACT(H19,"NO"),EXACT(H19,"UNKNOWN"))),"VALID","INVALID"))</x:f>
      </x:c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43" t="str">
        <x:f>IF(COUNTA(A20:H20)=0,"",IF(AND(LEN(TRIM(A20&amp;""))&gt;0,LEN(TRIM(B20&amp;""))&gt;=8,OR(EXACT(C20,"OFFICIAL_DOCUMENTATION"),EXACT(C20,"PRIMARY_SOURCE"),EXACT(C20,"ORIGINAL_DATA"),EXACT(C20,"PEER_REVIEWED_RESEARCH"),EXACT(C20,"STANDARD"),EXACT(C20,"SECONDARY_ANALYSIS"),EXACT(C20,"EDITORIAL_SUMMARY"),EXACT(C20,"COMMERCIAL_PAGE"),EXACT(C20,"COMMUNITY"),EXACT(C20,"OTHER")),LEN(TRIM(D20&amp;""))&gt;0,LEN(TRIM(E20&amp;""))&gt;0,LEN(TRIM(F20&amp;""))&gt;0,LEN(TRIM(G20&amp;""))&gt;0,OR(EXACT(H20,"YES"),EXACT(H20,"NO"),EXACT(H20,"UNKNOWN"))),"VALID","INVALID"))</x:f>
      </x:c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43" t="str">
        <x:f>IF(COUNTA(A21:H21)=0,"",IF(AND(LEN(TRIM(A21&amp;""))&gt;0,LEN(TRIM(B21&amp;""))&gt;=8,OR(EXACT(C21,"OFFICIAL_DOCUMENTATION"),EXACT(C21,"PRIMARY_SOURCE"),EXACT(C21,"ORIGINAL_DATA"),EXACT(C21,"PEER_REVIEWED_RESEARCH"),EXACT(C21,"STANDARD"),EXACT(C21,"SECONDARY_ANALYSIS"),EXACT(C21,"EDITORIAL_SUMMARY"),EXACT(C21,"COMMERCIAL_PAGE"),EXACT(C21,"COMMUNITY"),EXACT(C21,"OTHER")),LEN(TRIM(D21&amp;""))&gt;0,LEN(TRIM(E21&amp;""))&gt;0,LEN(TRIM(F21&amp;""))&gt;0,LEN(TRIM(G21&amp;""))&gt;0,OR(EXACT(H21,"YES"),EXACT(H21,"NO"),EXACT(H21,"UNKNOWN"))),"VALID","INVALID"))</x:f>
      </x:c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43" t="str">
        <x:f>IF(COUNTA(A22:H22)=0,"",IF(AND(LEN(TRIM(A22&amp;""))&gt;0,LEN(TRIM(B22&amp;""))&gt;=8,OR(EXACT(C22,"OFFICIAL_DOCUMENTATION"),EXACT(C22,"PRIMARY_SOURCE"),EXACT(C22,"ORIGINAL_DATA"),EXACT(C22,"PEER_REVIEWED_RESEARCH"),EXACT(C22,"STANDARD"),EXACT(C22,"SECONDARY_ANALYSIS"),EXACT(C22,"EDITORIAL_SUMMARY"),EXACT(C22,"COMMERCIAL_PAGE"),EXACT(C22,"COMMUNITY"),EXACT(C22,"OTHER")),LEN(TRIM(D22&amp;""))&gt;0,LEN(TRIM(E22&amp;""))&gt;0,LEN(TRIM(F22&amp;""))&gt;0,LEN(TRIM(G22&amp;""))&gt;0,OR(EXACT(H22,"YES"),EXACT(H22,"NO"),EXACT(H22,"UNKNOWN"))),"VALID","INVALID"))</x:f>
      </x:c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43" t="str">
        <x:f>IF(COUNTA(A23:H23)=0,"",IF(AND(LEN(TRIM(A23&amp;""))&gt;0,LEN(TRIM(B23&amp;""))&gt;=8,OR(EXACT(C23,"OFFICIAL_DOCUMENTATION"),EXACT(C23,"PRIMARY_SOURCE"),EXACT(C23,"ORIGINAL_DATA"),EXACT(C23,"PEER_REVIEWED_RESEARCH"),EXACT(C23,"STANDARD"),EXACT(C23,"SECONDARY_ANALYSIS"),EXACT(C23,"EDITORIAL_SUMMARY"),EXACT(C23,"COMMERCIAL_PAGE"),EXACT(C23,"COMMUNITY"),EXACT(C23,"OTHER")),LEN(TRIM(D23&amp;""))&gt;0,LEN(TRIM(E23&amp;""))&gt;0,LEN(TRIM(F23&amp;""))&gt;0,LEN(TRIM(G23&amp;""))&gt;0,OR(EXACT(H23,"YES"),EXACT(H23,"NO"),EXACT(H23,"UNKNOWN"))),"VALID","INVALID"))</x:f>
      </x:c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</x:sheetData>
  <x:mergeCells>
    <x:mergeCell ref="A1:H1"/>
    <x:mergeCell ref="A2:I2"/>
  </x:mergeCells>
  <x:dataValidations count="40">
    <x:dataValidation type="list" sqref="C4">
      <x:formula1>_LISTS!$D$2:$D$11</x:formula1>
    </x:dataValidation>
    <x:dataValidation type="list" sqref="H4">
      <x:formula1>"YES,NO,UNKNOWN"</x:formula1>
    </x:dataValidation>
    <x:dataValidation type="list" sqref="C5">
      <x:formula1>_LISTS!$D$2:$D$11</x:formula1>
    </x:dataValidation>
    <x:dataValidation type="list" sqref="H5">
      <x:formula1>"YES,NO,UNKNOWN"</x:formula1>
    </x:dataValidation>
    <x:dataValidation type="list" sqref="C6">
      <x:formula1>_LISTS!$D$2:$D$11</x:formula1>
    </x:dataValidation>
    <x:dataValidation type="list" sqref="H6">
      <x:formula1>"YES,NO,UNKNOWN"</x:formula1>
    </x:dataValidation>
    <x:dataValidation type="list" sqref="C7">
      <x:formula1>_LISTS!$D$2:$D$11</x:formula1>
    </x:dataValidation>
    <x:dataValidation type="list" sqref="H7">
      <x:formula1>"YES,NO,UNKNOWN"</x:formula1>
    </x:dataValidation>
    <x:dataValidation type="list" sqref="C8">
      <x:formula1>_LISTS!$D$2:$D$11</x:formula1>
    </x:dataValidation>
    <x:dataValidation type="list" sqref="H8">
      <x:formula1>"YES,NO,UNKNOWN"</x:formula1>
    </x:dataValidation>
    <x:dataValidation type="list" sqref="C9">
      <x:formula1>_LISTS!$D$2:$D$11</x:formula1>
    </x:dataValidation>
    <x:dataValidation type="list" sqref="H9">
      <x:formula1>"YES,NO,UNKNOWN"</x:formula1>
    </x:dataValidation>
    <x:dataValidation type="list" sqref="C10">
      <x:formula1>_LISTS!$D$2:$D$11</x:formula1>
    </x:dataValidation>
    <x:dataValidation type="list" sqref="H10">
      <x:formula1>"YES,NO,UNKNOWN"</x:formula1>
    </x:dataValidation>
    <x:dataValidation type="list" sqref="C11">
      <x:formula1>_LISTS!$D$2:$D$11</x:formula1>
    </x:dataValidation>
    <x:dataValidation type="list" sqref="H11">
      <x:formula1>"YES,NO,UNKNOWN"</x:formula1>
    </x:dataValidation>
    <x:dataValidation type="list" sqref="C12">
      <x:formula1>_LISTS!$D$2:$D$11</x:formula1>
    </x:dataValidation>
    <x:dataValidation type="list" sqref="H12">
      <x:formula1>"YES,NO,UNKNOWN"</x:formula1>
    </x:dataValidation>
    <x:dataValidation type="list" sqref="C13">
      <x:formula1>_LISTS!$D$2:$D$11</x:formula1>
    </x:dataValidation>
    <x:dataValidation type="list" sqref="H13">
      <x:formula1>"YES,NO,UNKNOWN"</x:formula1>
    </x:dataValidation>
    <x:dataValidation type="list" sqref="C14">
      <x:formula1>_LISTS!$D$2:$D$11</x:formula1>
    </x:dataValidation>
    <x:dataValidation type="list" sqref="H14">
      <x:formula1>"YES,NO,UNKNOWN"</x:formula1>
    </x:dataValidation>
    <x:dataValidation type="list" sqref="C15">
      <x:formula1>_LISTS!$D$2:$D$11</x:formula1>
    </x:dataValidation>
    <x:dataValidation type="list" sqref="H15">
      <x:formula1>"YES,NO,UNKNOWN"</x:formula1>
    </x:dataValidation>
    <x:dataValidation type="list" sqref="C16">
      <x:formula1>_LISTS!$D$2:$D$11</x:formula1>
    </x:dataValidation>
    <x:dataValidation type="list" sqref="H16">
      <x:formula1>"YES,NO,UNKNOWN"</x:formula1>
    </x:dataValidation>
    <x:dataValidation type="list" sqref="C17">
      <x:formula1>_LISTS!$D$2:$D$11</x:formula1>
    </x:dataValidation>
    <x:dataValidation type="list" sqref="H17">
      <x:formula1>"YES,NO,UNKNOWN"</x:formula1>
    </x:dataValidation>
    <x:dataValidation type="list" sqref="C18">
      <x:formula1>_LISTS!$D$2:$D$11</x:formula1>
    </x:dataValidation>
    <x:dataValidation type="list" sqref="H18">
      <x:formula1>"YES,NO,UNKNOWN"</x:formula1>
    </x:dataValidation>
    <x:dataValidation type="list" sqref="C19">
      <x:formula1>_LISTS!$D$2:$D$11</x:formula1>
    </x:dataValidation>
    <x:dataValidation type="list" sqref="H19">
      <x:formula1>"YES,NO,UNKNOWN"</x:formula1>
    </x:dataValidation>
    <x:dataValidation type="list" sqref="C20">
      <x:formula1>_LISTS!$D$2:$D$11</x:formula1>
    </x:dataValidation>
    <x:dataValidation type="list" sqref="H20">
      <x:formula1>"YES,NO,UNKNOWN"</x:formula1>
    </x:dataValidation>
    <x:dataValidation type="list" sqref="C21">
      <x:formula1>_LISTS!$D$2:$D$11</x:formula1>
    </x:dataValidation>
    <x:dataValidation type="list" sqref="H21">
      <x:formula1>"YES,NO,UNKNOWN"</x:formula1>
    </x:dataValidation>
    <x:dataValidation type="list" sqref="C22">
      <x:formula1>_LISTS!$D$2:$D$11</x:formula1>
    </x:dataValidation>
    <x:dataValidation type="list" sqref="H22">
      <x:formula1>"YES,NO,UNKNOWN"</x:formula1>
    </x:dataValidation>
    <x:dataValidation type="list" sqref="C23">
      <x:formula1>_LISTS!$D$2:$D$11</x:formula1>
    </x:dataValidation>
    <x:dataValidation type="list" sqref="H23">
      <x:formula1>"YES,NO,UNKNOWN"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6" hidden="0" customWidth="1"/>
    <x:col min="4" max="4" width="24" hidden="0" customWidth="1"/>
    <x:col min="5" max="5" width="28" hidden="0" customWidth="1"/>
    <x:col min="6" max="6" width="36" hidden="0" customWidth="1"/>
  </x:cols>
  <x:sheetData>
    <x:row r="1" ht="28" customHeight="1">
      <x:c r="A1" s="32" t="str">
        <x:v>Comparison - evidence-gated state</x:v>
      </x:c>
      <x:c r="B1" s="32"/>
      <x:c r="C1" s="32"/>
      <x:c r="D1" s="32"/>
      <x:c r="E1" s="32"/>
      <x:c r="F1" s="32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25" t="str">
        <x:v>Field</x:v>
      </x:c>
      <x:c r="B3" s="25" t="str">
        <x:v>Result</x:v>
      </x:c>
      <x:c r="C3" s="33"/>
      <x:c r="D3" s="34" t="str">
        <x:v>Four-state matrix (interpretation aid)</x:v>
      </x:c>
      <x:c r="E3" s="34"/>
      <x:c r="F3" s="34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5" t="str">
        <x:v>Search state</x:v>
      </x:c>
      <x:c r="B4" s="33" t="str">
        <x:f>IF(START!B14="","",START!B14)</x:f>
      </x:c>
      <x:c r="C4" s="33"/>
      <x:c r="D4" s="25" t="str">
        <x:v>State</x:v>
      </x:c>
      <x:c r="E4" s="25" t="str">
        <x:v>What it means</x:v>
      </x:c>
      <x:c r="F4" s="25" t="str">
        <x:v>What not to conclude</x:v>
      </x:c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5" t="str">
        <x:v>Answer state</x:v>
      </x:c>
      <x:c r="B5" s="33" t="str">
        <x:f>IF(START!B15="","",START!B15)</x:f>
      </x:c>
      <x:c r="C5" s="33"/>
      <x:c r="D5" s="33" t="str">
        <x:v>HIGH SEARCH / HIGH ANSWER</x:v>
      </x:c>
      <x:c r="E5" s="33" t="str">
        <x:v>Discoverable and supportable in the governed scope.</x:v>
      </x:c>
      <x:c r="F5" s="33" t="str">
        <x:v>Not durable ranking/citation or commercial leadership.</x:v>
      </x:c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5" t="str">
        <x:v>Matrix classification</x:v>
      </x:c>
      <x:c r="B6" s="33" t="str">
        <x:f>IF(B11&lt;&gt;"READY TO SHARE","UNRESOLVED",B4&amp;" SEARCH / "&amp;B5&amp;" ANSWER")</x:f>
        <x:v>UNRESOLVED</x:v>
      </x:c>
      <x:c r="C6" s="33"/>
      <x:c r="D6" s="33" t="str">
        <x:v>HIGH SEARCH / LOW ANSWER</x:v>
      </x:c>
      <x:c r="E6" s="33" t="str">
        <x:v>Visible, but weak for the exact claim.</x:v>
      </x:c>
      <x:c r="F6" s="33" t="str">
        <x:v>More links automatically solve the problem.</x:v>
      </x:c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5" t="str">
        <x:v>Valid search evidence?</x:v>
      </x:c>
      <x:c r="B7" s="33" t="str">
        <x:f>IF(COUNTIF('SEARCH EVIDENCE'!K4:K23,"VALID - INCLUDED")&gt;0,"YES","NO")</x:f>
        <x:v>NO</x:v>
      </x:c>
      <x:c r="C7" s="33"/>
      <x:c r="D7" s="33" t="str">
        <x:v>LOW SEARCH / HIGH ANSWER</x:v>
      </x:c>
      <x:c r="E7" s="33" t="str">
        <x:v>Useful source for the claim, weak broad discovery.</x:v>
      </x:c>
      <x:c r="F7" s="33" t="str">
        <x:v>Narrow answer fit equals broad authority.</x:v>
      </x:c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5" t="str">
        <x:v>Valid answer evidence?</x:v>
      </x:c>
      <x:c r="B8" s="33" t="str">
        <x:f>IF(COUNTIF('ANSWER EVIDENCE'!N4:N23,"VALID")&gt;0,"YES","NO")</x:f>
        <x:v>NO</x:v>
      </x:c>
      <x:c r="C8" s="33"/>
      <x:c r="D8" s="33" t="str">
        <x:v>LOW SEARCH / LOW ANSWER</x:v>
      </x:c>
      <x:c r="E8" s="33" t="str">
        <x:v>Neither evidence object is strong.</x:v>
      </x:c>
      <x:c r="F8" s="33" t="str">
        <x:v>Presentation optimization should come before evidence repair.</x:v>
      </x:c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5" t="str">
        <x:v>Linked source / provenance / freshness?</x:v>
      </x:c>
      <x:c r="B9" s="33" t="str">
        <x:f>IF(EXACT(B5,"HIGH"),IF(COUNTIF('ANSWER EVIDENCE'!O4:O23,"YES")&gt;0,"YES","NO"),IF(EXACT(B5,"LOW"),B8,"NO"))</x:f>
        <x:v>NO</x:v>
      </x:c>
      <x:c r="C9" s="33"/>
      <x:c r="D9" s="33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5" t="str">
        <x:v>Core scope complete?</x:v>
      </x:c>
      <x:c r="B10" s="33" t="str">
        <x:f>IF(AND(LEN(TRIM(START!B10&amp;""))&gt;0,LEN(TRIM(START!B11&amp;""))&gt;0,LEN(TRIM(START!B12&amp;""))&gt;0,LEN(TRIM(START!B13&amp;""))&gt;0),"YES","NO")</x:f>
        <x:v>NO</x:v>
      </x:c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5" t="str">
        <x:v>Ready to share?</x:v>
      </x:c>
      <x:c r="B11" s="33" t="str">
        <x:f>IF(AND(B7="YES",B8="YES",B9="YES",B10="YES",OR(EXACT(B4,"HIGH"),EXACT(B4,"LOW")),OR(EXACT(B5,"HIGH"),EXACT(B5,"LOW"))),"READY TO SHARE","NOT READY")</x:f>
        <x:v>NOT READY</x:v>
      </x:c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5" t="str">
        <x:v>Meaning</x:v>
      </x:c>
      <x:c r="B12" s="33" t="str">
        <x:f>IF(B6="HIGH SEARCH / HIGH ANSWER","Discoverable and supportable in the governed scope.",IF(B6="HIGH SEARCH / LOW ANSWER","Visible in search but weak for the exact claim.",IF(B6="LOW SEARCH / HIGH ANSWER","Useful for the claim but weakly discovered.",IF(B6="LOW SEARCH / LOW ANSWER","Neither evidence state is currently strong.","Evidence is unresolved."))))</x:f>
        <x:v>Evidence is unresolved.</x:v>
      </x:c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5" t="str">
        <x:v>Next action</x:v>
      </x:c>
      <x:c r="B13" s="33" t="str">
        <x:f>IF(B10&lt;&gt;"YES","Complete the core scope first.",IF(B7&lt;&gt;"YES","Add at least one valid, included search-evidence record.",IF(B8&lt;&gt;"YES","Add a valid answer-evidence row linked to a complete source record.",IF(B9&lt;&gt;"YES","Resolve source linkage, provenance or freshness before releasing the answer state.",IF(B6="HIGH SEARCH / HIGH ANSWER","Protect evidence and monitor stability.",IF(B6="HIGH SEARCH / LOW ANSWER","Fix passage/source evidence before broad authority work.",IF(B6="LOW SEARCH / HIGH ANSWER","Protect claim evidence, then improve discovery.","Repair foundational eligibility and evidence first.")))))))</x:f>
        <x:v>Complete the core scope first.</x:v>
      </x:c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</x:sheetData>
  <x:mergeCells>
    <x:mergeCell ref="A1:F1"/>
    <x:mergeCell ref="D3:F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8" hidden="0" customWidth="1"/>
    <x:col min="4" max="4" width="24" hidden="0" customWidth="1"/>
    <x:col min="5" max="5" width="26" hidden="0" customWidth="1"/>
    <x:col min="6" max="6" width="30" hidden="0" customWidth="1"/>
  </x:cols>
  <x:sheetData>
    <x:row r="1" ht="28" customHeight="1">
      <x:c r="A1" s="32" t="str">
        <x:v>Shareable Handoff - only when evidence gates pass</x:v>
      </x:c>
      <x:c r="B1" s="32"/>
      <x:c r="C1" s="32"/>
      <x:c r="D1" s="32"/>
      <x:c r="E1" s="32"/>
      <x:c r="F1" s="32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25" t="str">
        <x:v>Field</x:v>
      </x:c>
      <x:c r="B3" s="25" t="str">
        <x:v>Value</x:v>
      </x:c>
      <x:c r="C3" s="33"/>
      <x:c r="D3" s="34" t="str">
        <x:v>Boundary</x:v>
      </x:c>
      <x:c r="E3" s="34"/>
      <x:c r="F3" s="34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5" t="str">
        <x:v>Decision / analysis</x:v>
      </x:c>
      <x:c r="B4" s="33" t="str">
        <x:f>IF(START!B9="","",START!B9)</x:f>
      </x:c>
      <x:c r="C4" s="33"/>
      <x:c r="D4" s="18" t="str">
        <x:v>This workbook records analyst-supplied evidence. READY TO SHARE requires valid search evidence plus answer evidence linked to the same provenance-complete source record, with freshness qualified when HIGH answer evidence is claimed. It does not prove platform ranking factors, citation probability, endorsement, commercial authority, or durable AI visibility.</x:v>
      </x:c>
      <x:c r="E4" s="18"/>
      <x:c r="F4" s="18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5" t="str">
        <x:v>Exact question / claim</x:v>
      </x:c>
      <x:c r="B5" s="33" t="str">
        <x:f>IF(START!B10="","",START!B10)</x:f>
      </x:c>
      <x:c r="C5" s="33"/>
      <x:c r="D5" s="18"/>
      <x:c r="E5" s="18"/>
      <x:c r="F5" s="18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5" t="str">
        <x:v>Governed query set</x:v>
      </x:c>
      <x:c r="B6" s="33" t="str">
        <x:f>IF(START!B11="","",START!B11)</x:f>
      </x:c>
      <x:c r="C6" s="33"/>
      <x:c r="D6" s="18"/>
      <x:c r="E6" s="18"/>
      <x:c r="F6" s="18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5" t="str">
        <x:v>Locale</x:v>
      </x:c>
      <x:c r="B7" s="33" t="str">
        <x:f>IF(START!B12="","",START!B12)</x:f>
      </x:c>
      <x:c r="C7" s="33"/>
      <x:c r="D7" s="18"/>
      <x:c r="E7" s="18"/>
      <x:c r="F7" s="18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5" t="str">
        <x:v>Observation window / date</x:v>
      </x:c>
      <x:c r="B8" s="33" t="str">
        <x:f>IF(START!B13="","",START!B13)</x:f>
      </x:c>
      <x:c r="C8" s="33"/>
      <x:c r="D8" s="18"/>
      <x:c r="E8" s="18"/>
      <x:c r="F8" s="18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5" t="str">
        <x:v>Search evidence state</x:v>
      </x:c>
      <x:c r="B9" s="33" t="str">
        <x:f>IF(COMPARISON!B4="","",COMPARISON!B4)</x:f>
      </x:c>
      <x:c r="C9" s="33"/>
      <x:c r="D9" s="33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5" t="str">
        <x:v>Answer evidence state</x:v>
      </x:c>
      <x:c r="B10" s="33" t="str">
        <x:f>IF(COMPARISON!B5="","",COMPARISON!B5)</x:f>
      </x:c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5" t="str">
        <x:v>Matrix classification</x:v>
      </x:c>
      <x:c r="B11" s="33" t="str">
        <x:f>IF(COMPARISON!B6="","",COMPARISON!B6)</x:f>
        <x:v>UNRESOLVED</x:v>
      </x:c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5" t="str">
        <x:v>Ready to share</x:v>
      </x:c>
      <x:c r="B12" s="33" t="str">
        <x:f>IF(COMPARISON!B11="","",COMPARISON!B11)</x:f>
        <x:v>NOT READY</x:v>
      </x:c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5" t="str">
        <x:v>Reopening condition</x:v>
      </x:c>
      <x:c r="B13" s="33" t="str">
        <x:f>IF(START!B16="","",START!B16)</x:f>
      </x:c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</x:sheetData>
  <x:mergeCells>
    <x:mergeCell ref="A1:F1"/>
    <x:mergeCell ref="D3:F3"/>
    <x:mergeCell ref="D4:F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sheetData>
    <x:row r="1">
      <x:c r="A1" t="str">
        <x:v>SEARCH_STATE</x:v>
      </x:c>
      <x:c r="B1" t="str">
        <x:v>ANSWER_STATE</x:v>
      </x:c>
      <x:c r="C1" t="str">
        <x:v>YES_NO_UNKNOWN</x:v>
      </x:c>
      <x:c r="D1" t="str">
        <x:v>SOURCE_TYPE</x:v>
      </x:c>
      <x:c r="E1" t="str">
        <x:v>PASSAGE_SUPPORT</x:v>
      </x:c>
      <x:c r="F1" t="str">
        <x:v>FRESHNESS</x:v>
      </x:c>
    </x:row>
    <x:row r="2">
      <x:c r="A2" t="str">
        <x:v>HIGH</x:v>
      </x:c>
      <x:c r="B2" t="str">
        <x:v>HIGH</x:v>
      </x:c>
      <x:c r="C2" t="str">
        <x:v>YES</x:v>
      </x:c>
      <x:c r="D2" t="str">
        <x:v>OFFICIAL_DOCUMENTATION</x:v>
      </x:c>
      <x:c r="E2" t="str">
        <x:v>DIRECT</x:v>
      </x:c>
      <x:c r="F2" t="str">
        <x:v>CURRENT</x:v>
      </x:c>
    </x:row>
    <x:row r="3">
      <x:c r="A3" t="str">
        <x:v>LOW</x:v>
      </x:c>
      <x:c r="B3" t="str">
        <x:v>LOW</x:v>
      </x:c>
      <x:c r="C3" t="str">
        <x:v>NO</x:v>
      </x:c>
      <x:c r="D3" t="str">
        <x:v>PRIMARY_SOURCE</x:v>
      </x:c>
      <x:c r="E3" t="str">
        <x:v>PARTIAL</x:v>
      </x:c>
      <x:c r="F3" t="str">
        <x:v>STALE</x:v>
      </x:c>
    </x:row>
    <x:row r="4">
      <x:c r="A4" t="str">
        <x:v>UNRESOLVED</x:v>
      </x:c>
      <x:c r="B4" t="str">
        <x:v>UNRESOLVED</x:v>
      </x:c>
      <x:c r="C4" t="str">
        <x:v>UNKNOWN</x:v>
      </x:c>
      <x:c r="D4" t="str">
        <x:v>ORIGINAL_DATA</x:v>
      </x:c>
      <x:c r="E4" t="str">
        <x:v>NONE</x:v>
      </x:c>
      <x:c r="F4" t="str">
        <x:v>UNKNOWN</x:v>
      </x:c>
    </x:row>
    <x:row r="5">
      <x:c r="D5" t="str">
        <x:v>PEER_REVIEWED_RESEARCH</x:v>
      </x:c>
      <x:c r="E5" t="str">
        <x:v>UNRESOLVED</x:v>
      </x:c>
      <x:c r="F5" t="str">
        <x:v>NOT_TIME_SENSITIVE</x:v>
      </x:c>
    </x:row>
    <x:row r="6">
      <x:c r="D6" t="str">
        <x:v>STANDARD</x:v>
      </x:c>
    </x:row>
    <x:row r="7">
      <x:c r="D7" t="str">
        <x:v>SECONDARY_ANALYSIS</x:v>
      </x:c>
    </x:row>
    <x:row r="8">
      <x:c r="D8" t="str">
        <x:v>EDITORIAL_SUMMARY</x:v>
      </x:c>
    </x:row>
    <x:row r="9">
      <x:c r="D9" t="str">
        <x:v>COMMERCIAL_PAGE</x:v>
      </x:c>
    </x:row>
    <x:row r="10">
      <x:c r="D10" t="str">
        <x:v>COMMUNITY</x:v>
      </x:c>
    </x:row>
    <x:row r="11">
      <x:c r="D11" t="str">
        <x:v>OTHER</x:v>
      </x:c>
    </x:row>
  </x:sheetData>
  <x:pageMargins left="0.7" right="0.7" top="0.75" bottom="0.75" header="0.3" footer="0.3"/>
</x:worksheet>
</file>