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23034f5df4a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RBIT_Dashboard" sheetId="1" r:id="R7cad06f2a6b942af"/>
    <x:sheet xmlns:r="http://schemas.openxmlformats.org/officeDocument/2006/relationships" name="Portfolio_Inputs" sheetId="2" r:id="R3a59dde5eab7461b"/>
    <x:sheet xmlns:r="http://schemas.openxmlformats.org/officeDocument/2006/relationships" name="Decision_Rules" sheetId="3" r:id="R3c2fa0bca42d4437"/>
    <x:sheet xmlns:r="http://schemas.openxmlformats.org/officeDocument/2006/relationships" name="Score_Anchors" sheetId="4" r:id="R264749eef6cd4abe"/>
    <x:sheet xmlns:r="http://schemas.openxmlformats.org/officeDocument/2006/relationships" name="Sensitivity" sheetId="5" r:id="R5bfaf1cc566e4ab2"/>
    <x:sheet xmlns:r="http://schemas.openxmlformats.org/officeDocument/2006/relationships" name="Reviewer_Audit" sheetId="6" r:id="R16db9a2ec6b149d2"/>
    <x:sheet xmlns:r="http://schemas.openxmlformats.org/officeDocument/2006/relationships" name="Software_Schema" sheetId="7" r:id="Rbf50f9dba9894478"/>
    <x:sheet xmlns:r="http://schemas.openxmlformats.org/officeDocument/2006/relationships" name="Blank_Template" sheetId="8" r:id="R66d0d1f4788a42ed"/>
    <x:sheet xmlns:r="http://schemas.openxmlformats.org/officeDocument/2006/relationships" name="Sources" sheetId="9" r:id="Re8c97d1b6cb2445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3"/>
      <x:color rgb="FFFFFFFF"/>
      <x:name val="Carlito"/>
    </x:font>
    <x:font>
      <x:b/>
      <x:sz val="11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2B6F89"/>
      </x:patternFill>
    </x:fill>
    <x:fill>
      <x:patternFill patternType="solid">
        <x:fgColor rgb="FFFFF2CC"/>
      </x:patternFill>
    </x:fill>
    <x:fill>
      <x:patternFill patternType="solid">
        <x:fgColor rgb="FFDDEFE2"/>
      </x:patternFill>
    </x:fill>
    <x:fill>
      <x:patternFill patternType="solid">
        <x:fgColor rgb="FFF2F2F2"/>
      </x:patternFill>
    </x:fill>
    <x:fill>
      <x:patternFill patternType="solid">
        <x:fgColor rgb="FFD9EAF2"/>
      </x:patternFill>
    </x:fill>
  </x:fills>
  <x:borders count="2">
    <x:border/>
    <x:border/>
  </x:borders>
  <x:cellStyleXfs count="1">
    <x:xf numFmtId="0" fontId="0" fillId="0" borderId="0"/>
  </x:cellStyleXfs>
  <x:cellXfs count="7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center"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center" wrapText="1"/>
    </x:xf>
    <x:xf numFmtId="0" fontId="4" fillId="6" borderId="0" xfId="0" applyNumberFormat="1" applyFont="1" applyFill="1" applyBorder="1" applyAlignment="1">
      <x:alignment horizontal="center" vertical="center" wrapText="1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center" wrapText="1"/>
    </x:xf>
    <x:xf numFmtId="0" fontId="4" fillId="6" borderId="1" xfId="0" applyNumberFormat="1" applyFont="1" applyFill="1" applyBorder="1" applyAlignment="1">
      <x:alignment horizontal="center" vertical="center" wrapText="1"/>
    </x:xf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wrapText="1"/>
    </x:xf>
    <x:xf numFmtId="0" fontId="4" fillId="7" borderId="0" xfId="0" applyNumberFormat="1" applyFont="1" applyFill="1" applyBorder="1" applyAlignment="1">
      <x:alignment horizontal="center" wrapText="1"/>
    </x:xf>
    <x:xf numFmtId="0" fontId="4" fillId="7" borderId="0" xfId="0" applyNumberFormat="1" applyFont="1" applyFill="1" applyBorder="1" applyAlignment="1">
      <x:alignment horizontal="center" vertical="center" wrapText="1"/>
    </x:xf>
    <x:xf numFmtId="0" fontId="0" fillId="7" borderId="1" xfId="0" applyNumberFormat="1" applyFont="1" applyFill="1" applyBorder="1"/>
    <x:xf numFmtId="0" fontId="4" fillId="7" borderId="1" xfId="0" applyNumberFormat="1" applyFont="1" applyFill="1" applyBorder="1"/>
    <x:xf numFmtId="0" fontId="4" fillId="7" borderId="1" xfId="0" applyNumberFormat="1" applyFont="1" applyFill="1" applyBorder="1" applyAlignment="1">
      <x:alignment wrapText="1"/>
    </x:xf>
    <x:xf numFmtId="0" fontId="4" fillId="7" borderId="1" xfId="0" applyNumberFormat="1" applyFont="1" applyFill="1" applyBorder="1" applyAlignment="1">
      <x:alignment horizontal="center" wrapText="1"/>
    </x:xf>
    <x:xf numFmtId="0" fontId="4" fillId="7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center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ad053548b14f56" /><Relationship Type="http://schemas.openxmlformats.org/officeDocument/2006/relationships/theme" Target="/xl/theme/theme1.xml" Id="Ra97c8b2753c54089" /><Relationship Type="http://schemas.openxmlformats.org/officeDocument/2006/relationships/sharedStrings" Target="/xl/sharedStrings.xml" Id="R6b8756b5e0cf4c74" /><Relationship Type="http://schemas.openxmlformats.org/officeDocument/2006/relationships/worksheet" Target="/xl/worksheets/sheet1.xml" Id="R7cad06f2a6b942af" /><Relationship Type="http://schemas.openxmlformats.org/officeDocument/2006/relationships/worksheet" Target="/xl/worksheets/sheet2.xml" Id="R3a59dde5eab7461b" /><Relationship Type="http://schemas.openxmlformats.org/officeDocument/2006/relationships/worksheet" Target="/xl/worksheets/sheet3.xml" Id="R3c2fa0bca42d4437" /><Relationship Type="http://schemas.openxmlformats.org/officeDocument/2006/relationships/worksheet" Target="/xl/worksheets/sheet4.xml" Id="R264749eef6cd4abe" /><Relationship Type="http://schemas.openxmlformats.org/officeDocument/2006/relationships/worksheet" Target="/xl/worksheets/sheet5.xml" Id="R5bfaf1cc566e4ab2" /><Relationship Type="http://schemas.openxmlformats.org/officeDocument/2006/relationships/worksheet" Target="/xl/worksheets/sheet6.xml" Id="R16db9a2ec6b149d2" /><Relationship Type="http://schemas.openxmlformats.org/officeDocument/2006/relationships/worksheet" Target="/xl/worksheets/sheet7.xml" Id="Rbf50f9dba9894478" /><Relationship Type="http://schemas.openxmlformats.org/officeDocument/2006/relationships/worksheet" Target="/xl/worksheets/sheet8.xml" Id="R66d0d1f4788a42ed" /><Relationship Type="http://schemas.openxmlformats.org/officeDocument/2006/relationships/worksheet" Target="/xl/worksheets/sheet9.xml" Id="Re8c97d1b6cb2445e" /></Relationships>
</file>

<file path=xl/tables/table1.xml><?xml version="1.0" encoding="utf-8"?>
<x:table xmlns:x="http://schemas.openxmlformats.org/spreadsheetml/2006/main" id="1" name="ORBITPortfolioV12" displayName="ORBITPortfolioV12" ref="A1:AE6" headerRowCount="1">
  <x:tableColumns count="31">
    <x:tableColumn id="1" name="ID"/>
    <x:tableColumn id="2" name="Initiative"/>
    <x:tableColumn id="3" name="Qualified Demand"/>
    <x:tableColumn id="4" name="Customer Value"/>
    <x:tableColumn id="5" name="Buyer Relevance"/>
    <x:tableColumn id="6" name="CO"/>
    <x:tableColumn id="7" name="Strategic Leverage"/>
    <x:tableColumn id="8" name="Authority Leverage"/>
    <x:tableColumn id="9" name="Option Value"/>
    <x:tableColumn id="10" name="SO"/>
    <x:tableColumn id="11" name="O"/>
    <x:tableColumn id="12" name="Evidence"/>
    <x:tableColumn id="13" name="Capability"/>
    <x:tableColumn id="14" name="Ownership"/>
    <x:tableColumn id="15" name="Measurement"/>
    <x:tableColumn id="16" name="Authority"/>
    <x:tableColumn id="17" name="Technical"/>
    <x:tableColumn id="18" name="Delivery"/>
    <x:tableColumn id="19" name="R"/>
    <x:tableColumn id="20" name="Binding Constraint"/>
    <x:tableColumn id="21" name="B Severity"/>
    <x:tableColumn id="22" name="Constraint Testable"/>
    <x:tableColumn id="23" name="Information Speed"/>
    <x:tableColumn id="24" name="Turnback Cost"/>
    <x:tableColumn id="25" name="Mandate"/>
    <x:tableColumn id="26" name="Conflict"/>
    <x:tableColumn id="27" name="Action"/>
    <x:tableColumn id="28" name="Why not nearest alternative?"/>
    <x:tableColumn id="29" name="Movement Trigger"/>
    <x:tableColumn id="30" name="Evidence / Rationale"/>
    <x:tableColumn id="31" name="Observed Result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2ecb964fac94d16" /></Relationships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22" hidden="0" customWidth="1"/>
  </x:cols>
  <x:sheetData>
    <x:row r="1">
      <x:c r="A1" s="5" t="str">
        <x:v>SERPIFAI ORBIT V1.2 Decision System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3">
      <x:c r="A3" s="14" t="str">
        <x:v>Symbol</x:v>
      </x:c>
      <x:c r="B3" s="14" t="str">
        <x:v>Input</x:v>
      </x:c>
      <x:c r="C3" s="14" t="str">
        <x:v>Visible rule</x:v>
      </x:c>
      <x:c r="D3" s="14" t="str">
        <x:v>Decision role</x:v>
      </x:c>
      <x:c r="E3" s="14" t="str">
        <x:v>Hidden?</x:v>
      </x:c>
      <x:c r="G3" s="14" t="str">
        <x:v>Action</x:v>
      </x:c>
      <x:c r="H3" s="14" t="str">
        <x:v>Core rule</x:v>
      </x:c>
      <x:c r="I3" s="14" t="str">
        <x:v>Nearest alternative rejected</x:v>
      </x:c>
      <x:c r="J3" s="14" t="str">
        <x:v>Use</x:v>
      </x:c>
    </x:row>
    <x:row r="4">
      <x:c r="A4" s="15" t="str">
        <x:v>CO</x:v>
      </x:c>
      <x:c r="B4" s="15" t="str">
        <x:v>Commercial Opportunity</x:v>
      </x:c>
      <x:c r="C4" s="15" t="str">
        <x:v>MEDIAN(Demand, Customer Value, Buyer Relevance)</x:v>
      </x:c>
      <x:c r="D4" s="15" t="str">
        <x:v>Immediate economic/customer case</x:v>
      </x:c>
      <x:c r="E4" s="15" t="str">
        <x:v>No</x:v>
      </x:c>
      <x:c r="G4" s="15" t="str">
        <x:v>Review required</x:v>
      </x:c>
      <x:c r="H4" s="15" t="str">
        <x:v>Required input missing, or CO/SO conflict ≥2 with no mandate</x:v>
      </x:c>
      <x:c r="I4" s="15" t="str">
        <x:v>No forced action</x:v>
      </x:c>
      <x:c r="J4" s="15" t="str">
        <x:v>Resolve ambiguity first</x:v>
      </x:c>
    </x:row>
    <x:row r="5">
      <x:c r="A5" s="15" t="str">
        <x:v>SO</x:v>
      </x:c>
      <x:c r="B5" s="15" t="str">
        <x:v>Strategic Opportunity</x:v>
      </x:c>
      <x:c r="C5" s="15" t="str">
        <x:v>MEDIAN(Strategic Leverage, Authority Leverage, Option Value)</x:v>
      </x:c>
      <x:c r="D5" s="15" t="str">
        <x:v>Longer-term strategic case</x:v>
      </x:c>
      <x:c r="E5" s="15" t="str">
        <x:v>No</x:v>
      </x:c>
      <x:c r="G5" s="15" t="str">
        <x:v>Scale</x:v>
      </x:c>
      <x:c r="H5" s="15" t="str">
        <x:v>O≥3 and R≥3</x:v>
      </x:c>
      <x:c r="I5" s="15" t="str">
        <x:v>Probe rejected because readiness is already executable</x:v>
      </x:c>
      <x:c r="J5" s="15" t="str">
        <x:v>Fund or expand</x:v>
      </x:c>
    </x:row>
    <x:row r="6">
      <x:c r="A6" s="15" t="str">
        <x:v>O</x:v>
      </x:c>
      <x:c r="B6" s="15" t="str">
        <x:v>Opportunity position</x:v>
      </x:c>
      <x:c r="C6" s="15" t="str">
        <x:v>MAX(CO, SO)</x:v>
      </x:c>
      <x:c r="D6" s="15" t="str">
        <x:v>Vertical map position</x:v>
      </x:c>
      <x:c r="E6" s="15" t="str">
        <x:v>No</x:v>
      </x:c>
      <x:c r="G6" s="15" t="str">
        <x:v>Probe</x:v>
      </x:c>
      <x:c r="H6" s="15" t="str">
        <x:v>O≥3, R&lt;3, constraint testable, I≥3, T≤2</x:v>
      </x:c>
      <x:c r="I6" s="15" t="str">
        <x:v>Build rejected because a fast reversible test is possible</x:v>
      </x:c>
      <x:c r="J6" s="15" t="str">
        <x:v>Run bounded test</x:v>
      </x:c>
    </x:row>
    <x:row r="7">
      <x:c r="A7" s="15" t="str">
        <x:v>R</x:v>
      </x:c>
      <x:c r="B7" s="15" t="str">
        <x:v>Readiness floor</x:v>
      </x:c>
      <x:c r="C7" s="15" t="str">
        <x:v>MIN(7 readiness components)</x:v>
      </x:c>
      <x:c r="D7" s="15" t="str">
        <x:v>Horizontal map position</x:v>
      </x:c>
      <x:c r="E7" s="15" t="str">
        <x:v>No</x:v>
      </x:c>
      <x:c r="G7" s="15" t="str">
        <x:v>Build</x:v>
      </x:c>
      <x:c r="H7" s="15" t="str">
        <x:v>O≥3 and R&lt;3, but Probe rule fails</x:v>
      </x:c>
      <x:c r="I7" s="15" t="str">
        <x:v>Probe rejected because the constraint is untestable/slow/costly</x:v>
      </x:c>
      <x:c r="J7" s="15" t="str">
        <x:v>Create prerequisite</x:v>
      </x:c>
    </x:row>
    <x:row r="8">
      <x:c r="A8" s="15" t="str">
        <x:v>B</x:v>
      </x:c>
      <x:c r="B8" s="15" t="str">
        <x:v>Binding Constraint</x:v>
      </x:c>
      <x:c r="C8" s="15" t="str">
        <x:v>Readiness component(s) equal to R</x:v>
      </x:c>
      <x:c r="D8" s="15" t="str">
        <x:v>Names the blocker and its clearance condition</x:v>
      </x:c>
      <x:c r="E8" s="15" t="str">
        <x:v>No</x:v>
      </x:c>
      <x:c r="G8" s="15" t="str">
        <x:v>Harvest</x:v>
      </x:c>
      <x:c r="H8" s="15" t="str">
        <x:v>O=2 and R≥3</x:v>
      </x:c>
      <x:c r="I8" s="15" t="str">
        <x:v>Scale rejected because opportunity is bounded; Hold rejected because execution is ready</x:v>
      </x:c>
      <x:c r="J8" s="15" t="str">
        <x:v>Capture practical value</x:v>
      </x:c>
    </x:row>
    <x:row r="9">
      <x:c r="A9" s="15" t="str">
        <x:v>I / T</x:v>
      </x:c>
      <x:c r="B9" s="15" t="str">
        <x:v>Information Speed / Turnback Cost</x:v>
      </x:c>
      <x:c r="C9" s="15" t="str">
        <x:v>Explicit 1–4 anchors</x:v>
      </x:c>
      <x:c r="D9" s="15" t="str">
        <x:v>Probe versus Build; sequence and risk</x:v>
      </x:c>
      <x:c r="E9" s="15" t="str">
        <x:v>No</x:v>
      </x:c>
      <x:c r="G9" s="15" t="str">
        <x:v>Hold</x:v>
      </x:c>
      <x:c r="H9" s="15" t="str">
        <x:v>All remaining classified cases</x:v>
      </x:c>
      <x:c r="I9" s="15" t="str">
        <x:v>Harvest rejected because readiness is low or opportunity is negligible</x:v>
      </x:c>
      <x:c r="J9" s="15" t="str">
        <x:v>Do not allocate now</x:v>
      </x:c>
    </x:row>
    <x:row r="12">
      <x:c r="A12" s="19" t="str">
        <x:v>Opportunity × Readiness Map (example portfolio)</x:v>
      </x:c>
      <x:c r="B12" s="19"/>
      <x:c r="C12" s="19"/>
      <x:c r="D12" s="19"/>
      <x:c r="E12" s="19"/>
      <x:c r="F12" s="19"/>
      <x:c r="G12" s="19"/>
      <x:c r="H12" s="19"/>
      <x:c r="I12" s="19"/>
      <x:c r="J12" s="19"/>
    </x:row>
    <x:row r="14">
      <x:c r="A14" t="str">
        <x:v>High O</x:v>
      </x:c>
      <x:c r="B14" s="26" t="str">
        <x:v>BUILD / PROBE
High opportunity · Low readiness
P1, P3, P4</x:v>
      </x:c>
      <x:c r="C14" s="26" t="str">
        <x:v>BUILD / PROBE
High opportunity · Low readiness
P1, P3, P4</x:v>
      </x:c>
      <x:c r="D14" s="26" t="str">
        <x:v>BUILD / PROBE
High opportunity · Low readiness
P1, P3, P4</x:v>
      </x:c>
      <x:c r="E14" s="26" t="str">
        <x:v>BUILD / PROBE
High opportunity · Low readiness
P1, P3, P4</x:v>
      </x:c>
      <x:c r="F14" s="36" t="str">
        <x:v>SCALE
High opportunity · High readiness
P2</x:v>
      </x:c>
      <x:c r="G14" s="36" t="str">
        <x:v>SCALE
High opportunity · High readiness
P2</x:v>
      </x:c>
      <x:c r="H14" s="36" t="str">
        <x:v>SCALE
High opportunity · High readiness
P2</x:v>
      </x:c>
      <x:c r="I14" s="36" t="str">
        <x:v>SCALE
High opportunity · High readiness
P2</x:v>
      </x:c>
      <x:c r="J14" t="str"/>
    </x:row>
    <x:row r="15">
      <x:c r="A15" t="str"/>
      <x:c r="B15" s="26" t="str">
        <x:v>BUILD / PROBE
High opportunity · Low readiness
P1, P3, P4</x:v>
      </x:c>
      <x:c r="C15" s="26" t="str">
        <x:v>BUILD / PROBE
High opportunity · Low readiness
P1, P3, P4</x:v>
      </x:c>
      <x:c r="D15" s="26" t="str">
        <x:v>BUILD / PROBE
High opportunity · Low readiness
P1, P3, P4</x:v>
      </x:c>
      <x:c r="E15" s="26" t="str">
        <x:v>BUILD / PROBE
High opportunity · Low readiness
P1, P3, P4</x:v>
      </x:c>
      <x:c r="F15" s="36" t="str">
        <x:v>SCALE
High opportunity · High readiness
P2</x:v>
      </x:c>
      <x:c r="G15" s="36" t="str">
        <x:v>SCALE
High opportunity · High readiness
P2</x:v>
      </x:c>
      <x:c r="H15" s="36" t="str">
        <x:v>SCALE
High opportunity · High readiness
P2</x:v>
      </x:c>
      <x:c r="I15" s="36" t="str">
        <x:v>SCALE
High opportunity · High readiness
P2</x:v>
      </x:c>
      <x:c r="J15" t="str"/>
    </x:row>
    <x:row r="16">
      <x:c r="A16" t="str"/>
      <x:c r="B16" s="26" t="str">
        <x:v>BUILD / PROBE
High opportunity · Low readiness
P1, P3, P4</x:v>
      </x:c>
      <x:c r="C16" s="26" t="str">
        <x:v>BUILD / PROBE
High opportunity · Low readiness
P1, P3, P4</x:v>
      </x:c>
      <x:c r="D16" s="26" t="str">
        <x:v>BUILD / PROBE
High opportunity · Low readiness
P1, P3, P4</x:v>
      </x:c>
      <x:c r="E16" s="26" t="str">
        <x:v>BUILD / PROBE
High opportunity · Low readiness
P1, P3, P4</x:v>
      </x:c>
      <x:c r="F16" s="36" t="str">
        <x:v>SCALE
High opportunity · High readiness
P2</x:v>
      </x:c>
      <x:c r="G16" s="36" t="str">
        <x:v>SCALE
High opportunity · High readiness
P2</x:v>
      </x:c>
      <x:c r="H16" s="36" t="str">
        <x:v>SCALE
High opportunity · High readiness
P2</x:v>
      </x:c>
      <x:c r="I16" s="36" t="str">
        <x:v>SCALE
High opportunity · High readiness
P2</x:v>
      </x:c>
      <x:c r="J16" t="str"/>
    </x:row>
    <x:row r="17">
      <x:c r="A17" t="str"/>
      <x:c r="B17" s="26" t="str">
        <x:v>BUILD / PROBE
High opportunity · Low readiness
P1, P3, P4</x:v>
      </x:c>
      <x:c r="C17" s="26" t="str">
        <x:v>BUILD / PROBE
High opportunity · Low readiness
P1, P3, P4</x:v>
      </x:c>
      <x:c r="D17" s="26" t="str">
        <x:v>BUILD / PROBE
High opportunity · Low readiness
P1, P3, P4</x:v>
      </x:c>
      <x:c r="E17" s="26" t="str">
        <x:v>BUILD / PROBE
High opportunity · Low readiness
P1, P3, P4</x:v>
      </x:c>
      <x:c r="F17" s="36" t="str">
        <x:v>SCALE
High opportunity · High readiness
P2</x:v>
      </x:c>
      <x:c r="G17" s="36" t="str">
        <x:v>SCALE
High opportunity · High readiness
P2</x:v>
      </x:c>
      <x:c r="H17" s="36" t="str">
        <x:v>SCALE
High opportunity · High readiness
P2</x:v>
      </x:c>
      <x:c r="I17" s="36" t="str">
        <x:v>SCALE
High opportunity · High readiness
P2</x:v>
      </x:c>
      <x:c r="J17" t="str"/>
    </x:row>
    <x:row r="18">
      <x:c r="A18" t="str"/>
      <x:c r="B18" s="26" t="str">
        <x:v>BUILD / PROBE
High opportunity · Low readiness
P1, P3, P4</x:v>
      </x:c>
      <x:c r="C18" s="26" t="str">
        <x:v>BUILD / PROBE
High opportunity · Low readiness
P1, P3, P4</x:v>
      </x:c>
      <x:c r="D18" s="26" t="str">
        <x:v>BUILD / PROBE
High opportunity · Low readiness
P1, P3, P4</x:v>
      </x:c>
      <x:c r="E18" s="26" t="str">
        <x:v>BUILD / PROBE
High opportunity · Low readiness
P1, P3, P4</x:v>
      </x:c>
      <x:c r="F18" s="36" t="str">
        <x:v>SCALE
High opportunity · High readiness
P2</x:v>
      </x:c>
      <x:c r="G18" s="36" t="str">
        <x:v>SCALE
High opportunity · High readiness
P2</x:v>
      </x:c>
      <x:c r="H18" s="36" t="str">
        <x:v>SCALE
High opportunity · High readiness
P2</x:v>
      </x:c>
      <x:c r="I18" s="36" t="str">
        <x:v>SCALE
High opportunity · High readiness
P2</x:v>
      </x:c>
      <x:c r="J18" t="str"/>
    </x:row>
    <x:row r="19">
      <x:c r="A19" t="str">
        <x:v>Low O</x:v>
      </x:c>
      <x:c r="B19" s="46" t="str">
        <x:v>HOLD
Lower opportunity · Low readiness</x:v>
      </x:c>
      <x:c r="C19" s="46" t="str">
        <x:v>HOLD
Lower opportunity · Low readiness</x:v>
      </x:c>
      <x:c r="D19" s="46" t="str">
        <x:v>HOLD
Lower opportunity · Low readiness</x:v>
      </x:c>
      <x:c r="E19" s="46" t="str">
        <x:v>HOLD
Lower opportunity · Low readiness</x:v>
      </x:c>
      <x:c r="F19" s="56" t="str">
        <x:v>HARVEST
Lower opportunity · High readiness
P5</x:v>
      </x:c>
      <x:c r="G19" s="56" t="str">
        <x:v>HARVEST
Lower opportunity · High readiness
P5</x:v>
      </x:c>
      <x:c r="H19" s="56" t="str">
        <x:v>HARVEST
Lower opportunity · High readiness
P5</x:v>
      </x:c>
      <x:c r="I19" s="56" t="str">
        <x:v>HARVEST
Lower opportunity · High readiness
P5</x:v>
      </x:c>
      <x:c r="J19" t="str"/>
    </x:row>
    <x:row r="20">
      <x:c r="A20" t="str"/>
      <x:c r="B20" s="46" t="str">
        <x:v>HOLD
Lower opportunity · Low readiness</x:v>
      </x:c>
      <x:c r="C20" s="46" t="str">
        <x:v>HOLD
Lower opportunity · Low readiness</x:v>
      </x:c>
      <x:c r="D20" s="46" t="str">
        <x:v>HOLD
Lower opportunity · Low readiness</x:v>
      </x:c>
      <x:c r="E20" s="46" t="str">
        <x:v>HOLD
Lower opportunity · Low readiness</x:v>
      </x:c>
      <x:c r="F20" s="56" t="str">
        <x:v>HARVEST
Lower opportunity · High readiness
P5</x:v>
      </x:c>
      <x:c r="G20" s="56" t="str">
        <x:v>HARVEST
Lower opportunity · High readiness
P5</x:v>
      </x:c>
      <x:c r="H20" s="56" t="str">
        <x:v>HARVEST
Lower opportunity · High readiness
P5</x:v>
      </x:c>
      <x:c r="I20" s="56" t="str">
        <x:v>HARVEST
Lower opportunity · High readiness
P5</x:v>
      </x:c>
      <x:c r="J20" t="str"/>
    </x:row>
    <x:row r="21">
      <x:c r="A21" t="str"/>
      <x:c r="B21" s="46" t="str">
        <x:v>HOLD
Lower opportunity · Low readiness</x:v>
      </x:c>
      <x:c r="C21" s="46" t="str">
        <x:v>HOLD
Lower opportunity · Low readiness</x:v>
      </x:c>
      <x:c r="D21" s="46" t="str">
        <x:v>HOLD
Lower opportunity · Low readiness</x:v>
      </x:c>
      <x:c r="E21" s="46" t="str">
        <x:v>HOLD
Lower opportunity · Low readiness</x:v>
      </x:c>
      <x:c r="F21" s="56" t="str">
        <x:v>HARVEST
Lower opportunity · High readiness
P5</x:v>
      </x:c>
      <x:c r="G21" s="56" t="str">
        <x:v>HARVEST
Lower opportunity · High readiness
P5</x:v>
      </x:c>
      <x:c r="H21" s="56" t="str">
        <x:v>HARVEST
Lower opportunity · High readiness
P5</x:v>
      </x:c>
      <x:c r="I21" s="56" t="str">
        <x:v>HARVEST
Lower opportunity · High readiness
P5</x:v>
      </x:c>
      <x:c r="J21" t="str"/>
    </x:row>
    <x:row r="22">
      <x:c r="A22" t="str"/>
      <x:c r="B22" s="46" t="str">
        <x:v>HOLD
Lower opportunity · Low readiness</x:v>
      </x:c>
      <x:c r="C22" s="46" t="str">
        <x:v>HOLD
Lower opportunity · Low readiness</x:v>
      </x:c>
      <x:c r="D22" s="46" t="str">
        <x:v>HOLD
Lower opportunity · Low readiness</x:v>
      </x:c>
      <x:c r="E22" s="46" t="str">
        <x:v>HOLD
Lower opportunity · Low readiness</x:v>
      </x:c>
      <x:c r="F22" s="56" t="str">
        <x:v>HARVEST
Lower opportunity · High readiness
P5</x:v>
      </x:c>
      <x:c r="G22" s="56" t="str">
        <x:v>HARVEST
Lower opportunity · High readiness
P5</x:v>
      </x:c>
      <x:c r="H22" s="56" t="str">
        <x:v>HARVEST
Lower opportunity · High readiness
P5</x:v>
      </x:c>
      <x:c r="I22" s="56" t="str">
        <x:v>HARVEST
Lower opportunity · High readiness
P5</x:v>
      </x:c>
      <x:c r="J22" t="str"/>
    </x:row>
    <x:row r="23">
      <x:c r="A23" t="str"/>
      <x:c r="B23" s="46" t="str">
        <x:v>HOLD
Lower opportunity · Low readiness</x:v>
      </x:c>
      <x:c r="C23" s="46" t="str">
        <x:v>HOLD
Lower opportunity · Low readiness</x:v>
      </x:c>
      <x:c r="D23" s="46" t="str">
        <x:v>HOLD
Lower opportunity · Low readiness</x:v>
      </x:c>
      <x:c r="E23" s="46" t="str">
        <x:v>HOLD
Lower opportunity · Low readiness</x:v>
      </x:c>
      <x:c r="F23" s="56" t="str">
        <x:v>HARVEST
Lower opportunity · High readiness
P5</x:v>
      </x:c>
      <x:c r="G23" s="56" t="str">
        <x:v>HARVEST
Lower opportunity · High readiness
P5</x:v>
      </x:c>
      <x:c r="H23" s="56" t="str">
        <x:v>HARVEST
Lower opportunity · High readiness
P5</x:v>
      </x:c>
      <x:c r="I23" s="56" t="str">
        <x:v>HARVEST
Lower opportunity · High readiness
P5</x:v>
      </x:c>
      <x:c r="J23" t="str"/>
    </x:row>
    <x:row r="24">
      <x:c r="B24" s="63" t="str">
        <x:v>Low readiness  →  High readiness</x:v>
      </x:c>
      <x:c r="C24" s="63"/>
      <x:c r="D24" s="63"/>
      <x:c r="E24" s="63"/>
      <x:c r="F24" s="63"/>
      <x:c r="G24" s="63"/>
      <x:c r="H24" s="63"/>
      <x:c r="I24" s="63"/>
    </x:row>
  </x:sheetData>
  <x:mergeCells>
    <x:mergeCell ref="A1:J1"/>
    <x:mergeCell ref="A12:J12"/>
    <x:mergeCell ref="B14:E18"/>
    <x:mergeCell ref="F14:I18"/>
    <x:mergeCell ref="B19:E23"/>
    <x:mergeCell ref="F19:I23"/>
    <x:mergeCell ref="B24:I2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38" hidden="0" customWidth="1"/>
    <x:col min="3" max="3" width="14" hidden="0" customWidth="1"/>
    <x:col min="4" max="4" width="14" hidden="0" customWidth="1"/>
    <x:col min="5" max="5" width="14" hidden="0" customWidth="1"/>
    <x:col min="6" max="6" width="9" hidden="0" customWidth="1"/>
    <x:col min="7" max="7" width="16" hidden="0" customWidth="1"/>
    <x:col min="8" max="8" width="16" hidden="0" customWidth="1"/>
    <x:col min="9" max="9" width="14" hidden="0" customWidth="1"/>
    <x:col min="10" max="10" width="9" hidden="0" customWidth="1"/>
    <x:col min="11" max="11" width="9" hidden="0" customWidth="1"/>
    <x:col min="12" max="12" width="12" hidden="0" customWidth="1"/>
    <x:col min="13" max="13" width="12" hidden="0" customWidth="1"/>
    <x:col min="14" max="14" width="12" hidden="0" customWidth="1"/>
    <x:col min="15" max="15" width="14" hidden="0" customWidth="1"/>
    <x:col min="16" max="16" width="12" hidden="0" customWidth="1"/>
    <x:col min="17" max="17" width="12" hidden="0" customWidth="1"/>
    <x:col min="18" max="18" width="12" hidden="0" customWidth="1"/>
    <x:col min="19" max="19" width="9" hidden="0" customWidth="1"/>
    <x:col min="20" max="20" width="22" hidden="0" customWidth="1"/>
    <x:col min="21" max="21" width="12" hidden="0" customWidth="1"/>
    <x:col min="22" max="22" width="16" hidden="0" customWidth="1"/>
    <x:col min="23" max="23" width="16" hidden="0" customWidth="1"/>
    <x:col min="24" max="24" width="14" hidden="0" customWidth="1"/>
    <x:col min="25" max="25" width="13" hidden="0" customWidth="1"/>
    <x:col min="26" max="26" width="14" hidden="0" customWidth="1"/>
    <x:col min="27" max="27" width="16" hidden="0" customWidth="1"/>
    <x:col min="28" max="28" width="58" hidden="0" customWidth="1"/>
    <x:col min="29" max="29" width="52" hidden="0" customWidth="1"/>
    <x:col min="30" max="30" width="58" hidden="0" customWidth="1"/>
    <x:col min="31" max="31" width="52" hidden="0" customWidth="1"/>
  </x:cols>
  <x:sheetData>
    <x:row r="1">
      <x:c r="A1" s="69" t="str">
        <x:v>ID</x:v>
      </x:c>
      <x:c r="B1" s="69" t="str">
        <x:v>Initiative</x:v>
      </x:c>
      <x:c r="C1" s="69" t="str">
        <x:v>Qualified Demand</x:v>
      </x:c>
      <x:c r="D1" s="69" t="str">
        <x:v>Customer Value</x:v>
      </x:c>
      <x:c r="E1" s="69" t="str">
        <x:v>Buyer Relevance</x:v>
      </x:c>
      <x:c r="F1" s="69" t="str">
        <x:v>CO</x:v>
      </x:c>
      <x:c r="G1" s="69" t="str">
        <x:v>Strategic Leverage</x:v>
      </x:c>
      <x:c r="H1" s="69" t="str">
        <x:v>Authority Leverage</x:v>
      </x:c>
      <x:c r="I1" s="69" t="str">
        <x:v>Option Value</x:v>
      </x:c>
      <x:c r="J1" s="69" t="str">
        <x:v>SO</x:v>
      </x:c>
      <x:c r="K1" s="69" t="str">
        <x:v>O</x:v>
      </x:c>
      <x:c r="L1" s="69" t="str">
        <x:v>Evidence</x:v>
      </x:c>
      <x:c r="M1" s="69" t="str">
        <x:v>Capability</x:v>
      </x:c>
      <x:c r="N1" s="69" t="str">
        <x:v>Ownership</x:v>
      </x:c>
      <x:c r="O1" s="69" t="str">
        <x:v>Measurement</x:v>
      </x:c>
      <x:c r="P1" s="69" t="str">
        <x:v>Authority</x:v>
      </x:c>
      <x:c r="Q1" s="69" t="str">
        <x:v>Technical</x:v>
      </x:c>
      <x:c r="R1" s="69" t="str">
        <x:v>Delivery</x:v>
      </x:c>
      <x:c r="S1" s="69" t="str">
        <x:v>R</x:v>
      </x:c>
      <x:c r="T1" s="69" t="str">
        <x:v>Binding Constraint</x:v>
      </x:c>
      <x:c r="U1" s="69" t="str">
        <x:v>B Severity</x:v>
      </x:c>
      <x:c r="V1" s="69" t="str">
        <x:v>Constraint Testable</x:v>
      </x:c>
      <x:c r="W1" s="69" t="str">
        <x:v>Information Speed</x:v>
      </x:c>
      <x:c r="X1" s="69" t="str">
        <x:v>Turnback Cost</x:v>
      </x:c>
      <x:c r="Y1" s="69" t="str">
        <x:v>Mandate</x:v>
      </x:c>
      <x:c r="Z1" s="69" t="str">
        <x:v>Conflict</x:v>
      </x:c>
      <x:c r="AA1" s="69" t="str">
        <x:v>Action</x:v>
      </x:c>
      <x:c r="AB1" s="69" t="str">
        <x:v>Why not nearest alternative?</x:v>
      </x:c>
      <x:c r="AC1" s="69" t="str">
        <x:v>Movement Trigger</x:v>
      </x:c>
      <x:c r="AD1" s="69" t="str">
        <x:v>Evidence / Rationale</x:v>
      </x:c>
      <x:c r="AE1" s="69" t="str">
        <x:v>Observed Result</x:v>
      </x:c>
    </x:row>
    <x:row r="2">
      <x:c r="A2" s="15" t="str">
        <x:v>P1</x:v>
      </x:c>
      <x:c r="B2" s="15" t="str">
        <x:v>Broad 70-page evidence-first overhaul</x:v>
      </x:c>
      <x:c r="C2" s="15" t="n">
        <x:v>3</x:v>
      </x:c>
      <x:c r="D2" s="15" t="n">
        <x:v>3</x:v>
      </x:c>
      <x:c r="E2" s="15" t="n">
        <x:v>3</x:v>
      </x:c>
      <x:c r="F2" s="15" t="n">
        <x:f>MEDIAN(C2:E2)</x:f>
        <x:v>3</x:v>
      </x:c>
      <x:c r="G2" s="15" t="n">
        <x:v>4</x:v>
      </x:c>
      <x:c r="H2" s="15" t="n">
        <x:v>4</x:v>
      </x:c>
      <x:c r="I2" s="15" t="n">
        <x:v>4</x:v>
      </x:c>
      <x:c r="J2" s="15" t="n">
        <x:f>MEDIAN(G2:I2)</x:f>
        <x:v>4</x:v>
      </x:c>
      <x:c r="K2" s="15" t="n">
        <x:f>MAX(F2,J2)</x:f>
        <x:v>4</x:v>
      </x:c>
      <x:c r="L2" s="15" t="n">
        <x:v>2</x:v>
      </x:c>
      <x:c r="M2" s="15" t="n">
        <x:v>2</x:v>
      </x:c>
      <x:c r="N2" s="15" t="n">
        <x:v>1</x:v>
      </x:c>
      <x:c r="O2" s="15" t="n">
        <x:v>2</x:v>
      </x:c>
      <x:c r="P2" s="15" t="n">
        <x:v>3</x:v>
      </x:c>
      <x:c r="Q2" s="15" t="n">
        <x:v>4</x:v>
      </x:c>
      <x:c r="R2" s="15" t="n">
        <x:v>2</x:v>
      </x:c>
      <x:c r="S2" s="15" t="n">
        <x:f>IF(COUNT(L2:R2)&lt;7,"",MIN(L2:R2))</x:f>
        <x:v>1</x:v>
      </x:c>
      <x:c r="T2" s="15" t="str">
        <x:f>IF(S2="","Missing readiness input",INDEX($L$1:$R$1,1,MATCH(S2,L2:R2,0)))</x:f>
        <x:v>Ownership</x:v>
      </x:c>
      <x:c r="U2" s="15" t="n">
        <x:f>IF(S2="","",5-S2)</x:f>
        <x:v>4</x:v>
      </x:c>
      <x:c r="V2" s="15" t="str">
        <x:v>No</x:v>
      </x:c>
      <x:c r="W2" s="15" t="n">
        <x:v>2</x:v>
      </x:c>
      <x:c r="X2" s="15" t="n">
        <x:v>4</x:v>
      </x:c>
      <x:c r="Y2" s="15" t="str">
        <x:v>Strategic</x:v>
      </x:c>
      <x:c r="Z2" s="15" t="str">
        <x:f>IF(ABS(F2-J2)&gt;=2,"Mandate check","Aligned")</x:f>
        <x:v>Aligned</x:v>
      </x:c>
      <x:c r="AA2" s="15" t="str">
        <x:f>IF(OR(COUNT(C2:E2)&lt;3,COUNT(G2:I2)&lt;3,COUNT(L2:R2)&lt;7,V2="",W2="",X2="",Y2=""),"Review required",IF(AND(ABS(F2-J2)&gt;=2,Y2="Unknown"),"Review required",IF(AND(K2&gt;=3,S2&gt;=3),"Scale",IF(AND(K2&gt;=3,S2&lt;3,V2="Yes",W2&gt;=3,X2&lt;=2),"Probe",IF(AND(K2&gt;=3,S2&lt;3),"Build",IF(AND(K2=2,S2&gt;=3),"Harvest","Hold"))))))</x:f>
        <x:v>Build</x:v>
      </x:c>
      <x:c r="AB2" s="15" t="str">
        <x:f>IF(AA2="Scale","Probe rejected: readiness floor is executable (&gt;=3).",IF(AA2="Probe","Build rejected: the binding constraint is testable, Information Speed &gt;=3, and Turnback Cost &lt;=2.",IF(AA2="Build","Probe rejected: the constraint is not testable fast enough or reversal is too costly.",IF(AA2="Harvest","Scale rejected: O&lt;3; Hold rejected: readiness is executable.",IF(AA2="Hold","Harvest rejected: readiness is below 3 or opportunity is negligible.","Classification withheld until missing or conflicting inputs are resolved.")))))</x:f>
        <x:v>Probe rejected: the constraint is not testable fast enough or reversal is too costly.</x:v>
      </x:c>
      <x:c r="AC2" s="15" t="str">
        <x:v>Ownership, calibration and evidence controls become executable; then run a bounded probe.</x:v>
      </x:c>
      <x:c r="AD2" s="15" t="str">
        <x:v>The initiative affects the entire library, but ownership, evidence and operating-standard gaps were unresolved.</x:v>
      </x:c>
      <x:c r="AE2" s="15" t="str">
        <x:v>The broad rewrite was deferred while the calibration system was built.</x:v>
      </x:c>
    </x:row>
    <x:row r="3">
      <x:c r="A3" s="15" t="str">
        <x:v>P2</x:v>
      </x:c>
      <x:c r="B3" s="15" t="str">
        <x:v>Five-article evidence calibration pilot</x:v>
      </x:c>
      <x:c r="C3" s="15" t="n">
        <x:v>2</x:v>
      </x:c>
      <x:c r="D3" s="15" t="n">
        <x:v>2</x:v>
      </x:c>
      <x:c r="E3" s="15" t="n">
        <x:v>2</x:v>
      </x:c>
      <x:c r="F3" s="15" t="n">
        <x:f>MEDIAN(C3:E3)</x:f>
        <x:v>2</x:v>
      </x:c>
      <x:c r="G3" s="15" t="n">
        <x:v>4</x:v>
      </x:c>
      <x:c r="H3" s="15" t="n">
        <x:v>4</x:v>
      </x:c>
      <x:c r="I3" s="15" t="n">
        <x:v>4</x:v>
      </x:c>
      <x:c r="J3" s="15" t="n">
        <x:f>MEDIAN(G3:I3)</x:f>
        <x:v>4</x:v>
      </x:c>
      <x:c r="K3" s="15" t="n">
        <x:f>MAX(F3,J3)</x:f>
        <x:v>4</x:v>
      </x:c>
      <x:c r="L3" s="15" t="n">
        <x:v>4</x:v>
      </x:c>
      <x:c r="M3" s="15" t="n">
        <x:v>4</x:v>
      </x:c>
      <x:c r="N3" s="15" t="n">
        <x:v>4</x:v>
      </x:c>
      <x:c r="O3" s="15" t="n">
        <x:v>4</x:v>
      </x:c>
      <x:c r="P3" s="15" t="n">
        <x:v>3</x:v>
      </x:c>
      <x:c r="Q3" s="15" t="n">
        <x:v>4</x:v>
      </x:c>
      <x:c r="R3" s="15" t="n">
        <x:v>4</x:v>
      </x:c>
      <x:c r="S3" s="15" t="n">
        <x:f>IF(COUNT(L3:R3)&lt;7,"",MIN(L3:R3))</x:f>
        <x:v>3</x:v>
      </x:c>
      <x:c r="T3" s="15" t="str">
        <x:f>IF(S3="","Missing readiness input",INDEX($L$1:$R$1,1,MATCH(S3,L3:R3,0)))</x:f>
        <x:v>Authority</x:v>
      </x:c>
      <x:c r="U3" s="15" t="n">
        <x:f>IF(S3="","",5-S3)</x:f>
        <x:v>2</x:v>
      </x:c>
      <x:c r="V3" s="15" t="str">
        <x:v>Yes</x:v>
      </x:c>
      <x:c r="W3" s="15" t="n">
        <x:v>4</x:v>
      </x:c>
      <x:c r="X3" s="15" t="n">
        <x:v>1</x:v>
      </x:c>
      <x:c r="Y3" s="15" t="str">
        <x:v>Strategic</x:v>
      </x:c>
      <x:c r="Z3" s="15" t="str">
        <x:f>IF(ABS(F3-J3)&gt;=2,"Mandate check","Aligned")</x:f>
        <x:v>Mandate check</x:v>
      </x:c>
      <x:c r="AA3" s="15" t="str">
        <x:f>IF(OR(COUNT(C3:E3)&lt;3,COUNT(G3:I3)&lt;3,COUNT(L3:R3)&lt;7,V3="",W3="",X3="",Y3=""),"Review required",IF(AND(ABS(F3-J3)&gt;=2,Y3="Unknown"),"Review required",IF(AND(K3&gt;=3,S3&gt;=3),"Scale",IF(AND(K3&gt;=3,S3&lt;3,V3="Yes",W3&gt;=3,X3&lt;=2),"Probe",IF(AND(K3&gt;=3,S3&lt;3),"Build",IF(AND(K3=2,S3&gt;=3),"Harvest","Hold"))))))</x:f>
        <x:v>Scale</x:v>
      </x:c>
      <x:c r="AB3" s="15" t="str">
        <x:f>IF(AA3="Scale","Probe rejected: readiness floor is executable (&gt;=3).",IF(AA3="Probe","Build rejected: the binding constraint is testable, Information Speed &gt;=3, and Turnback Cost &lt;=2.",IF(AA3="Build","Probe rejected: the constraint is not testable fast enough or reversal is too costly.",IF(AA3="Harvest","Scale rejected: O&lt;3; Hold rejected: readiness is executable.",IF(AA3="Hold","Harvest rejected: readiness is below 3 or opportunity is negligible.","Classification withheld until missing or conflicting inputs are resolved.")))))</x:f>
        <x:v>Probe rejected: readiness floor is executable (&gt;=3).</x:v>
      </x:c>
      <x:c r="AC3" s="15" t="str">
        <x:v>Scale to the next controlled tranche after all five calibration pages pass rendered review.</x:v>
      </x:c>
      <x:c r="AD3" s="15" t="str">
        <x:v>A bounded set of distinct article types could be researched, installed and reviewed individually.</x:v>
      </x:c>
      <x:c r="AE3" s="15" t="str">
        <x:v>Four evidence-first pages were installed with transactional safety and distinct knowledge forms.</x:v>
      </x:c>
    </x:row>
    <x:row r="4">
      <x:c r="A4" s="15" t="str">
        <x:v>P3</x:v>
      </x:c>
      <x:c r="B4" s="15" t="str">
        <x:v>Internal-link remediation</x:v>
      </x:c>
      <x:c r="C4" s="15" t="n">
        <x:v>3</x:v>
      </x:c>
      <x:c r="D4" s="15" t="n">
        <x:v>2</x:v>
      </x:c>
      <x:c r="E4" s="15" t="n">
        <x:v>3</x:v>
      </x:c>
      <x:c r="F4" s="15" t="n">
        <x:f>MEDIAN(C4:E4)</x:f>
        <x:v>3</x:v>
      </x:c>
      <x:c r="G4" s="15" t="n">
        <x:v>3</x:v>
      </x:c>
      <x:c r="H4" s="15" t="n">
        <x:v>4</x:v>
      </x:c>
      <x:c r="I4" s="15" t="n">
        <x:v>3</x:v>
      </x:c>
      <x:c r="J4" s="15" t="n">
        <x:f>MEDIAN(G4:I4)</x:f>
        <x:v>3</x:v>
      </x:c>
      <x:c r="K4" s="15" t="n">
        <x:f>MAX(F4,J4)</x:f>
        <x:v>3</x:v>
      </x:c>
      <x:c r="L4" s="15" t="n">
        <x:v>3</x:v>
      </x:c>
      <x:c r="M4" s="15" t="n">
        <x:v>4</x:v>
      </x:c>
      <x:c r="N4" s="15" t="n">
        <x:v>2</x:v>
      </x:c>
      <x:c r="O4" s="15" t="n">
        <x:v>3</x:v>
      </x:c>
      <x:c r="P4" s="15" t="n">
        <x:v>3</x:v>
      </x:c>
      <x:c r="Q4" s="15" t="n">
        <x:v>4</x:v>
      </x:c>
      <x:c r="R4" s="15" t="n">
        <x:v>4</x:v>
      </x:c>
      <x:c r="S4" s="15" t="n">
        <x:f>IF(COUNT(L4:R4)&lt;7,"",MIN(L4:R4))</x:f>
        <x:v>2</x:v>
      </x:c>
      <x:c r="T4" s="15" t="str">
        <x:f>IF(S4="","Missing readiness input",INDEX($L$1:$R$1,1,MATCH(S4,L4:R4,0)))</x:f>
        <x:v>Ownership</x:v>
      </x:c>
      <x:c r="U4" s="15" t="n">
        <x:f>IF(S4="","",5-S4)</x:f>
        <x:v>3</x:v>
      </x:c>
      <x:c r="V4" s="15" t="str">
        <x:v>Yes</x:v>
      </x:c>
      <x:c r="W4" s="15" t="n">
        <x:v>3</x:v>
      </x:c>
      <x:c r="X4" s="15" t="n">
        <x:v>1</x:v>
      </x:c>
      <x:c r="Y4" s="15" t="str">
        <x:v>Balanced</x:v>
      </x:c>
      <x:c r="Z4" s="15" t="str">
        <x:f>IF(ABS(F4-J4)&gt;=2,"Mandate check","Aligned")</x:f>
        <x:v>Aligned</x:v>
      </x:c>
      <x:c r="AA4" s="15" t="str">
        <x:f>IF(OR(COUNT(C4:E4)&lt;3,COUNT(G4:I4)&lt;3,COUNT(L4:R4)&lt;7,V4="",W4="",X4="",Y4=""),"Review required",IF(AND(ABS(F4-J4)&gt;=2,Y4="Unknown"),"Review required",IF(AND(K4&gt;=3,S4&gt;=3),"Scale",IF(AND(K4&gt;=3,S4&lt;3,V4="Yes",W4&gt;=3,X4&lt;=2),"Probe",IF(AND(K4&gt;=3,S4&lt;3),"Build",IF(AND(K4=2,S4&gt;=3),"Harvest","Hold"))))))</x:f>
        <x:v>Probe</x:v>
      </x:c>
      <x:c r="AB4" s="15" t="str">
        <x:f>IF(AA4="Scale","Probe rejected: readiness floor is executable (&gt;=3).",IF(AA4="Probe","Build rejected: the binding constraint is testable, Information Speed &gt;=3, and Turnback Cost &lt;=2.",IF(AA4="Build","Probe rejected: the constraint is not testable fast enough or reversal is too costly.",IF(AA4="Harvest","Scale rejected: O&lt;3; Hold rejected: readiness is executable.",IF(AA4="Hold","Harvest rejected: readiness is below 3 or opportunity is negligible.","Classification withheld until missing or conflicting inputs are resolved.")))))</x:f>
        <x:v>Build rejected: the binding constraint is testable, Information Speed &gt;=3, and Turnback Cost &lt;=2.</x:v>
      </x:c>
      <x:c r="AC4" s="15" t="str">
        <x:v>Move to Scale when canonical page ownership is approved and a bounded link test shows no cannibalisation.</x:v>
      </x:c>
      <x:c r="AD4" s="15" t="str">
        <x:v>Sixteen routes were underconnected, but canonical ownership remained incomplete.</x:v>
      </x:c>
      <x:c r="AE4" s="15" t="str">
        <x:v>Indiscriminate linking was deferred to avoid reinforcing fragmentation.</x:v>
      </x:c>
    </x:row>
    <x:row r="5">
      <x:c r="A5" s="15" t="str">
        <x:v>P4</x:v>
      </x:c>
      <x:c r="B5" s="15" t="str">
        <x:v>AEO/GEO authority expansion</x:v>
      </x:c>
      <x:c r="C5" s="15" t="n">
        <x:v>3</x:v>
      </x:c>
      <x:c r="D5" s="15" t="n">
        <x:v>3</x:v>
      </x:c>
      <x:c r="E5" s="15" t="n">
        <x:v>3</x:v>
      </x:c>
      <x:c r="F5" s="15" t="n">
        <x:f>MEDIAN(C5:E5)</x:f>
        <x:v>3</x:v>
      </x:c>
      <x:c r="G5" s="15" t="n">
        <x:v>4</x:v>
      </x:c>
      <x:c r="H5" s="15" t="n">
        <x:v>4</x:v>
      </x:c>
      <x:c r="I5" s="15" t="n">
        <x:v>4</x:v>
      </x:c>
      <x:c r="J5" s="15" t="n">
        <x:f>MEDIAN(G5:I5)</x:f>
        <x:v>4</x:v>
      </x:c>
      <x:c r="K5" s="15" t="n">
        <x:f>MAX(F5,J5)</x:f>
        <x:v>4</x:v>
      </x:c>
      <x:c r="L5" s="15" t="n">
        <x:v>1</x:v>
      </x:c>
      <x:c r="M5" s="15" t="n">
        <x:v>2</x:v>
      </x:c>
      <x:c r="N5" s="15" t="n">
        <x:v>2</x:v>
      </x:c>
      <x:c r="O5" s="15" t="n">
        <x:v>1</x:v>
      </x:c>
      <x:c r="P5" s="15" t="n">
        <x:v>2</x:v>
      </x:c>
      <x:c r="Q5" s="15" t="n">
        <x:v>3</x:v>
      </x:c>
      <x:c r="R5" s="15" t="n">
        <x:v>2</x:v>
      </x:c>
      <x:c r="S5" s="15" t="n">
        <x:f>IF(COUNT(L5:R5)&lt;7,"",MIN(L5:R5))</x:f>
        <x:v>1</x:v>
      </x:c>
      <x:c r="T5" s="15" t="str">
        <x:f>IF(S5="","Missing readiness input",INDEX($L$1:$R$1,1,MATCH(S5,L5:R5,0)))</x:f>
        <x:v>Evidence</x:v>
      </x:c>
      <x:c r="U5" s="15" t="n">
        <x:f>IF(S5="","",5-S5)</x:f>
        <x:v>4</x:v>
      </x:c>
      <x:c r="V5" s="15" t="str">
        <x:v>No</x:v>
      </x:c>
      <x:c r="W5" s="15" t="n">
        <x:v>2</x:v>
      </x:c>
      <x:c r="X5" s="15" t="n">
        <x:v>3</x:v>
      </x:c>
      <x:c r="Y5" s="15" t="str">
        <x:v>Strategic</x:v>
      </x:c>
      <x:c r="Z5" s="15" t="str">
        <x:f>IF(ABS(F5-J5)&gt;=2,"Mandate check","Aligned")</x:f>
        <x:v>Aligned</x:v>
      </x:c>
      <x:c r="AA5" s="15" t="str">
        <x:f>IF(OR(COUNT(C5:E5)&lt;3,COUNT(G5:I5)&lt;3,COUNT(L5:R5)&lt;7,V5="",W5="",X5="",Y5=""),"Review required",IF(AND(ABS(F5-J5)&gt;=2,Y5="Unknown"),"Review required",IF(AND(K5&gt;=3,S5&gt;=3),"Scale",IF(AND(K5&gt;=3,S5&lt;3,V5="Yes",W5&gt;=3,X5&lt;=2),"Probe",IF(AND(K5&gt;=3,S5&lt;3),"Build",IF(AND(K5=2,S5&gt;=3),"Harvest","Hold"))))))</x:f>
        <x:v>Build</x:v>
      </x:c>
      <x:c r="AB5" s="15" t="str">
        <x:f>IF(AA5="Scale","Probe rejected: readiness floor is executable (&gt;=3).",IF(AA5="Probe","Build rejected: the binding constraint is testable, Information Speed &gt;=3, and Turnback Cost &lt;=2.",IF(AA5="Build","Probe rejected: the constraint is not testable fast enough or reversal is too costly.",IF(AA5="Harvest","Scale rejected: O&lt;3; Hold rejected: readiness is executable.",IF(AA5="Hold","Harvest rejected: readiness is below 3 or opportunity is negligible.","Classification withheld until missing or conflicting inputs are resolved.")))))</x:f>
        <x:v>Probe rejected: the constraint is not testable fast enough or reversal is too costly.</x:v>
      </x:c>
      <x:c r="AC5" s="15" t="str">
        <x:v>Create a measurable retrieval/answer-engine evidence protocol; then run a narrow probe.</x:v>
      </x:c>
      <x:c r="AD5" s="15" t="str">
        <x:v>Strategic relevance is high, but stable measurement and implementation evidence remain weak.</x:v>
      </x:c>
      <x:c r="AE5" s="15" t="str">
        <x:v>The emerging-topic expansion did not displace more executable evidence work.</x:v>
      </x:c>
    </x:row>
    <x:row r="6">
      <x:c r="A6" s="15" t="str">
        <x:v>P5</x:v>
      </x:c>
      <x:c r="B6" s="15" t="str">
        <x:v>Practical local competitor guide upgrade</x:v>
      </x:c>
      <x:c r="C6" s="15" t="n">
        <x:v>2</x:v>
      </x:c>
      <x:c r="D6" s="15" t="n">
        <x:v>2</x:v>
      </x:c>
      <x:c r="E6" s="15" t="n">
        <x:v>3</x:v>
      </x:c>
      <x:c r="F6" s="15" t="n">
        <x:f>MEDIAN(C6:E6)</x:f>
        <x:v>2</x:v>
      </x:c>
      <x:c r="G6" s="15" t="n">
        <x:v>2</x:v>
      </x:c>
      <x:c r="H6" s="15" t="n">
        <x:v>2</x:v>
      </x:c>
      <x:c r="I6" s="15" t="n">
        <x:v>2</x:v>
      </x:c>
      <x:c r="J6" s="15" t="n">
        <x:f>MEDIAN(G6:I6)</x:f>
        <x:v>2</x:v>
      </x:c>
      <x:c r="K6" s="15" t="n">
        <x:f>MAX(F6,J6)</x:f>
        <x:v>2</x:v>
      </x:c>
      <x:c r="L6" s="15" t="n">
        <x:v>3</x:v>
      </x:c>
      <x:c r="M6" s="15" t="n">
        <x:v>4</x:v>
      </x:c>
      <x:c r="N6" s="15" t="n">
        <x:v>4</x:v>
      </x:c>
      <x:c r="O6" s="15" t="n">
        <x:v>3</x:v>
      </x:c>
      <x:c r="P6" s="15" t="n">
        <x:v>3</x:v>
      </x:c>
      <x:c r="Q6" s="15" t="n">
        <x:v>4</x:v>
      </x:c>
      <x:c r="R6" s="15" t="n">
        <x:v>4</x:v>
      </x:c>
      <x:c r="S6" s="15" t="n">
        <x:f>IF(COUNT(L6:R6)&lt;7,"",MIN(L6:R6))</x:f>
        <x:v>3</x:v>
      </x:c>
      <x:c r="T6" s="15" t="str">
        <x:f>IF(S6="","Missing readiness input",INDEX($L$1:$R$1,1,MATCH(S6,L6:R6,0)))</x:f>
        <x:v>Evidence</x:v>
      </x:c>
      <x:c r="U6" s="15" t="n">
        <x:f>IF(S6="","",5-S6)</x:f>
        <x:v>2</x:v>
      </x:c>
      <x:c r="V6" s="15" t="str">
        <x:v>Yes</x:v>
      </x:c>
      <x:c r="W6" s="15" t="n">
        <x:v>3</x:v>
      </x:c>
      <x:c r="X6" s="15" t="n">
        <x:v>1</x:v>
      </x:c>
      <x:c r="Y6" s="15" t="str">
        <x:v>Commercial</x:v>
      </x:c>
      <x:c r="Z6" s="15" t="str">
        <x:f>IF(ABS(F6-J6)&gt;=2,"Mandate check","Aligned")</x:f>
        <x:v>Aligned</x:v>
      </x:c>
      <x:c r="AA6" s="15" t="str">
        <x:f>IF(OR(COUNT(C6:E6)&lt;3,COUNT(G6:I6)&lt;3,COUNT(L6:R6)&lt;7,V6="",W6="",X6="",Y6=""),"Review required",IF(AND(ABS(F6-J6)&gt;=2,Y6="Unknown"),"Review required",IF(AND(K6&gt;=3,S6&gt;=3),"Scale",IF(AND(K6&gt;=3,S6&lt;3,V6="Yes",W6&gt;=3,X6&lt;=2),"Probe",IF(AND(K6&gt;=3,S6&lt;3),"Build",IF(AND(K6=2,S6&gt;=3),"Harvest","Hold"))))))</x:f>
        <x:v>Harvest</x:v>
      </x:c>
      <x:c r="AB6" s="15" t="str">
        <x:f>IF(AA6="Scale","Probe rejected: readiness floor is executable (&gt;=3).",IF(AA6="Probe","Build rejected: the binding constraint is testable, Information Speed &gt;=3, and Turnback Cost &lt;=2.",IF(AA6="Build","Probe rejected: the constraint is not testable fast enough or reversal is too costly.",IF(AA6="Harvest","Scale rejected: O&lt;3; Hold rejected: readiness is executable.",IF(AA6="Hold","Harvest rejected: readiness is below 3 or opportunity is negligible.","Classification withheld until missing or conflicting inputs are resolved.")))))</x:f>
        <x:v>Scale rejected: O&lt;3; Hold rejected: readiness is executable.</x:v>
      </x:c>
      <x:c r="AC6" s="15" t="str">
        <x:v>Move to Scale if qualified demand or strategic leverage reaches 3 while readiness remains executable.</x:v>
      </x:c>
      <x:c r="AD6" s="15" t="str">
        <x:v>The page has clear practical intent, bounded scope and a fast path to measurable acquisition evidence.</x:v>
      </x:c>
      <x:c r="AE6" s="15" t="str">
        <x:v>A practical traffic layer was preserved rather than making the library governance-only.</x:v>
      </x:c>
    </x:row>
  </x:sheetData>
  <x:conditionalFormatting sqref="C2:X6">
    <x:cfRule type="colorScale" priority="1">
      <x:colorScale>
        <x:cfvo type="min"/>
        <x:cfvo type="percentile" val="50"/>
        <x:cfvo type="max"/>
        <x:color rgb="FFF4CCCC"/>
        <x:color rgb="FFFFF2CC"/>
        <x:color rgb="FFD9EAD3"/>
      </x:colorScale>
    </x:cfRule>
  </x:conditionalFormatting>
  <x:dataValidations count="6">
    <x:dataValidation operator="between" sqref="C2:E6">
      <x:formula1>1</x:formula1>
      <x:formula2>4</x:formula2>
    </x:dataValidation>
    <x:dataValidation operator="between" sqref="G2:I6">
      <x:formula1>1</x:formula1>
      <x:formula2>4</x:formula2>
    </x:dataValidation>
    <x:dataValidation operator="between" sqref="L2:R6">
      <x:formula1>1</x:formula1>
      <x:formula2>4</x:formula2>
    </x:dataValidation>
    <x:dataValidation operator="between" sqref="W2:X6">
      <x:formula1>1</x:formula1>
      <x:formula2>4</x:formula2>
    </x:dataValidation>
    <x:dataValidation type="list" sqref="V2:V6">
      <x:formula1>"Yes,No,Unknown"</x:formula1>
    </x:dataValidation>
    <x:dataValidation type="list" sqref="Y2:Y6">
      <x:formula1>"Balanced,Commercial,Strategic,Unknown"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2ecb964fac94d16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48" hidden="0" customWidth="1"/>
    <x:col min="3" max="3" width="20" hidden="0" customWidth="1"/>
    <x:col min="4" max="4" width="52" hidden="0" customWidth="1"/>
    <x:col min="5" max="5" width="58" hidden="0" customWidth="1"/>
    <x:col min="6" max="6" width="48" hidden="0" customWidth="1"/>
  </x:cols>
  <x:sheetData>
    <x:row r="1">
      <x:c r="A1" s="67" t="str">
        <x:v>Priority</x:v>
      </x:c>
      <x:c r="B1" s="67" t="str">
        <x:v>Condition</x:v>
      </x:c>
      <x:c r="C1" s="67" t="str">
        <x:v>Action</x:v>
      </x:c>
      <x:c r="D1" s="67" t="str">
        <x:v>Why</x:v>
      </x:c>
      <x:c r="E1" s="67" t="str">
        <x:v>Nearest alternative rejected</x:v>
      </x:c>
      <x:c r="F1" s="67" t="str">
        <x:v>Movement test</x:v>
      </x:c>
    </x:row>
    <x:row r="2">
      <x:c r="A2" s="15" t="n">
        <x:v>1</x:v>
      </x:c>
      <x:c r="B2" s="15" t="str">
        <x:v>Any required input missing, or |CO−SO|≥2 and mandate is Unknown</x:v>
      </x:c>
      <x:c r="C2" s="15" t="str">
        <x:v>Review required</x:v>
      </x:c>
      <x:c r="D2" s="15" t="str">
        <x:v>Do not force a classification from incomplete or conflicting evidence.</x:v>
      </x:c>
      <x:c r="E2" s="15" t="str">
        <x:v>All automatic actions rejected.</x:v>
      </x:c>
      <x:c r="F2" s="15" t="str">
        <x:v>Resolve missing input or approve mandate.</x:v>
      </x:c>
    </x:row>
    <x:row r="3">
      <x:c r="A3" s="15" t="n">
        <x:v>2</x:v>
      </x:c>
      <x:c r="B3" s="15" t="str">
        <x:v>O≥3 and R≥3</x:v>
      </x:c>
      <x:c r="C3" s="15" t="str">
        <x:v>Scale</x:v>
      </x:c>
      <x:c r="D3" s="15" t="str">
        <x:v>Opportunity is high and the weakest readiness condition is executable.</x:v>
      </x:c>
      <x:c r="E3" s="15" t="str">
        <x:v>Probe rejected because no readiness block requires a test.</x:v>
      </x:c>
      <x:c r="F3" s="15" t="str">
        <x:v>Stop/continue conditions move Scale to Probe or Hold.</x:v>
      </x:c>
    </x:row>
    <x:row r="4">
      <x:c r="A4" s="15" t="n">
        <x:v>3</x:v>
      </x:c>
      <x:c r="B4" s="15" t="str">
        <x:v>O≥3, R&lt;3, constraint testable=Yes, I≥3, T≤2</x:v>
      </x:c>
      <x:c r="C4" s="15" t="str">
        <x:v>Probe</x:v>
      </x:c>
      <x:c r="D4" s="15" t="str">
        <x:v>A bounded test can reduce uncertainty quickly and reversibly.</x:v>
      </x:c>
      <x:c r="E4" s="15" t="str">
        <x:v>Build rejected because prerequisite creation is not yet necessary.</x:v>
      </x:c>
      <x:c r="F4" s="15" t="str">
        <x:v>Positive evidence + R≥3 → Scale; failure → Build/Hold.</x:v>
      </x:c>
    </x:row>
    <x:row r="5">
      <x:c r="A5" s="15" t="n">
        <x:v>4</x:v>
      </x:c>
      <x:c r="B5" s="15" t="str">
        <x:v>O≥3 and R&lt;3, but Probe rule fails</x:v>
      </x:c>
      <x:c r="C5" s="15" t="str">
        <x:v>Build</x:v>
      </x:c>
      <x:c r="D5" s="15" t="str">
        <x:v>The opportunity is high, but a prerequisite must be created first.</x:v>
      </x:c>
      <x:c r="E5" s="15" t="str">
        <x:v>Probe rejected because constraint is untestable, evidence is slow, or reversal is costly.</x:v>
      </x:c>
      <x:c r="F5" s="15" t="str">
        <x:v>Constraint cleared → Probe or Scale.</x:v>
      </x:c>
    </x:row>
    <x:row r="6">
      <x:c r="A6" s="15" t="n">
        <x:v>5</x:v>
      </x:c>
      <x:c r="B6" s="15" t="str">
        <x:v>O=2 and R≥3</x:v>
      </x:c>
      <x:c r="C6" s="15" t="str">
        <x:v>Harvest</x:v>
      </x:c>
      <x:c r="D6" s="15" t="str">
        <x:v>The opportunity is bounded but executable and useful.</x:v>
      </x:c>
      <x:c r="E6" s="15" t="str">
        <x:v>Scale rejected because O&lt;3; Hold rejected because R≥3.</x:v>
      </x:c>
      <x:c r="F6" s="15" t="str">
        <x:v>O rises to 3 → Scale; R falls below 3 → Hold.</x:v>
      </x:c>
    </x:row>
    <x:row r="7">
      <x:c r="A7" s="15" t="n">
        <x:v>6</x:v>
      </x:c>
      <x:c r="B7" s="15" t="str">
        <x:v>All remaining classified cases</x:v>
      </x:c>
      <x:c r="C7" s="15" t="str">
        <x:v>Hold</x:v>
      </x:c>
      <x:c r="D7" s="15" t="str">
        <x:v>Current opportunity/readiness does not justify scarce capacity.</x:v>
      </x:c>
      <x:c r="E7" s="15" t="str">
        <x:v>Harvest rejected because readiness is low or opportunity is negligible.</x:v>
      </x:c>
      <x:c r="F7" s="15" t="str">
        <x:v>Reassess when O or R changes.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</x:cols>
  <x:sheetData>
    <x:row r="1">
      <x:c r="A1" s="67" t="str">
        <x:v>Input family</x:v>
      </x:c>
      <x:c r="B1" s="67" t="str">
        <x:v>Score 1</x:v>
      </x:c>
      <x:c r="C1" s="67" t="str">
        <x:v>Score 2</x:v>
      </x:c>
      <x:c r="D1" s="67" t="str">
        <x:v>Score 3</x:v>
      </x:c>
      <x:c r="E1" s="67" t="str">
        <x:v>Score 4</x:v>
      </x:c>
    </x:row>
    <x:row r="2">
      <x:c r="A2" s="15" t="str">
        <x:v>Commercial/Strategic opportunity component</x:v>
      </x:c>
      <x:c r="B2" s="15" t="str">
        <x:v>Negligible or unsupported</x:v>
      </x:c>
      <x:c r="C2" s="15" t="str">
        <x:v>Material but bounded</x:v>
      </x:c>
      <x:c r="D2" s="15" t="str">
        <x:v>Large and decision-relevant</x:v>
      </x:c>
      <x:c r="E2" s="15" t="str">
        <x:v>Strategic/category-level</x:v>
      </x:c>
    </x:row>
    <x:row r="3">
      <x:c r="A3" s="15" t="str">
        <x:v>Readiness component</x:v>
      </x:c>
      <x:c r="B3" s="15" t="str">
        <x:v>Blocked or absent</x:v>
      </x:c>
      <x:c r="C3" s="15" t="str">
        <x:v>Incomplete; material work remains</x:v>
      </x:c>
      <x:c r="D3" s="15" t="str">
        <x:v>Executable and measurable</x:v>
      </x:c>
      <x:c r="E3" s="15" t="str">
        <x:v>Proven at operating scale</x:v>
      </x:c>
    </x:row>
    <x:row r="4">
      <x:c r="A4" s="15" t="str">
        <x:v>Information Speed</x:v>
      </x:c>
      <x:c r="B4" s="15" t="str">
        <x:v>&gt;90 days to decision-useful evidence</x:v>
      </x:c>
      <x:c r="C4" s="15" t="str">
        <x:v>31–90 days</x:v>
      </x:c>
      <x:c r="D4" s="15" t="str">
        <x:v>8–30 days</x:v>
      </x:c>
      <x:c r="E4" s="15" t="str">
        <x:v>≤7 days</x:v>
      </x:c>
    </x:row>
    <x:row r="5">
      <x:c r="A5" s="15" t="str">
        <x:v>Turnback Cost</x:v>
      </x:c>
      <x:c r="B5" s="15" t="str">
        <x:v>Low; reversible in normal workflow</x:v>
      </x:c>
      <x:c r="C5" s="15" t="str">
        <x:v>Manageable; reversible within one bounded tranche</x:v>
      </x:c>
      <x:c r="D5" s="15" t="str">
        <x:v>High; multi-tranche rework or sunk cost</x:v>
      </x:c>
      <x:c r="E5" s="15" t="str">
        <x:v>Severe; structural or difficult to reverse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8" hidden="0" customWidth="1"/>
    <x:col min="3" max="3" width="48" hidden="0" customWidth="1"/>
    <x:col min="4" max="4" width="18" hidden="0" customWidth="1"/>
    <x:col min="5" max="5" width="24" hidden="0" customWidth="1"/>
    <x:col min="6" max="6" width="52" hidden="0" customWidth="1"/>
    <x:col min="7" max="7" width="42" hidden="0" customWidth="1"/>
    <x:col min="8" max="8" width="34" hidden="0" customWidth="1"/>
  </x:cols>
  <x:sheetData>
    <x:row r="1">
      <x:c r="A1" s="67" t="str">
        <x:v>Initiative</x:v>
      </x:c>
      <x:c r="B1" s="67" t="str">
        <x:v>Current action</x:v>
      </x:c>
      <x:c r="C1" s="67" t="str">
        <x:v>Single change</x:v>
      </x:c>
      <x:c r="D1" s="67" t="str">
        <x:v>New action</x:v>
      </x:c>
      <x:c r="E1" s="67" t="str">
        <x:v>Rule crossed</x:v>
      </x:c>
      <x:c r="F1" s="67" t="str">
        <x:v>Why it changes</x:v>
      </x:c>
      <x:c r="G1" s="67" t="str">
        <x:v>What remains constant</x:v>
      </x:c>
      <x:c r="H1" s="67" t="str">
        <x:v>Evidence status</x:v>
      </x:c>
    </x:row>
    <x:row r="2">
      <x:c r="A2" s="15" t="str">
        <x:v>P1 — 70-page overhaul</x:v>
      </x:c>
      <x:c r="B2" s="15" t="str">
        <x:v>Build</x:v>
      </x:c>
      <x:c r="C2" s="15" t="str">
        <x:v>Constraint Testable=Yes, I=3, T=2 while R remains 1</x:v>
      </x:c>
      <x:c r="D2" s="15" t="str">
        <x:v>Probe</x:v>
      </x:c>
      <x:c r="E2" s="15" t="str">
        <x:v>Probe rule</x:v>
      </x:c>
      <x:c r="F2" s="15" t="str">
        <x:v>A fast reversible test becomes possible even though readiness remains low.</x:v>
      </x:c>
      <x:c r="G2" s="15" t="str">
        <x:v>O remains 4; ownership remains the floor.</x:v>
      </x:c>
      <x:c r="H2" s="15" t="str">
        <x:v>Illustrative threshold movement</x:v>
      </x:c>
    </x:row>
    <x:row r="3">
      <x:c r="A3" s="15" t="str">
        <x:v>P1 — 70-page overhaul</x:v>
      </x:c>
      <x:c r="B3" s="15" t="str">
        <x:v>Build</x:v>
      </x:c>
      <x:c r="C3" s="15" t="str">
        <x:v>R rises from 1 to 3</x:v>
      </x:c>
      <x:c r="D3" s="15" t="str">
        <x:v>Scale</x:v>
      </x:c>
      <x:c r="E3" s="15" t="str">
        <x:v>Scale rule</x:v>
      </x:c>
      <x:c r="F3" s="15" t="str">
        <x:v>The weakest readiness component becomes executable.</x:v>
      </x:c>
      <x:c r="G3" s="15" t="str">
        <x:v>O remains 4.</x:v>
      </x:c>
      <x:c r="H3" s="15" t="str">
        <x:v>Required future state</x:v>
      </x:c>
    </x:row>
    <x:row r="4">
      <x:c r="A4" s="15" t="str">
        <x:v>P3 — Internal links</x:v>
      </x:c>
      <x:c r="B4" s="15" t="str">
        <x:v>Probe</x:v>
      </x:c>
      <x:c r="C4" s="15" t="str">
        <x:v>T rises from 1 to 3</x:v>
      </x:c>
      <x:c r="D4" s="15" t="str">
        <x:v>Build</x:v>
      </x:c>
      <x:c r="E4" s="15" t="str">
        <x:v>Probe fails</x:v>
      </x:c>
      <x:c r="F4" s="15" t="str">
        <x:v>The test becomes too expensive to reverse.</x:v>
      </x:c>
      <x:c r="G4" s="15" t="str">
        <x:v>O=3 and R=2 remain unchanged.</x:v>
      </x:c>
      <x:c r="H4" s="15" t="str">
        <x:v>Illustrative</x:v>
      </x:c>
    </x:row>
    <x:row r="5">
      <x:c r="A5" s="15" t="str">
        <x:v>P3 — Internal links</x:v>
      </x:c>
      <x:c r="B5" s="15" t="str">
        <x:v>Probe</x:v>
      </x:c>
      <x:c r="C5" s="15" t="str">
        <x:v>R rises from 2 to 3</x:v>
      </x:c>
      <x:c r="D5" s="15" t="str">
        <x:v>Scale</x:v>
      </x:c>
      <x:c r="E5" s="15" t="str">
        <x:v>Scale rule</x:v>
      </x:c>
      <x:c r="F5" s="15" t="str">
        <x:v>Canonical ownership is no longer a blocker.</x:v>
      </x:c>
      <x:c r="G5" s="15" t="str">
        <x:v>O remains 3.</x:v>
      </x:c>
      <x:c r="H5" s="15" t="str">
        <x:v>Required future state</x:v>
      </x:c>
    </x:row>
    <x:row r="6">
      <x:c r="A6" s="15" t="str">
        <x:v>P5 — Local guide</x:v>
      </x:c>
      <x:c r="B6" s="15" t="str">
        <x:v>Harvest</x:v>
      </x:c>
      <x:c r="C6" s="15" t="str">
        <x:v>O rises from 2 to 3 while R remains 3</x:v>
      </x:c>
      <x:c r="D6" s="15" t="str">
        <x:v>Scale</x:v>
      </x:c>
      <x:c r="E6" s="15" t="str">
        <x:v>Scale rule</x:v>
      </x:c>
      <x:c r="F6" s="15" t="str">
        <x:v>The bounded commercial opportunity becomes large.</x:v>
      </x:c>
      <x:c r="G6" s="15" t="str">
        <x:v>Readiness remains executable.</x:v>
      </x:c>
      <x:c r="H6" s="15" t="str">
        <x:v>Future search-demand evidence required</x:v>
      </x:c>
    </x:row>
    <x:row r="7">
      <x:c r="A7" s="15" t="str">
        <x:v>P5 — Local guide</x:v>
      </x:c>
      <x:c r="B7" s="15" t="str">
        <x:v>Harvest</x:v>
      </x:c>
      <x:c r="C7" s="15" t="str">
        <x:v>R falls from 3 to 2</x:v>
      </x:c>
      <x:c r="D7" s="15" t="str">
        <x:v>Hold</x:v>
      </x:c>
      <x:c r="E7" s="15" t="str">
        <x:v>Harvest fails</x:v>
      </x:c>
      <x:c r="F7" s="15" t="str">
        <x:v>The initiative is no longer executable enough to capture bounded value.</x:v>
      </x:c>
      <x:c r="G7" s="15" t="str">
        <x:v>O remains 2.</x:v>
      </x:c>
      <x:c r="H7" s="15" t="str">
        <x:v>Illustrative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2" hidden="0" customWidth="1"/>
    <x:col min="3" max="3" width="14" hidden="0" customWidth="1"/>
    <x:col min="4" max="4" width="8" hidden="0" customWidth="1"/>
    <x:col min="5" max="5" width="8" hidden="0" customWidth="1"/>
    <x:col min="6" max="6" width="8" hidden="0" customWidth="1"/>
    <x:col min="7" max="7" width="8" hidden="0" customWidth="1"/>
    <x:col min="8" max="8" width="28" hidden="0" customWidth="1"/>
    <x:col min="9" max="9" width="12" hidden="0" customWidth="1"/>
    <x:col min="10" max="10" width="8" hidden="0" customWidth="1"/>
    <x:col min="11" max="11" width="8" hidden="0" customWidth="1"/>
    <x:col min="12" max="12" width="14" hidden="0" customWidth="1"/>
    <x:col min="13" max="13" width="18" hidden="0" customWidth="1"/>
    <x:col min="14" max="14" width="48" hidden="0" customWidth="1"/>
  </x:cols>
  <x:sheetData>
    <x:row r="1">
      <x:c r="A1" s="67" t="str">
        <x:v>Case ID</x:v>
      </x:c>
      <x:c r="B1" s="67" t="str">
        <x:v>Reviewer</x:v>
      </x:c>
      <x:c r="C1" s="67" t="str">
        <x:v>Date</x:v>
      </x:c>
      <x:c r="D1" s="67" t="str">
        <x:v>CO</x:v>
      </x:c>
      <x:c r="E1" s="67" t="str">
        <x:v>SO</x:v>
      </x:c>
      <x:c r="F1" s="67" t="str">
        <x:v>O</x:v>
      </x:c>
      <x:c r="G1" s="67" t="str">
        <x:v>R</x:v>
      </x:c>
      <x:c r="H1" s="67" t="str">
        <x:v>Binding Constraint</x:v>
      </x:c>
      <x:c r="I1" s="67" t="str">
        <x:v>Testable</x:v>
      </x:c>
      <x:c r="J1" s="67" t="str">
        <x:v>I</x:v>
      </x:c>
      <x:c r="K1" s="67" t="str">
        <x:v>T</x:v>
      </x:c>
      <x:c r="L1" s="67" t="str">
        <x:v>Mandate</x:v>
      </x:c>
      <x:c r="M1" s="67" t="str">
        <x:v>Action</x:v>
      </x:c>
      <x:c r="N1" s="67" t="str">
        <x:v>Disagreement reason</x:v>
      </x:c>
    </x:row>
    <x:row r="2">
      <x:c r="A2" s="15" t="str"/>
      <x:c r="B2" s="15" t="str"/>
      <x:c r="C2" s="15" t="str"/>
      <x:c r="D2" s="15" t="str"/>
      <x:c r="E2" s="15" t="str"/>
      <x:c r="F2" s="15" t="str"/>
      <x:c r="G2" s="15" t="str"/>
      <x:c r="H2" s="15" t="str"/>
      <x:c r="I2" s="15" t="str"/>
      <x:c r="J2" s="15" t="str"/>
      <x:c r="K2" s="15" t="str"/>
      <x:c r="L2" s="15" t="str"/>
      <x:c r="M2" s="15" t="str"/>
      <x:c r="N2" s="15" t="str"/>
    </x:row>
    <x:row r="3">
      <x:c r="A3" s="15" t="str"/>
      <x:c r="B3" s="15" t="str"/>
      <x:c r="C3" s="15" t="str"/>
      <x:c r="D3" s="15" t="str"/>
      <x:c r="E3" s="15" t="str"/>
      <x:c r="F3" s="15" t="str"/>
      <x:c r="G3" s="15" t="str"/>
      <x:c r="H3" s="15" t="str"/>
      <x:c r="I3" s="15" t="str"/>
      <x:c r="J3" s="15" t="str"/>
      <x:c r="K3" s="15" t="str"/>
      <x:c r="L3" s="15" t="str"/>
      <x:c r="M3" s="15" t="str"/>
      <x:c r="N3" s="15" t="str"/>
    </x:row>
    <x:row r="4">
      <x:c r="A4" s="15" t="str"/>
      <x:c r="B4" s="15" t="str"/>
      <x:c r="C4" s="15" t="str"/>
      <x:c r="D4" s="15" t="str"/>
      <x:c r="E4" s="15" t="str"/>
      <x:c r="F4" s="15" t="str"/>
      <x:c r="G4" s="15" t="str"/>
      <x:c r="H4" s="15" t="str"/>
      <x:c r="I4" s="15" t="str"/>
      <x:c r="J4" s="15" t="str"/>
      <x:c r="K4" s="15" t="str"/>
      <x:c r="L4" s="15" t="str"/>
      <x:c r="M4" s="15" t="str"/>
      <x:c r="N4" s="15" t="str"/>
    </x:row>
    <x:row r="5">
      <x:c r="A5" s="15" t="str"/>
      <x:c r="B5" s="15" t="str"/>
      <x:c r="C5" s="15" t="str"/>
      <x:c r="D5" s="15" t="str"/>
      <x:c r="E5" s="15" t="str"/>
      <x:c r="F5" s="15" t="str"/>
      <x:c r="G5" s="15" t="str"/>
      <x:c r="H5" s="15" t="str"/>
      <x:c r="I5" s="15" t="str"/>
      <x:c r="J5" s="15" t="str"/>
      <x:c r="K5" s="15" t="str"/>
      <x:c r="L5" s="15" t="str"/>
      <x:c r="M5" s="15" t="str"/>
      <x:c r="N5" s="15" t="str"/>
    </x:row>
    <x:row r="6">
      <x:c r="A6" s="15" t="str"/>
      <x:c r="B6" s="15" t="str"/>
      <x:c r="C6" s="15" t="str"/>
      <x:c r="D6" s="15" t="str"/>
      <x:c r="E6" s="15" t="str"/>
      <x:c r="F6" s="15" t="str"/>
      <x:c r="G6" s="15" t="str"/>
      <x:c r="H6" s="15" t="str"/>
      <x:c r="I6" s="15" t="str"/>
      <x:c r="J6" s="15" t="str"/>
      <x:c r="K6" s="15" t="str"/>
      <x:c r="L6" s="15" t="str"/>
      <x:c r="M6" s="15" t="str"/>
      <x:c r="N6" s="15" t="str"/>
    </x:row>
    <x:row r="7">
      <x:c r="A7" s="15" t="str"/>
      <x:c r="B7" s="15" t="str"/>
      <x:c r="C7" s="15" t="str"/>
      <x:c r="D7" s="15" t="str"/>
      <x:c r="E7" s="15" t="str"/>
      <x:c r="F7" s="15" t="str"/>
      <x:c r="G7" s="15" t="str"/>
      <x:c r="H7" s="15" t="str"/>
      <x:c r="I7" s="15" t="str"/>
      <x:c r="J7" s="15" t="str"/>
      <x:c r="K7" s="15" t="str"/>
      <x:c r="L7" s="15" t="str"/>
      <x:c r="M7" s="15" t="str"/>
      <x:c r="N7" s="15" t="str"/>
    </x:row>
    <x:row r="8">
      <x:c r="A8" s="15" t="str"/>
      <x:c r="B8" s="15" t="str"/>
      <x:c r="C8" s="15" t="str"/>
      <x:c r="D8" s="15" t="str"/>
      <x:c r="E8" s="15" t="str"/>
      <x:c r="F8" s="15" t="str"/>
      <x:c r="G8" s="15" t="str"/>
      <x:c r="H8" s="15" t="str"/>
      <x:c r="I8" s="15" t="str"/>
      <x:c r="J8" s="15" t="str"/>
      <x:c r="K8" s="15" t="str"/>
      <x:c r="L8" s="15" t="str"/>
      <x:c r="M8" s="15" t="str"/>
      <x:c r="N8" s="15" t="str"/>
    </x:row>
    <x:row r="9">
      <x:c r="A9" s="15" t="str"/>
      <x:c r="B9" s="15" t="str"/>
      <x:c r="C9" s="15" t="str"/>
      <x:c r="D9" s="15" t="str"/>
      <x:c r="E9" s="15" t="str"/>
      <x:c r="F9" s="15" t="str"/>
      <x:c r="G9" s="15" t="str"/>
      <x:c r="H9" s="15" t="str"/>
      <x:c r="I9" s="15" t="str"/>
      <x:c r="J9" s="15" t="str"/>
      <x:c r="K9" s="15" t="str"/>
      <x:c r="L9" s="15" t="str"/>
      <x:c r="M9" s="15" t="str"/>
      <x:c r="N9" s="15" t="str"/>
    </x:row>
    <x:row r="10">
      <x:c r="A10" s="15" t="str"/>
      <x:c r="B10" s="15" t="str"/>
      <x:c r="C10" s="15" t="str"/>
      <x:c r="D10" s="15" t="str"/>
      <x:c r="E10" s="15" t="str"/>
      <x:c r="F10" s="15" t="str"/>
      <x:c r="G10" s="15" t="str"/>
      <x:c r="H10" s="15" t="str"/>
      <x:c r="I10" s="15" t="str"/>
      <x:c r="J10" s="15" t="str"/>
      <x:c r="K10" s="15" t="str"/>
      <x:c r="L10" s="15" t="str"/>
      <x:c r="M10" s="15" t="str"/>
      <x:c r="N10" s="15" t="str"/>
    </x:row>
    <x:row r="11">
      <x:c r="A11" s="15" t="str"/>
      <x:c r="B11" s="15" t="str"/>
      <x:c r="C11" s="15" t="str"/>
      <x:c r="D11" s="15" t="str"/>
      <x:c r="E11" s="15" t="str"/>
      <x:c r="F11" s="15" t="str"/>
      <x:c r="G11" s="15" t="str"/>
      <x:c r="H11" s="15" t="str"/>
      <x:c r="I11" s="15" t="str"/>
      <x:c r="J11" s="15" t="str"/>
      <x:c r="K11" s="15" t="str"/>
      <x:c r="L11" s="15" t="str"/>
      <x:c r="M11" s="15" t="str"/>
      <x:c r="N11" s="15" t="str"/>
    </x:row>
    <x:row r="12">
      <x:c r="A12" s="15" t="str"/>
      <x:c r="B12" s="15" t="str"/>
      <x:c r="C12" s="15" t="str"/>
      <x:c r="D12" s="15" t="str"/>
      <x:c r="E12" s="15" t="str"/>
      <x:c r="F12" s="15" t="str"/>
      <x:c r="G12" s="15" t="str"/>
      <x:c r="H12" s="15" t="str"/>
      <x:c r="I12" s="15" t="str"/>
      <x:c r="J12" s="15" t="str"/>
      <x:c r="K12" s="15" t="str"/>
      <x:c r="L12" s="15" t="str"/>
      <x:c r="M12" s="15" t="str"/>
      <x:c r="N12" s="15" t="str"/>
    </x:row>
    <x:row r="13">
      <x:c r="A13" s="15" t="str"/>
      <x:c r="B13" s="15" t="str"/>
      <x:c r="C13" s="15" t="str"/>
      <x:c r="D13" s="15" t="str"/>
      <x:c r="E13" s="15" t="str"/>
      <x:c r="F13" s="15" t="str"/>
      <x:c r="G13" s="15" t="str"/>
      <x:c r="H13" s="15" t="str"/>
      <x:c r="I13" s="15" t="str"/>
      <x:c r="J13" s="15" t="str"/>
      <x:c r="K13" s="15" t="str"/>
      <x:c r="L13" s="15" t="str"/>
      <x:c r="M13" s="15" t="str"/>
      <x:c r="N13" s="15" t="str"/>
    </x:row>
    <x:row r="14">
      <x:c r="A14" s="15" t="str"/>
      <x:c r="B14" s="15" t="str"/>
      <x:c r="C14" s="15" t="str"/>
      <x:c r="D14" s="15" t="str"/>
      <x:c r="E14" s="15" t="str"/>
      <x:c r="F14" s="15" t="str"/>
      <x:c r="G14" s="15" t="str"/>
      <x:c r="H14" s="15" t="str"/>
      <x:c r="I14" s="15" t="str"/>
      <x:c r="J14" s="15" t="str"/>
      <x:c r="K14" s="15" t="str"/>
      <x:c r="L14" s="15" t="str"/>
      <x:c r="M14" s="15" t="str"/>
      <x:c r="N14" s="15" t="str"/>
    </x:row>
    <x:row r="15">
      <x:c r="A15" s="15" t="str"/>
      <x:c r="B15" s="15" t="str"/>
      <x:c r="C15" s="15" t="str"/>
      <x:c r="D15" s="15" t="str"/>
      <x:c r="E15" s="15" t="str"/>
      <x:c r="F15" s="15" t="str"/>
      <x:c r="G15" s="15" t="str"/>
      <x:c r="H15" s="15" t="str"/>
      <x:c r="I15" s="15" t="str"/>
      <x:c r="J15" s="15" t="str"/>
      <x:c r="K15" s="15" t="str"/>
      <x:c r="L15" s="15" t="str"/>
      <x:c r="M15" s="15" t="str"/>
      <x:c r="N15" s="15" t="str"/>
    </x:row>
    <x:row r="16">
      <x:c r="A16" s="15" t="str"/>
      <x:c r="B16" s="15" t="str"/>
      <x:c r="C16" s="15" t="str"/>
      <x:c r="D16" s="15" t="str"/>
      <x:c r="E16" s="15" t="str"/>
      <x:c r="F16" s="15" t="str"/>
      <x:c r="G16" s="15" t="str"/>
      <x:c r="H16" s="15" t="str"/>
      <x:c r="I16" s="15" t="str"/>
      <x:c r="J16" s="15" t="str"/>
      <x:c r="K16" s="15" t="str"/>
      <x:c r="L16" s="15" t="str"/>
      <x:c r="M16" s="15" t="str"/>
      <x:c r="N16" s="15" t="str"/>
    </x:row>
    <x:row r="17">
      <x:c r="A17" s="15" t="str"/>
      <x:c r="B17" s="15" t="str"/>
      <x:c r="C17" s="15" t="str"/>
      <x:c r="D17" s="15" t="str"/>
      <x:c r="E17" s="15" t="str"/>
      <x:c r="F17" s="15" t="str"/>
      <x:c r="G17" s="15" t="str"/>
      <x:c r="H17" s="15" t="str"/>
      <x:c r="I17" s="15" t="str"/>
      <x:c r="J17" s="15" t="str"/>
      <x:c r="K17" s="15" t="str"/>
      <x:c r="L17" s="15" t="str"/>
      <x:c r="M17" s="15" t="str"/>
      <x:c r="N17" s="15" t="str"/>
    </x:row>
    <x:row r="18">
      <x:c r="A18" s="15" t="str"/>
      <x:c r="B18" s="15" t="str"/>
      <x:c r="C18" s="15" t="str"/>
      <x:c r="D18" s="15" t="str"/>
      <x:c r="E18" s="15" t="str"/>
      <x:c r="F18" s="15" t="str"/>
      <x:c r="G18" s="15" t="str"/>
      <x:c r="H18" s="15" t="str"/>
      <x:c r="I18" s="15" t="str"/>
      <x:c r="J18" s="15" t="str"/>
      <x:c r="K18" s="15" t="str"/>
      <x:c r="L18" s="15" t="str"/>
      <x:c r="M18" s="15" t="str"/>
      <x:c r="N18" s="15" t="str"/>
    </x:row>
    <x:row r="19">
      <x:c r="A19" s="15" t="str"/>
      <x:c r="B19" s="15" t="str"/>
      <x:c r="C19" s="15" t="str"/>
      <x:c r="D19" s="15" t="str"/>
      <x:c r="E19" s="15" t="str"/>
      <x:c r="F19" s="15" t="str"/>
      <x:c r="G19" s="15" t="str"/>
      <x:c r="H19" s="15" t="str"/>
      <x:c r="I19" s="15" t="str"/>
      <x:c r="J19" s="15" t="str"/>
      <x:c r="K19" s="15" t="str"/>
      <x:c r="L19" s="15" t="str"/>
      <x:c r="M19" s="15" t="str"/>
      <x:c r="N19" s="15" t="str"/>
    </x:row>
    <x:row r="20">
      <x:c r="A20" s="15" t="str"/>
      <x:c r="B20" s="15" t="str"/>
      <x:c r="C20" s="15" t="str"/>
      <x:c r="D20" s="15" t="str"/>
      <x:c r="E20" s="15" t="str"/>
      <x:c r="F20" s="15" t="str"/>
      <x:c r="G20" s="15" t="str"/>
      <x:c r="H20" s="15" t="str"/>
      <x:c r="I20" s="15" t="str"/>
      <x:c r="J20" s="15" t="str"/>
      <x:c r="K20" s="15" t="str"/>
      <x:c r="L20" s="15" t="str"/>
      <x:c r="M20" s="15" t="str"/>
      <x:c r="N20" s="15" t="str"/>
    </x:row>
    <x:row r="21">
      <x:c r="A21" s="15" t="str"/>
      <x:c r="B21" s="15" t="str"/>
      <x:c r="C21" s="15" t="str"/>
      <x:c r="D21" s="15" t="str"/>
      <x:c r="E21" s="15" t="str"/>
      <x:c r="F21" s="15" t="str"/>
      <x:c r="G21" s="15" t="str"/>
      <x:c r="H21" s="15" t="str"/>
      <x:c r="I21" s="15" t="str"/>
      <x:c r="J21" s="15" t="str"/>
      <x:c r="K21" s="15" t="str"/>
      <x:c r="L21" s="15" t="str"/>
      <x:c r="M21" s="15" t="str"/>
      <x:c r="N21" s="15" t="str"/>
    </x:row>
    <x:row r="22">
      <x:c r="A22" s="15" t="str"/>
      <x:c r="B22" s="15" t="str"/>
      <x:c r="C22" s="15" t="str"/>
      <x:c r="D22" s="15" t="str"/>
      <x:c r="E22" s="15" t="str"/>
      <x:c r="F22" s="15" t="str"/>
      <x:c r="G22" s="15" t="str"/>
      <x:c r="H22" s="15" t="str"/>
      <x:c r="I22" s="15" t="str"/>
      <x:c r="J22" s="15" t="str"/>
      <x:c r="K22" s="15" t="str"/>
      <x:c r="L22" s="15" t="str"/>
      <x:c r="M22" s="15" t="str"/>
      <x:c r="N22" s="15" t="str"/>
    </x:row>
    <x:row r="23">
      <x:c r="A23" s="15" t="str"/>
      <x:c r="B23" s="15" t="str"/>
      <x:c r="C23" s="15" t="str"/>
      <x:c r="D23" s="15" t="str"/>
      <x:c r="E23" s="15" t="str"/>
      <x:c r="F23" s="15" t="str"/>
      <x:c r="G23" s="15" t="str"/>
      <x:c r="H23" s="15" t="str"/>
      <x:c r="I23" s="15" t="str"/>
      <x:c r="J23" s="15" t="str"/>
      <x:c r="K23" s="15" t="str"/>
      <x:c r="L23" s="15" t="str"/>
      <x:c r="M23" s="15" t="str"/>
      <x:c r="N23" s="15" t="str"/>
    </x:row>
    <x:row r="24">
      <x:c r="A24" s="15" t="str"/>
      <x:c r="B24" s="15" t="str"/>
      <x:c r="C24" s="15" t="str"/>
      <x:c r="D24" s="15" t="str"/>
      <x:c r="E24" s="15" t="str"/>
      <x:c r="F24" s="15" t="str"/>
      <x:c r="G24" s="15" t="str"/>
      <x:c r="H24" s="15" t="str"/>
      <x:c r="I24" s="15" t="str"/>
      <x:c r="J24" s="15" t="str"/>
      <x:c r="K24" s="15" t="str"/>
      <x:c r="L24" s="15" t="str"/>
      <x:c r="M24" s="15" t="str"/>
      <x:c r="N24" s="15" t="str"/>
    </x:row>
    <x:row r="25">
      <x:c r="A25" s="15" t="str"/>
      <x:c r="B25" s="15" t="str"/>
      <x:c r="C25" s="15" t="str"/>
      <x:c r="D25" s="15" t="str"/>
      <x:c r="E25" s="15" t="str"/>
      <x:c r="F25" s="15" t="str"/>
      <x:c r="G25" s="15" t="str"/>
      <x:c r="H25" s="15" t="str"/>
      <x:c r="I25" s="15" t="str"/>
      <x:c r="J25" s="15" t="str"/>
      <x:c r="K25" s="15" t="str"/>
      <x:c r="L25" s="15" t="str"/>
      <x:c r="M25" s="15" t="str"/>
      <x:c r="N25" s="15" t="str"/>
    </x:row>
    <x:row r="26">
      <x:c r="A26" s="15" t="str"/>
      <x:c r="B26" s="15" t="str"/>
      <x:c r="C26" s="15" t="str"/>
      <x:c r="D26" s="15" t="str"/>
      <x:c r="E26" s="15" t="str"/>
      <x:c r="F26" s="15" t="str"/>
      <x:c r="G26" s="15" t="str"/>
      <x:c r="H26" s="15" t="str"/>
      <x:c r="I26" s="15" t="str"/>
      <x:c r="J26" s="15" t="str"/>
      <x:c r="K26" s="15" t="str"/>
      <x:c r="L26" s="15" t="str"/>
      <x:c r="M26" s="15" t="str"/>
      <x:c r="N26" s="15" t="str"/>
    </x:row>
    <x:row r="27">
      <x:c r="A27" s="15" t="str"/>
      <x:c r="B27" s="15" t="str"/>
      <x:c r="C27" s="15" t="str"/>
      <x:c r="D27" s="15" t="str"/>
      <x:c r="E27" s="15" t="str"/>
      <x:c r="F27" s="15" t="str"/>
      <x:c r="G27" s="15" t="str"/>
      <x:c r="H27" s="15" t="str"/>
      <x:c r="I27" s="15" t="str"/>
      <x:c r="J27" s="15" t="str"/>
      <x:c r="K27" s="15" t="str"/>
      <x:c r="L27" s="15" t="str"/>
      <x:c r="M27" s="15" t="str"/>
      <x:c r="N27" s="15" t="str"/>
    </x:row>
    <x:row r="28">
      <x:c r="A28" s="15" t="str"/>
      <x:c r="B28" s="15" t="str"/>
      <x:c r="C28" s="15" t="str"/>
      <x:c r="D28" s="15" t="str"/>
      <x:c r="E28" s="15" t="str"/>
      <x:c r="F28" s="15" t="str"/>
      <x:c r="G28" s="15" t="str"/>
      <x:c r="H28" s="15" t="str"/>
      <x:c r="I28" s="15" t="str"/>
      <x:c r="J28" s="15" t="str"/>
      <x:c r="K28" s="15" t="str"/>
      <x:c r="L28" s="15" t="str"/>
      <x:c r="M28" s="15" t="str"/>
      <x:c r="N28" s="15" t="str"/>
    </x:row>
    <x:row r="29">
      <x:c r="A29" s="15" t="str"/>
      <x:c r="B29" s="15" t="str"/>
      <x:c r="C29" s="15" t="str"/>
      <x:c r="D29" s="15" t="str"/>
      <x:c r="E29" s="15" t="str"/>
      <x:c r="F29" s="15" t="str"/>
      <x:c r="G29" s="15" t="str"/>
      <x:c r="H29" s="15" t="str"/>
      <x:c r="I29" s="15" t="str"/>
      <x:c r="J29" s="15" t="str"/>
      <x:c r="K29" s="15" t="str"/>
      <x:c r="L29" s="15" t="str"/>
      <x:c r="M29" s="15" t="str"/>
      <x:c r="N29" s="15" t="str"/>
    </x:row>
    <x:row r="30">
      <x:c r="A30" s="15" t="str"/>
      <x:c r="B30" s="15" t="str"/>
      <x:c r="C30" s="15" t="str"/>
      <x:c r="D30" s="15" t="str"/>
      <x:c r="E30" s="15" t="str"/>
      <x:c r="F30" s="15" t="str"/>
      <x:c r="G30" s="15" t="str"/>
      <x:c r="H30" s="15" t="str"/>
      <x:c r="I30" s="15" t="str"/>
      <x:c r="J30" s="15" t="str"/>
      <x:c r="K30" s="15" t="str"/>
      <x:c r="L30" s="15" t="str"/>
      <x:c r="M30" s="15" t="str"/>
      <x:c r="N30" s="15" t="str"/>
    </x:row>
    <x:row r="31">
      <x:c r="A31" s="15" t="str"/>
      <x:c r="B31" s="15" t="str"/>
      <x:c r="C31" s="15" t="str"/>
      <x:c r="D31" s="15" t="str"/>
      <x:c r="E31" s="15" t="str"/>
      <x:c r="F31" s="15" t="str"/>
      <x:c r="G31" s="15" t="str"/>
      <x:c r="H31" s="15" t="str"/>
      <x:c r="I31" s="15" t="str"/>
      <x:c r="J31" s="15" t="str"/>
      <x:c r="K31" s="15" t="str"/>
      <x:c r="L31" s="15" t="str"/>
      <x:c r="M31" s="15" t="str"/>
      <x:c r="N31" s="15" t="str"/>
    </x:row>
  </x:sheetData>
  <x:dataValidations count="5">
    <x:dataValidation operator="between" sqref="D2:G31">
      <x:formula1>1</x:formula1>
      <x:formula2>4</x:formula2>
    </x:dataValidation>
    <x:dataValidation operator="between" sqref="J2:K31">
      <x:formula1>1</x:formula1>
      <x:formula2>4</x:formula2>
    </x:dataValidation>
    <x:dataValidation type="list" sqref="I2:I31">
      <x:formula1>"Yes,No,Unknown"</x:formula1>
    </x:dataValidation>
    <x:dataValidation type="list" sqref="L2:L31">
      <x:formula1>"Balanced,Commercial,Strategic,Unknown"</x:formula1>
    </x:dataValidation>
    <x:dataValidation type="list" sqref="M2:M31">
      <x:formula1>"Review required,Scale,Probe,Build,Harvest,Hold"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4" hidden="0" customWidth="1"/>
    <x:col min="3" max="3" width="34" hidden="0" customWidth="1"/>
    <x:col min="4" max="4" width="14" hidden="0" customWidth="1"/>
    <x:col min="5" max="5" width="40" hidden="0" customWidth="1"/>
    <x:col min="6" max="6" width="46" hidden="0" customWidth="1"/>
    <x:col min="7" max="7" width="38" hidden="0" customWidth="1"/>
  </x:cols>
  <x:sheetData>
    <x:row r="1">
      <x:c r="A1" s="67" t="str">
        <x:v>Field</x:v>
      </x:c>
      <x:c r="B1" s="67" t="str">
        <x:v>Type</x:v>
      </x:c>
      <x:c r="C1" s="67" t="str">
        <x:v>Allowed values</x:v>
      </x:c>
      <x:c r="D1" s="67" t="str">
        <x:v>Required</x:v>
      </x:c>
      <x:c r="E1" s="67" t="str">
        <x:v>Derivation</x:v>
      </x:c>
      <x:c r="F1" s="67" t="str">
        <x:v>Missing-data behavior</x:v>
      </x:c>
      <x:c r="G1" s="67" t="str">
        <x:v>Audit requirement</x:v>
      </x:c>
    </x:row>
    <x:row r="2">
      <x:c r="A2" s="15" t="str">
        <x:v>qualified_demand</x:v>
      </x:c>
      <x:c r="B2" s="15" t="str">
        <x:v>integer</x:v>
      </x:c>
      <x:c r="C2" s="15" t="str">
        <x:v>1–4</x:v>
      </x:c>
      <x:c r="D2" s="15" t="str">
        <x:v>Yes</x:v>
      </x:c>
      <x:c r="E2" s="15" t="str">
        <x:v>Input</x:v>
      </x:c>
      <x:c r="F2" s="15" t="str">
        <x:v>Review required</x:v>
      </x:c>
      <x:c r="G2" s="15" t="str">
        <x:v>Evidence URL/note</x:v>
      </x:c>
    </x:row>
    <x:row r="3">
      <x:c r="A3" s="15" t="str">
        <x:v>customer_value</x:v>
      </x:c>
      <x:c r="B3" s="15" t="str">
        <x:v>integer</x:v>
      </x:c>
      <x:c r="C3" s="15" t="str">
        <x:v>1–4</x:v>
      </x:c>
      <x:c r="D3" s="15" t="str">
        <x:v>Yes</x:v>
      </x:c>
      <x:c r="E3" s="15" t="str">
        <x:v>Input</x:v>
      </x:c>
      <x:c r="F3" s="15" t="str">
        <x:v>Review required</x:v>
      </x:c>
      <x:c r="G3" s="15" t="str">
        <x:v>Rationale</x:v>
      </x:c>
    </x:row>
    <x:row r="4">
      <x:c r="A4" s="15" t="str">
        <x:v>buyer_relevance</x:v>
      </x:c>
      <x:c r="B4" s="15" t="str">
        <x:v>integer</x:v>
      </x:c>
      <x:c r="C4" s="15" t="str">
        <x:v>1–4</x:v>
      </x:c>
      <x:c r="D4" s="15" t="str">
        <x:v>Yes</x:v>
      </x:c>
      <x:c r="E4" s="15" t="str">
        <x:v>Input</x:v>
      </x:c>
      <x:c r="F4" s="15" t="str">
        <x:v>Review required</x:v>
      </x:c>
      <x:c r="G4" s="15" t="str">
        <x:v>Rationale</x:v>
      </x:c>
    </x:row>
    <x:row r="5">
      <x:c r="A5" s="15" t="str">
        <x:v>commercial_opportunity</x:v>
      </x:c>
      <x:c r="B5" s="15" t="str">
        <x:v>number</x:v>
      </x:c>
      <x:c r="C5" s="15" t="str">
        <x:v>1–4</x:v>
      </x:c>
      <x:c r="D5" s="15" t="str">
        <x:v>Derived</x:v>
      </x:c>
      <x:c r="E5" s="15" t="str">
        <x:v>MEDIAN(three commercial inputs)</x:v>
      </x:c>
      <x:c r="F5" s="15" t="str">
        <x:v>Review required if source inputs missing</x:v>
      </x:c>
      <x:c r="G5" s="15" t="str">
        <x:v>Store component values</x:v>
      </x:c>
    </x:row>
    <x:row r="6">
      <x:c r="A6" s="15" t="str">
        <x:v>strategic_leverage</x:v>
      </x:c>
      <x:c r="B6" s="15" t="str">
        <x:v>integer</x:v>
      </x:c>
      <x:c r="C6" s="15" t="str">
        <x:v>1–4</x:v>
      </x:c>
      <x:c r="D6" s="15" t="str">
        <x:v>Yes</x:v>
      </x:c>
      <x:c r="E6" s="15" t="str">
        <x:v>Input</x:v>
      </x:c>
      <x:c r="F6" s="15" t="str">
        <x:v>Review required</x:v>
      </x:c>
      <x:c r="G6" s="15" t="str">
        <x:v>Rationale</x:v>
      </x:c>
    </x:row>
    <x:row r="7">
      <x:c r="A7" s="15" t="str">
        <x:v>authority_leverage</x:v>
      </x:c>
      <x:c r="B7" s="15" t="str">
        <x:v>integer</x:v>
      </x:c>
      <x:c r="C7" s="15" t="str">
        <x:v>1–4</x:v>
      </x:c>
      <x:c r="D7" s="15" t="str">
        <x:v>Yes</x:v>
      </x:c>
      <x:c r="E7" s="15" t="str">
        <x:v>Input</x:v>
      </x:c>
      <x:c r="F7" s="15" t="str">
        <x:v>Review required</x:v>
      </x:c>
      <x:c r="G7" s="15" t="str">
        <x:v>Rationale</x:v>
      </x:c>
    </x:row>
    <x:row r="8">
      <x:c r="A8" s="15" t="str">
        <x:v>option_value</x:v>
      </x:c>
      <x:c r="B8" s="15" t="str">
        <x:v>integer</x:v>
      </x:c>
      <x:c r="C8" s="15" t="str">
        <x:v>1–4</x:v>
      </x:c>
      <x:c r="D8" s="15" t="str">
        <x:v>Yes</x:v>
      </x:c>
      <x:c r="E8" s="15" t="str">
        <x:v>Input</x:v>
      </x:c>
      <x:c r="F8" s="15" t="str">
        <x:v>Review required</x:v>
      </x:c>
      <x:c r="G8" s="15" t="str">
        <x:v>Rationale</x:v>
      </x:c>
    </x:row>
    <x:row r="9">
      <x:c r="A9" s="15" t="str">
        <x:v>strategic_opportunity</x:v>
      </x:c>
      <x:c r="B9" s="15" t="str">
        <x:v>number</x:v>
      </x:c>
      <x:c r="C9" s="15" t="str">
        <x:v>1–4</x:v>
      </x:c>
      <x:c r="D9" s="15" t="str">
        <x:v>Derived</x:v>
      </x:c>
      <x:c r="E9" s="15" t="str">
        <x:v>MEDIAN(three strategic inputs)</x:v>
      </x:c>
      <x:c r="F9" s="15" t="str">
        <x:v>Review required if source inputs missing</x:v>
      </x:c>
      <x:c r="G9" s="15" t="str">
        <x:v>Store component values</x:v>
      </x:c>
    </x:row>
    <x:row r="10">
      <x:c r="A10" s="15" t="str">
        <x:v>opportunity_position</x:v>
      </x:c>
      <x:c r="B10" s="15" t="str">
        <x:v>number</x:v>
      </x:c>
      <x:c r="C10" s="15" t="str">
        <x:v>1–4</x:v>
      </x:c>
      <x:c r="D10" s="15" t="str">
        <x:v>Derived</x:v>
      </x:c>
      <x:c r="E10" s="15" t="str">
        <x:v>MAX(CO, SO)</x:v>
      </x:c>
      <x:c r="F10" s="15" t="str">
        <x:v>Review required if CO/SO missing</x:v>
      </x:c>
      <x:c r="G10" s="15" t="str">
        <x:v>Store mandate when conflict≥2</x:v>
      </x:c>
    </x:row>
    <x:row r="11">
      <x:c r="A11" s="15" t="str">
        <x:v>readiness_components</x:v>
      </x:c>
      <x:c r="B11" s="15" t="str">
        <x:v>object</x:v>
      </x:c>
      <x:c r="C11" s="15" t="str">
        <x:v>seven 1–4 values</x:v>
      </x:c>
      <x:c r="D11" s="15" t="str">
        <x:v>Yes</x:v>
      </x:c>
      <x:c r="E11" s="15" t="str">
        <x:v>Input</x:v>
      </x:c>
      <x:c r="F11" s="15" t="str">
        <x:v>Review required</x:v>
      </x:c>
      <x:c r="G11" s="15" t="str">
        <x:v>Store all components</x:v>
      </x:c>
    </x:row>
    <x:row r="12">
      <x:c r="A12" s="15" t="str">
        <x:v>readiness_floor</x:v>
      </x:c>
      <x:c r="B12" s="15" t="str">
        <x:v>integer</x:v>
      </x:c>
      <x:c r="C12" s="15" t="str">
        <x:v>1–4</x:v>
      </x:c>
      <x:c r="D12" s="15" t="str">
        <x:v>Derived</x:v>
      </x:c>
      <x:c r="E12" s="15" t="str">
        <x:v>MIN(readiness components)</x:v>
      </x:c>
      <x:c r="F12" s="15" t="str">
        <x:v>Review required if any component missing</x:v>
      </x:c>
      <x:c r="G12" s="15" t="str">
        <x:v>Store floor contributors</x:v>
      </x:c>
    </x:row>
    <x:row r="13">
      <x:c r="A13" s="15" t="str">
        <x:v>binding_constraint</x:v>
      </x:c>
      <x:c r="B13" s="15" t="str">
        <x:v>string</x:v>
      </x:c>
      <x:c r="C13" s="15" t="str">
        <x:v>readiness component name(s)</x:v>
      </x:c>
      <x:c r="D13" s="15" t="str">
        <x:v>Derived/Reviewed</x:v>
      </x:c>
      <x:c r="E13" s="15" t="str">
        <x:v>Component(s)=R</x:v>
      </x:c>
      <x:c r="F13" s="15" t="str">
        <x:v>Review required if unknown</x:v>
      </x:c>
      <x:c r="G13" s="15" t="str">
        <x:v>Store clearance condition</x:v>
      </x:c>
    </x:row>
    <x:row r="14">
      <x:c r="A14" s="15" t="str">
        <x:v>constraint_testable</x:v>
      </x:c>
      <x:c r="B14" s="15" t="str">
        <x:v>enum</x:v>
      </x:c>
      <x:c r="C14" s="15" t="str">
        <x:v>Yes/No/Unknown</x:v>
      </x:c>
      <x:c r="D14" s="15" t="str">
        <x:v>Yes</x:v>
      </x:c>
      <x:c r="E14" s="15" t="str">
        <x:v>Input</x:v>
      </x:c>
      <x:c r="F14" s="15" t="str">
        <x:v>Review required if blank</x:v>
      </x:c>
      <x:c r="G14" s="15" t="str">
        <x:v>Reviewer rationale</x:v>
      </x:c>
    </x:row>
    <x:row r="15">
      <x:c r="A15" s="15" t="str">
        <x:v>information_speed</x:v>
      </x:c>
      <x:c r="B15" s="15" t="str">
        <x:v>integer</x:v>
      </x:c>
      <x:c r="C15" s="15" t="str">
        <x:v>1–4</x:v>
      </x:c>
      <x:c r="D15" s="15" t="str">
        <x:v>Yes</x:v>
      </x:c>
      <x:c r="E15" s="15" t="str">
        <x:v>Input</x:v>
      </x:c>
      <x:c r="F15" s="15" t="str">
        <x:v>Review required if blank</x:v>
      </x:c>
      <x:c r="G15" s="15" t="str">
        <x:v>Evidence window</x:v>
      </x:c>
    </x:row>
    <x:row r="16">
      <x:c r="A16" s="15" t="str">
        <x:v>turnback_cost</x:v>
      </x:c>
      <x:c r="B16" s="15" t="str">
        <x:v>integer</x:v>
      </x:c>
      <x:c r="C16" s="15" t="str">
        <x:v>1–4</x:v>
      </x:c>
      <x:c r="D16" s="15" t="str">
        <x:v>Yes</x:v>
      </x:c>
      <x:c r="E16" s="15" t="str">
        <x:v>Input</x:v>
      </x:c>
      <x:c r="F16" s="15" t="str">
        <x:v>Review required if blank</x:v>
      </x:c>
      <x:c r="G16" s="15" t="str">
        <x:v>Reversal rationale</x:v>
      </x:c>
    </x:row>
    <x:row r="17">
      <x:c r="A17" s="15" t="str">
        <x:v>mandate</x:v>
      </x:c>
      <x:c r="B17" s="15" t="str">
        <x:v>enum</x:v>
      </x:c>
      <x:c r="C17" s="15" t="str">
        <x:v>Balanced/Commercial/Strategic/Unknown</x:v>
      </x:c>
      <x:c r="D17" s="15" t="str">
        <x:v>Yes</x:v>
      </x:c>
      <x:c r="E17" s="15" t="str">
        <x:v>Input</x:v>
      </x:c>
      <x:c r="F17" s="15" t="str">
        <x:v>Review required if conflict≥2 and Unknown</x:v>
      </x:c>
      <x:c r="G17" s="15" t="str">
        <x:v>Approver</x:v>
      </x:c>
    </x:row>
    <x:row r="18">
      <x:c r="A18" s="15" t="str">
        <x:v>action</x:v>
      </x:c>
      <x:c r="B18" s="15" t="str">
        <x:v>enum</x:v>
      </x:c>
      <x:c r="C18" s="15" t="str">
        <x:v>Review required/Scale/Probe/Build/Harvest/Hold</x:v>
      </x:c>
      <x:c r="D18" s="15" t="str">
        <x:v>Derived</x:v>
      </x:c>
      <x:c r="E18" s="15" t="str">
        <x:v>Ordered decision rules</x:v>
      </x:c>
      <x:c r="F18" s="15" t="str">
        <x:v>No silent fallback</x:v>
      </x:c>
      <x:c r="G18" s="15" t="str">
        <x:v>Rule ID</x:v>
      </x:c>
    </x:row>
    <x:row r="19">
      <x:c r="A19" s="15" t="str">
        <x:v>override</x:v>
      </x:c>
      <x:c r="B19" s="15" t="str">
        <x:v>object</x:v>
      </x:c>
      <x:c r="C19" s="15" t="str">
        <x:v>action + reason + approver</x:v>
      </x:c>
      <x:c r="D19" s="15" t="str">
        <x:v>No</x:v>
      </x:c>
      <x:c r="E19" s="15" t="str">
        <x:v>Manual</x:v>
      </x:c>
      <x:c r="F19" s="15" t="str">
        <x:v>Not allowed without audit</x:v>
      </x:c>
      <x:c r="G19" s="15" t="str">
        <x:v>Timestamp and approver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38" hidden="0" customWidth="1"/>
    <x:col min="3" max="3" width="14" hidden="0" customWidth="1"/>
    <x:col min="4" max="4" width="14" hidden="0" customWidth="1"/>
    <x:col min="5" max="5" width="14" hidden="0" customWidth="1"/>
    <x:col min="6" max="6" width="9" hidden="0" customWidth="1"/>
    <x:col min="7" max="7" width="16" hidden="0" customWidth="1"/>
    <x:col min="8" max="8" width="16" hidden="0" customWidth="1"/>
    <x:col min="9" max="9" width="14" hidden="0" customWidth="1"/>
    <x:col min="10" max="10" width="9" hidden="0" customWidth="1"/>
    <x:col min="11" max="11" width="9" hidden="0" customWidth="1"/>
    <x:col min="12" max="12" width="12" hidden="0" customWidth="1"/>
    <x:col min="13" max="13" width="12" hidden="0" customWidth="1"/>
    <x:col min="14" max="14" width="12" hidden="0" customWidth="1"/>
    <x:col min="15" max="15" width="14" hidden="0" customWidth="1"/>
    <x:col min="16" max="16" width="12" hidden="0" customWidth="1"/>
    <x:col min="17" max="17" width="12" hidden="0" customWidth="1"/>
    <x:col min="18" max="18" width="12" hidden="0" customWidth="1"/>
    <x:col min="19" max="19" width="9" hidden="0" customWidth="1"/>
    <x:col min="20" max="20" width="22" hidden="0" customWidth="1"/>
    <x:col min="21" max="21" width="12" hidden="0" customWidth="1"/>
    <x:col min="22" max="22" width="16" hidden="0" customWidth="1"/>
    <x:col min="23" max="23" width="16" hidden="0" customWidth="1"/>
    <x:col min="24" max="24" width="14" hidden="0" customWidth="1"/>
    <x:col min="25" max="25" width="13" hidden="0" customWidth="1"/>
    <x:col min="26" max="26" width="14" hidden="0" customWidth="1"/>
    <x:col min="27" max="27" width="16" hidden="0" customWidth="1"/>
    <x:col min="28" max="28" width="58" hidden="0" customWidth="1"/>
    <x:col min="29" max="29" width="52" hidden="0" customWidth="1"/>
    <x:col min="30" max="30" width="58" hidden="0" customWidth="1"/>
    <x:col min="31" max="31" width="52" hidden="0" customWidth="1"/>
  </x:cols>
  <x:sheetData>
    <x:row r="1">
      <x:c r="A1" s="67" t="str">
        <x:v>ID</x:v>
      </x:c>
      <x:c r="B1" s="67" t="str">
        <x:v>Initiative</x:v>
      </x:c>
      <x:c r="C1" s="67" t="str">
        <x:v>Qualified Demand</x:v>
      </x:c>
      <x:c r="D1" s="67" t="str">
        <x:v>Customer Value</x:v>
      </x:c>
      <x:c r="E1" s="67" t="str">
        <x:v>Buyer Relevance</x:v>
      </x:c>
      <x:c r="F1" s="67" t="str">
        <x:v>CO</x:v>
      </x:c>
      <x:c r="G1" s="67" t="str">
        <x:v>Strategic Leverage</x:v>
      </x:c>
      <x:c r="H1" s="67" t="str">
        <x:v>Authority Leverage</x:v>
      </x:c>
      <x:c r="I1" s="67" t="str">
        <x:v>Option Value</x:v>
      </x:c>
      <x:c r="J1" s="67" t="str">
        <x:v>SO</x:v>
      </x:c>
      <x:c r="K1" s="67" t="str">
        <x:v>O</x:v>
      </x:c>
      <x:c r="L1" s="67" t="str">
        <x:v>Evidence</x:v>
      </x:c>
      <x:c r="M1" s="67" t="str">
        <x:v>Capability</x:v>
      </x:c>
      <x:c r="N1" s="67" t="str">
        <x:v>Ownership</x:v>
      </x:c>
      <x:c r="O1" s="67" t="str">
        <x:v>Measurement</x:v>
      </x:c>
      <x:c r="P1" s="67" t="str">
        <x:v>Authority</x:v>
      </x:c>
      <x:c r="Q1" s="67" t="str">
        <x:v>Technical</x:v>
      </x:c>
      <x:c r="R1" s="67" t="str">
        <x:v>Delivery</x:v>
      </x:c>
      <x:c r="S1" s="67" t="str">
        <x:v>R</x:v>
      </x:c>
      <x:c r="T1" s="67" t="str">
        <x:v>Binding Constraint</x:v>
      </x:c>
      <x:c r="U1" s="67" t="str">
        <x:v>B Severity</x:v>
      </x:c>
      <x:c r="V1" s="67" t="str">
        <x:v>Constraint Testable</x:v>
      </x:c>
      <x:c r="W1" s="67" t="str">
        <x:v>Information Speed</x:v>
      </x:c>
      <x:c r="X1" s="67" t="str">
        <x:v>Turnback Cost</x:v>
      </x:c>
      <x:c r="Y1" s="67" t="str">
        <x:v>Mandate</x:v>
      </x:c>
      <x:c r="Z1" s="67" t="str">
        <x:v>Conflict</x:v>
      </x:c>
      <x:c r="AA1" s="67" t="str">
        <x:v>Action</x:v>
      </x:c>
      <x:c r="AB1" s="67" t="str">
        <x:v>Why not nearest alternative?</x:v>
      </x:c>
      <x:c r="AC1" s="67" t="str">
        <x:v>Movement Trigger</x:v>
      </x:c>
      <x:c r="AD1" s="67" t="str">
        <x:v>Evidence / Rationale</x:v>
      </x:c>
      <x:c r="AE1" s="67" t="str">
        <x:v>Observed Result</x:v>
      </x:c>
    </x:row>
    <x:row r="2">
      <x:c r="A2" s="15" t="str"/>
      <x:c r="B2" s="15" t="str"/>
      <x:c r="C2" s="15" t="str"/>
      <x:c r="D2" s="15" t="str"/>
      <x:c r="E2" s="15" t="str"/>
      <x:c r="F2" s="15" t="str">
        <x:f>IF(COUNT(C2:E2)&lt;3,"",MEDIAN(C2:E2))</x:f>
      </x:c>
      <x:c r="G2" s="15" t="str"/>
      <x:c r="H2" s="15" t="str"/>
      <x:c r="I2" s="15" t="str"/>
      <x:c r="J2" s="15" t="str">
        <x:f>IF(COUNT(G2:I2)&lt;3,"",MEDIAN(G2:I2))</x:f>
      </x:c>
      <x:c r="K2" s="15" t="str">
        <x:f>IF(OR(F2="",J2=""),"",MAX(F2,J2))</x:f>
      </x:c>
      <x:c r="L2" s="15" t="str"/>
      <x:c r="M2" s="15" t="str"/>
      <x:c r="N2" s="15" t="str"/>
      <x:c r="O2" s="15" t="str"/>
      <x:c r="P2" s="15" t="str"/>
      <x:c r="Q2" s="15" t="str"/>
      <x:c r="R2" s="15" t="str"/>
      <x:c r="S2" s="15" t="str">
        <x:f>IF(COUNT(L2:R2)&lt;7,"",MIN(L2:R2))</x:f>
      </x:c>
      <x:c r="T2" s="15" t="str">
        <x:f>IF(S2="","Missing readiness input",INDEX($L$1:$R$1,1,MATCH(S2,L2:R2,0)))</x:f>
        <x:v>Missing readiness input</x:v>
      </x:c>
      <x:c r="U2" s="15" t="str">
        <x:f>IF(S2="","",5-S2)</x:f>
      </x:c>
      <x:c r="V2" s="15" t="str"/>
      <x:c r="W2" s="15" t="str"/>
      <x:c r="X2" s="15" t="str"/>
      <x:c r="Y2" s="15" t="str"/>
      <x:c r="Z2" s="15" t="str">
        <x:f>IF(OR(F2="",J2=""),"",IF(ABS(F2-J2)&gt;=2,"Mandate check","Aligned"))</x:f>
      </x:c>
      <x:c r="AA2" s="15" t="str">
        <x:f>IF(OR(COUNT(C2:E2)&lt;3,COUNT(G2:I2)&lt;3,COUNT(L2:R2)&lt;7,V2="",W2="",X2="",Y2=""),"Review required",IF(AND(ABS(F2-J2)&gt;=2,Y2="Unknown"),"Review required",IF(AND(K2&gt;=3,S2&gt;=3),"Scale",IF(AND(K2&gt;=3,S2&lt;3,V2="Yes",W2&gt;=3,X2&lt;=2),"Probe",IF(AND(K2&gt;=3,S2&lt;3),"Build",IF(AND(K2=2,S2&gt;=3),"Harvest","Hold"))))))</x:f>
        <x:v>Review required</x:v>
      </x:c>
      <x:c r="AB2" s="15" t="str">
        <x:f>IF(AA2="Scale","Probe rejected: readiness floor is executable (&gt;=3).",IF(AA2="Probe","Build rejected: the binding constraint is testable, Information Speed &gt;=3, and Turnback Cost &lt;=2.",IF(AA2="Build","Probe rejected: the constraint is not testable fast enough or reversal is too costly.",IF(AA2="Harvest","Scale rejected: O&lt;3; Hold rejected: readiness is executable.",IF(AA2="Hold","Harvest rejected: readiness is below 3 or opportunity is negligible.","Classification withheld until missing or conflicting inputs are resolved.")))))</x:f>
        <x:v>Classification withheld until missing or conflicting inputs are resolved.</x:v>
      </x:c>
      <x:c r="AC2" s="15" t="str"/>
      <x:c r="AD2" s="15" t="str"/>
      <x:c r="AE2" s="15" t="str"/>
    </x:row>
    <x:row r="3">
      <x:c r="A3" s="15" t="str"/>
      <x:c r="B3" s="15" t="str"/>
      <x:c r="C3" s="15" t="str"/>
      <x:c r="D3" s="15" t="str"/>
      <x:c r="E3" s="15" t="str"/>
      <x:c r="F3" s="15" t="str">
        <x:f>IF(COUNT(C3:E3)&lt;3,"",MEDIAN(C3:E3))</x:f>
      </x:c>
      <x:c r="G3" s="15" t="str"/>
      <x:c r="H3" s="15" t="str"/>
      <x:c r="I3" s="15" t="str"/>
      <x:c r="J3" s="15" t="str">
        <x:f>IF(COUNT(G3:I3)&lt;3,"",MEDIAN(G3:I3))</x:f>
      </x:c>
      <x:c r="K3" s="15" t="str">
        <x:f>IF(OR(F3="",J3=""),"",MAX(F3,J3))</x:f>
      </x:c>
      <x:c r="L3" s="15" t="str"/>
      <x:c r="M3" s="15" t="str"/>
      <x:c r="N3" s="15" t="str"/>
      <x:c r="O3" s="15" t="str"/>
      <x:c r="P3" s="15" t="str"/>
      <x:c r="Q3" s="15" t="str"/>
      <x:c r="R3" s="15" t="str"/>
      <x:c r="S3" s="15" t="str">
        <x:f>IF(COUNT(L3:R3)&lt;7,"",MIN(L3:R3))</x:f>
      </x:c>
      <x:c r="T3" s="15" t="str">
        <x:f>IF(S3="","Missing readiness input",INDEX($L$1:$R$1,1,MATCH(S3,L3:R3,0)))</x:f>
        <x:v>Missing readiness input</x:v>
      </x:c>
      <x:c r="U3" s="15" t="str">
        <x:f>IF(S3="","",5-S3)</x:f>
      </x:c>
      <x:c r="V3" s="15" t="str"/>
      <x:c r="W3" s="15" t="str"/>
      <x:c r="X3" s="15" t="str"/>
      <x:c r="Y3" s="15" t="str"/>
      <x:c r="Z3" s="15" t="str">
        <x:f>IF(OR(F3="",J3=""),"",IF(ABS(F3-J3)&gt;=2,"Mandate check","Aligned"))</x:f>
      </x:c>
      <x:c r="AA3" s="15" t="str">
        <x:f>IF(OR(COUNT(C3:E3)&lt;3,COUNT(G3:I3)&lt;3,COUNT(L3:R3)&lt;7,V3="",W3="",X3="",Y3=""),"Review required",IF(AND(ABS(F3-J3)&gt;=2,Y3="Unknown"),"Review required",IF(AND(K3&gt;=3,S3&gt;=3),"Scale",IF(AND(K3&gt;=3,S3&lt;3,V3="Yes",W3&gt;=3,X3&lt;=2),"Probe",IF(AND(K3&gt;=3,S3&lt;3),"Build",IF(AND(K3=2,S3&gt;=3),"Harvest","Hold"))))))</x:f>
        <x:v>Review required</x:v>
      </x:c>
      <x:c r="AB3" s="15" t="str">
        <x:f>IF(AA3="Scale","Probe rejected: readiness floor is executable (&gt;=3).",IF(AA3="Probe","Build rejected: the binding constraint is testable, Information Speed &gt;=3, and Turnback Cost &lt;=2.",IF(AA3="Build","Probe rejected: the constraint is not testable fast enough or reversal is too costly.",IF(AA3="Harvest","Scale rejected: O&lt;3; Hold rejected: readiness is executable.",IF(AA3="Hold","Harvest rejected: readiness is below 3 or opportunity is negligible.","Classification withheld until missing or conflicting inputs are resolved.")))))</x:f>
        <x:v>Classification withheld until missing or conflicting inputs are resolved.</x:v>
      </x:c>
      <x:c r="AC3" s="15" t="str"/>
      <x:c r="AD3" s="15" t="str"/>
      <x:c r="AE3" s="15" t="str"/>
    </x:row>
    <x:row r="4">
      <x:c r="A4" s="15" t="str"/>
      <x:c r="B4" s="15" t="str"/>
      <x:c r="C4" s="15" t="str"/>
      <x:c r="D4" s="15" t="str"/>
      <x:c r="E4" s="15" t="str"/>
      <x:c r="F4" s="15" t="str">
        <x:f>IF(COUNT(C4:E4)&lt;3,"",MEDIAN(C4:E4))</x:f>
      </x:c>
      <x:c r="G4" s="15" t="str"/>
      <x:c r="H4" s="15" t="str"/>
      <x:c r="I4" s="15" t="str"/>
      <x:c r="J4" s="15" t="str">
        <x:f>IF(COUNT(G4:I4)&lt;3,"",MEDIAN(G4:I4))</x:f>
      </x:c>
      <x:c r="K4" s="15" t="str">
        <x:f>IF(OR(F4="",J4=""),"",MAX(F4,J4))</x:f>
      </x:c>
      <x:c r="L4" s="15" t="str"/>
      <x:c r="M4" s="15" t="str"/>
      <x:c r="N4" s="15" t="str"/>
      <x:c r="O4" s="15" t="str"/>
      <x:c r="P4" s="15" t="str"/>
      <x:c r="Q4" s="15" t="str"/>
      <x:c r="R4" s="15" t="str"/>
      <x:c r="S4" s="15" t="str">
        <x:f>IF(COUNT(L4:R4)&lt;7,"",MIN(L4:R4))</x:f>
      </x:c>
      <x:c r="T4" s="15" t="str">
        <x:f>IF(S4="","Missing readiness input",INDEX($L$1:$R$1,1,MATCH(S4,L4:R4,0)))</x:f>
        <x:v>Missing readiness input</x:v>
      </x:c>
      <x:c r="U4" s="15" t="str">
        <x:f>IF(S4="","",5-S4)</x:f>
      </x:c>
      <x:c r="V4" s="15" t="str"/>
      <x:c r="W4" s="15" t="str"/>
      <x:c r="X4" s="15" t="str"/>
      <x:c r="Y4" s="15" t="str"/>
      <x:c r="Z4" s="15" t="str">
        <x:f>IF(OR(F4="",J4=""),"",IF(ABS(F4-J4)&gt;=2,"Mandate check","Aligned"))</x:f>
      </x:c>
      <x:c r="AA4" s="15" t="str">
        <x:f>IF(OR(COUNT(C4:E4)&lt;3,COUNT(G4:I4)&lt;3,COUNT(L4:R4)&lt;7,V4="",W4="",X4="",Y4=""),"Review required",IF(AND(ABS(F4-J4)&gt;=2,Y4="Unknown"),"Review required",IF(AND(K4&gt;=3,S4&gt;=3),"Scale",IF(AND(K4&gt;=3,S4&lt;3,V4="Yes",W4&gt;=3,X4&lt;=2),"Probe",IF(AND(K4&gt;=3,S4&lt;3),"Build",IF(AND(K4=2,S4&gt;=3),"Harvest","Hold"))))))</x:f>
        <x:v>Review required</x:v>
      </x:c>
      <x:c r="AB4" s="15" t="str">
        <x:f>IF(AA4="Scale","Probe rejected: readiness floor is executable (&gt;=3).",IF(AA4="Probe","Build rejected: the binding constraint is testable, Information Speed &gt;=3, and Turnback Cost &lt;=2.",IF(AA4="Build","Probe rejected: the constraint is not testable fast enough or reversal is too costly.",IF(AA4="Harvest","Scale rejected: O&lt;3; Hold rejected: readiness is executable.",IF(AA4="Hold","Harvest rejected: readiness is below 3 or opportunity is negligible.","Classification withheld until missing or conflicting inputs are resolved.")))))</x:f>
        <x:v>Classification withheld until missing or conflicting inputs are resolved.</x:v>
      </x:c>
      <x:c r="AC4" s="15" t="str"/>
      <x:c r="AD4" s="15" t="str"/>
      <x:c r="AE4" s="15" t="str"/>
    </x:row>
    <x:row r="5">
      <x:c r="A5" s="15" t="str"/>
      <x:c r="B5" s="15" t="str"/>
      <x:c r="C5" s="15" t="str"/>
      <x:c r="D5" s="15" t="str"/>
      <x:c r="E5" s="15" t="str"/>
      <x:c r="F5" s="15" t="str">
        <x:f>IF(COUNT(C5:E5)&lt;3,"",MEDIAN(C5:E5))</x:f>
      </x:c>
      <x:c r="G5" s="15" t="str"/>
      <x:c r="H5" s="15" t="str"/>
      <x:c r="I5" s="15" t="str"/>
      <x:c r="J5" s="15" t="str">
        <x:f>IF(COUNT(G5:I5)&lt;3,"",MEDIAN(G5:I5))</x:f>
      </x:c>
      <x:c r="K5" s="15" t="str">
        <x:f>IF(OR(F5="",J5=""),"",MAX(F5,J5))</x:f>
      </x:c>
      <x:c r="L5" s="15" t="str"/>
      <x:c r="M5" s="15" t="str"/>
      <x:c r="N5" s="15" t="str"/>
      <x:c r="O5" s="15" t="str"/>
      <x:c r="P5" s="15" t="str"/>
      <x:c r="Q5" s="15" t="str"/>
      <x:c r="R5" s="15" t="str"/>
      <x:c r="S5" s="15" t="str">
        <x:f>IF(COUNT(L5:R5)&lt;7,"",MIN(L5:R5))</x:f>
      </x:c>
      <x:c r="T5" s="15" t="str">
        <x:f>IF(S5="","Missing readiness input",INDEX($L$1:$R$1,1,MATCH(S5,L5:R5,0)))</x:f>
        <x:v>Missing readiness input</x:v>
      </x:c>
      <x:c r="U5" s="15" t="str">
        <x:f>IF(S5="","",5-S5)</x:f>
      </x:c>
      <x:c r="V5" s="15" t="str"/>
      <x:c r="W5" s="15" t="str"/>
      <x:c r="X5" s="15" t="str"/>
      <x:c r="Y5" s="15" t="str"/>
      <x:c r="Z5" s="15" t="str">
        <x:f>IF(OR(F5="",J5=""),"",IF(ABS(F5-J5)&gt;=2,"Mandate check","Aligned"))</x:f>
      </x:c>
      <x:c r="AA5" s="15" t="str">
        <x:f>IF(OR(COUNT(C5:E5)&lt;3,COUNT(G5:I5)&lt;3,COUNT(L5:R5)&lt;7,V5="",W5="",X5="",Y5=""),"Review required",IF(AND(ABS(F5-J5)&gt;=2,Y5="Unknown"),"Review required",IF(AND(K5&gt;=3,S5&gt;=3),"Scale",IF(AND(K5&gt;=3,S5&lt;3,V5="Yes",W5&gt;=3,X5&lt;=2),"Probe",IF(AND(K5&gt;=3,S5&lt;3),"Build",IF(AND(K5=2,S5&gt;=3),"Harvest","Hold"))))))</x:f>
        <x:v>Review required</x:v>
      </x:c>
      <x:c r="AB5" s="15" t="str">
        <x:f>IF(AA5="Scale","Probe rejected: readiness floor is executable (&gt;=3).",IF(AA5="Probe","Build rejected: the binding constraint is testable, Information Speed &gt;=3, and Turnback Cost &lt;=2.",IF(AA5="Build","Probe rejected: the constraint is not testable fast enough or reversal is too costly.",IF(AA5="Harvest","Scale rejected: O&lt;3; Hold rejected: readiness is executable.",IF(AA5="Hold","Harvest rejected: readiness is below 3 or opportunity is negligible.","Classification withheld until missing or conflicting inputs are resolved.")))))</x:f>
        <x:v>Classification withheld until missing or conflicting inputs are resolved.</x:v>
      </x:c>
      <x:c r="AC5" s="15" t="str"/>
      <x:c r="AD5" s="15" t="str"/>
      <x:c r="AE5" s="15" t="str"/>
    </x:row>
    <x:row r="6">
      <x:c r="A6" s="15" t="str"/>
      <x:c r="B6" s="15" t="str"/>
      <x:c r="C6" s="15" t="str"/>
      <x:c r="D6" s="15" t="str"/>
      <x:c r="E6" s="15" t="str"/>
      <x:c r="F6" s="15" t="str">
        <x:f>IF(COUNT(C6:E6)&lt;3,"",MEDIAN(C6:E6))</x:f>
      </x:c>
      <x:c r="G6" s="15" t="str"/>
      <x:c r="H6" s="15" t="str"/>
      <x:c r="I6" s="15" t="str"/>
      <x:c r="J6" s="15" t="str">
        <x:f>IF(COUNT(G6:I6)&lt;3,"",MEDIAN(G6:I6))</x:f>
      </x:c>
      <x:c r="K6" s="15" t="str">
        <x:f>IF(OR(F6="",J6=""),"",MAX(F6,J6))</x:f>
      </x:c>
      <x:c r="L6" s="15" t="str"/>
      <x:c r="M6" s="15" t="str"/>
      <x:c r="N6" s="15" t="str"/>
      <x:c r="O6" s="15" t="str"/>
      <x:c r="P6" s="15" t="str"/>
      <x:c r="Q6" s="15" t="str"/>
      <x:c r="R6" s="15" t="str"/>
      <x:c r="S6" s="15" t="str">
        <x:f>IF(COUNT(L6:R6)&lt;7,"",MIN(L6:R6))</x:f>
      </x:c>
      <x:c r="T6" s="15" t="str">
        <x:f>IF(S6="","Missing readiness input",INDEX($L$1:$R$1,1,MATCH(S6,L6:R6,0)))</x:f>
        <x:v>Missing readiness input</x:v>
      </x:c>
      <x:c r="U6" s="15" t="str">
        <x:f>IF(S6="","",5-S6)</x:f>
      </x:c>
      <x:c r="V6" s="15" t="str"/>
      <x:c r="W6" s="15" t="str"/>
      <x:c r="X6" s="15" t="str"/>
      <x:c r="Y6" s="15" t="str"/>
      <x:c r="Z6" s="15" t="str">
        <x:f>IF(OR(F6="",J6=""),"",IF(ABS(F6-J6)&gt;=2,"Mandate check","Aligned"))</x:f>
      </x:c>
      <x:c r="AA6" s="15" t="str">
        <x:f>IF(OR(COUNT(C6:E6)&lt;3,COUNT(G6:I6)&lt;3,COUNT(L6:R6)&lt;7,V6="",W6="",X6="",Y6=""),"Review required",IF(AND(ABS(F6-J6)&gt;=2,Y6="Unknown"),"Review required",IF(AND(K6&gt;=3,S6&gt;=3),"Scale",IF(AND(K6&gt;=3,S6&lt;3,V6="Yes",W6&gt;=3,X6&lt;=2),"Probe",IF(AND(K6&gt;=3,S6&lt;3),"Build",IF(AND(K6=2,S6&gt;=3),"Harvest","Hold"))))))</x:f>
        <x:v>Review required</x:v>
      </x:c>
      <x:c r="AB6" s="15" t="str">
        <x:f>IF(AA6="Scale","Probe rejected: readiness floor is executable (&gt;=3).",IF(AA6="Probe","Build rejected: the binding constraint is testable, Information Speed &gt;=3, and Turnback Cost &lt;=2.",IF(AA6="Build","Probe rejected: the constraint is not testable fast enough or reversal is too costly.",IF(AA6="Harvest","Scale rejected: O&lt;3; Hold rejected: readiness is executable.",IF(AA6="Hold","Harvest rejected: readiness is below 3 or opportunity is negligible.","Classification withheld until missing or conflicting inputs are resolved.")))))</x:f>
        <x:v>Classification withheld until missing or conflicting inputs are resolved.</x:v>
      </x:c>
      <x:c r="AC6" s="15" t="str"/>
      <x:c r="AD6" s="15" t="str"/>
      <x:c r="AE6" s="15" t="str"/>
    </x:row>
    <x:row r="7">
      <x:c r="A7" s="15" t="str"/>
      <x:c r="B7" s="15" t="str"/>
      <x:c r="C7" s="15" t="str"/>
      <x:c r="D7" s="15" t="str"/>
      <x:c r="E7" s="15" t="str"/>
      <x:c r="F7" s="15" t="str">
        <x:f>IF(COUNT(C7:E7)&lt;3,"",MEDIAN(C7:E7))</x:f>
      </x:c>
      <x:c r="G7" s="15" t="str"/>
      <x:c r="H7" s="15" t="str"/>
      <x:c r="I7" s="15" t="str"/>
      <x:c r="J7" s="15" t="str">
        <x:f>IF(COUNT(G7:I7)&lt;3,"",MEDIAN(G7:I7))</x:f>
      </x:c>
      <x:c r="K7" s="15" t="str">
        <x:f>IF(OR(F7="",J7=""),"",MAX(F7,J7))</x:f>
      </x:c>
      <x:c r="L7" s="15" t="str"/>
      <x:c r="M7" s="15" t="str"/>
      <x:c r="N7" s="15" t="str"/>
      <x:c r="O7" s="15" t="str"/>
      <x:c r="P7" s="15" t="str"/>
      <x:c r="Q7" s="15" t="str"/>
      <x:c r="R7" s="15" t="str"/>
      <x:c r="S7" s="15" t="str">
        <x:f>IF(COUNT(L7:R7)&lt;7,"",MIN(L7:R7))</x:f>
      </x:c>
      <x:c r="T7" s="15" t="str">
        <x:f>IF(S7="","Missing readiness input",INDEX($L$1:$R$1,1,MATCH(S7,L7:R7,0)))</x:f>
        <x:v>Missing readiness input</x:v>
      </x:c>
      <x:c r="U7" s="15" t="str">
        <x:f>IF(S7="","",5-S7)</x:f>
      </x:c>
      <x:c r="V7" s="15" t="str"/>
      <x:c r="W7" s="15" t="str"/>
      <x:c r="X7" s="15" t="str"/>
      <x:c r="Y7" s="15" t="str"/>
      <x:c r="Z7" s="15" t="str">
        <x:f>IF(OR(F7="",J7=""),"",IF(ABS(F7-J7)&gt;=2,"Mandate check","Aligned"))</x:f>
      </x:c>
      <x:c r="AA7" s="15" t="str">
        <x:f>IF(OR(COUNT(C7:E7)&lt;3,COUNT(G7:I7)&lt;3,COUNT(L7:R7)&lt;7,V7="",W7="",X7="",Y7=""),"Review required",IF(AND(ABS(F7-J7)&gt;=2,Y7="Unknown"),"Review required",IF(AND(K7&gt;=3,S7&gt;=3),"Scale",IF(AND(K7&gt;=3,S7&lt;3,V7="Yes",W7&gt;=3,X7&lt;=2),"Probe",IF(AND(K7&gt;=3,S7&lt;3),"Build",IF(AND(K7=2,S7&gt;=3),"Harvest","Hold"))))))</x:f>
        <x:v>Review required</x:v>
      </x:c>
      <x:c r="AB7" s="15" t="str">
        <x:f>IF(AA7="Scale","Probe rejected: readiness floor is executable (&gt;=3).",IF(AA7="Probe","Build rejected: the binding constraint is testable, Information Speed &gt;=3, and Turnback Cost &lt;=2.",IF(AA7="Build","Probe rejected: the constraint is not testable fast enough or reversal is too costly.",IF(AA7="Harvest","Scale rejected: O&lt;3; Hold rejected: readiness is executable.",IF(AA7="Hold","Harvest rejected: readiness is below 3 or opportunity is negligible.","Classification withheld until missing or conflicting inputs are resolved.")))))</x:f>
        <x:v>Classification withheld until missing or conflicting inputs are resolved.</x:v>
      </x:c>
      <x:c r="AC7" s="15" t="str"/>
      <x:c r="AD7" s="15" t="str"/>
      <x:c r="AE7" s="15" t="str"/>
    </x:row>
    <x:row r="8">
      <x:c r="A8" s="15" t="str"/>
      <x:c r="B8" s="15" t="str"/>
      <x:c r="C8" s="15" t="str"/>
      <x:c r="D8" s="15" t="str"/>
      <x:c r="E8" s="15" t="str"/>
      <x:c r="F8" s="15" t="str">
        <x:f>IF(COUNT(C8:E8)&lt;3,"",MEDIAN(C8:E8))</x:f>
      </x:c>
      <x:c r="G8" s="15" t="str"/>
      <x:c r="H8" s="15" t="str"/>
      <x:c r="I8" s="15" t="str"/>
      <x:c r="J8" s="15" t="str">
        <x:f>IF(COUNT(G8:I8)&lt;3,"",MEDIAN(G8:I8))</x:f>
      </x:c>
      <x:c r="K8" s="15" t="str">
        <x:f>IF(OR(F8="",J8=""),"",MAX(F8,J8))</x:f>
      </x:c>
      <x:c r="L8" s="15" t="str"/>
      <x:c r="M8" s="15" t="str"/>
      <x:c r="N8" s="15" t="str"/>
      <x:c r="O8" s="15" t="str"/>
      <x:c r="P8" s="15" t="str"/>
      <x:c r="Q8" s="15" t="str"/>
      <x:c r="R8" s="15" t="str"/>
      <x:c r="S8" s="15" t="str">
        <x:f>IF(COUNT(L8:R8)&lt;7,"",MIN(L8:R8))</x:f>
      </x:c>
      <x:c r="T8" s="15" t="str">
        <x:f>IF(S8="","Missing readiness input",INDEX($L$1:$R$1,1,MATCH(S8,L8:R8,0)))</x:f>
        <x:v>Missing readiness input</x:v>
      </x:c>
      <x:c r="U8" s="15" t="str">
        <x:f>IF(S8="","",5-S8)</x:f>
      </x:c>
      <x:c r="V8" s="15" t="str"/>
      <x:c r="W8" s="15" t="str"/>
      <x:c r="X8" s="15" t="str"/>
      <x:c r="Y8" s="15" t="str"/>
      <x:c r="Z8" s="15" t="str">
        <x:f>IF(OR(F8="",J8=""),"",IF(ABS(F8-J8)&gt;=2,"Mandate check","Aligned"))</x:f>
      </x:c>
      <x:c r="AA8" s="15" t="str">
        <x:f>IF(OR(COUNT(C8:E8)&lt;3,COUNT(G8:I8)&lt;3,COUNT(L8:R8)&lt;7,V8="",W8="",X8="",Y8=""),"Review required",IF(AND(ABS(F8-J8)&gt;=2,Y8="Unknown"),"Review required",IF(AND(K8&gt;=3,S8&gt;=3),"Scale",IF(AND(K8&gt;=3,S8&lt;3,V8="Yes",W8&gt;=3,X8&lt;=2),"Probe",IF(AND(K8&gt;=3,S8&lt;3),"Build",IF(AND(K8=2,S8&gt;=3),"Harvest","Hold"))))))</x:f>
        <x:v>Review required</x:v>
      </x:c>
      <x:c r="AB8" s="15" t="str">
        <x:f>IF(AA8="Scale","Probe rejected: readiness floor is executable (&gt;=3).",IF(AA8="Probe","Build rejected: the binding constraint is testable, Information Speed &gt;=3, and Turnback Cost &lt;=2.",IF(AA8="Build","Probe rejected: the constraint is not testable fast enough or reversal is too costly.",IF(AA8="Harvest","Scale rejected: O&lt;3; Hold rejected: readiness is executable.",IF(AA8="Hold","Harvest rejected: readiness is below 3 or opportunity is negligible.","Classification withheld until missing or conflicting inputs are resolved.")))))</x:f>
        <x:v>Classification withheld until missing or conflicting inputs are resolved.</x:v>
      </x:c>
      <x:c r="AC8" s="15" t="str"/>
      <x:c r="AD8" s="15" t="str"/>
      <x:c r="AE8" s="15" t="str"/>
    </x:row>
    <x:row r="9">
      <x:c r="A9" s="15" t="str"/>
      <x:c r="B9" s="15" t="str"/>
      <x:c r="C9" s="15" t="str"/>
      <x:c r="D9" s="15" t="str"/>
      <x:c r="E9" s="15" t="str"/>
      <x:c r="F9" s="15" t="str">
        <x:f>IF(COUNT(C9:E9)&lt;3,"",MEDIAN(C9:E9))</x:f>
      </x:c>
      <x:c r="G9" s="15" t="str"/>
      <x:c r="H9" s="15" t="str"/>
      <x:c r="I9" s="15" t="str"/>
      <x:c r="J9" s="15" t="str">
        <x:f>IF(COUNT(G9:I9)&lt;3,"",MEDIAN(G9:I9))</x:f>
      </x:c>
      <x:c r="K9" s="15" t="str">
        <x:f>IF(OR(F9="",J9=""),"",MAX(F9,J9))</x:f>
      </x:c>
      <x:c r="L9" s="15" t="str"/>
      <x:c r="M9" s="15" t="str"/>
      <x:c r="N9" s="15" t="str"/>
      <x:c r="O9" s="15" t="str"/>
      <x:c r="P9" s="15" t="str"/>
      <x:c r="Q9" s="15" t="str"/>
      <x:c r="R9" s="15" t="str"/>
      <x:c r="S9" s="15" t="str">
        <x:f>IF(COUNT(L9:R9)&lt;7,"",MIN(L9:R9))</x:f>
      </x:c>
      <x:c r="T9" s="15" t="str">
        <x:f>IF(S9="","Missing readiness input",INDEX($L$1:$R$1,1,MATCH(S9,L9:R9,0)))</x:f>
        <x:v>Missing readiness input</x:v>
      </x:c>
      <x:c r="U9" s="15" t="str">
        <x:f>IF(S9="","",5-S9)</x:f>
      </x:c>
      <x:c r="V9" s="15" t="str"/>
      <x:c r="W9" s="15" t="str"/>
      <x:c r="X9" s="15" t="str"/>
      <x:c r="Y9" s="15" t="str"/>
      <x:c r="Z9" s="15" t="str">
        <x:f>IF(OR(F9="",J9=""),"",IF(ABS(F9-J9)&gt;=2,"Mandate check","Aligned"))</x:f>
      </x:c>
      <x:c r="AA9" s="15" t="str">
        <x:f>IF(OR(COUNT(C9:E9)&lt;3,COUNT(G9:I9)&lt;3,COUNT(L9:R9)&lt;7,V9="",W9="",X9="",Y9=""),"Review required",IF(AND(ABS(F9-J9)&gt;=2,Y9="Unknown"),"Review required",IF(AND(K9&gt;=3,S9&gt;=3),"Scale",IF(AND(K9&gt;=3,S9&lt;3,V9="Yes",W9&gt;=3,X9&lt;=2),"Probe",IF(AND(K9&gt;=3,S9&lt;3),"Build",IF(AND(K9=2,S9&gt;=3),"Harvest","Hold"))))))</x:f>
        <x:v>Review required</x:v>
      </x:c>
      <x:c r="AB9" s="15" t="str">
        <x:f>IF(AA9="Scale","Probe rejected: readiness floor is executable (&gt;=3).",IF(AA9="Probe","Build rejected: the binding constraint is testable, Information Speed &gt;=3, and Turnback Cost &lt;=2.",IF(AA9="Build","Probe rejected: the constraint is not testable fast enough or reversal is too costly.",IF(AA9="Harvest","Scale rejected: O&lt;3; Hold rejected: readiness is executable.",IF(AA9="Hold","Harvest rejected: readiness is below 3 or opportunity is negligible.","Classification withheld until missing or conflicting inputs are resolved.")))))</x:f>
        <x:v>Classification withheld until missing or conflicting inputs are resolved.</x:v>
      </x:c>
      <x:c r="AC9" s="15" t="str"/>
      <x:c r="AD9" s="15" t="str"/>
      <x:c r="AE9" s="15" t="str"/>
    </x:row>
    <x:row r="10">
      <x:c r="A10" s="15" t="str"/>
      <x:c r="B10" s="15" t="str"/>
      <x:c r="C10" s="15" t="str"/>
      <x:c r="D10" s="15" t="str"/>
      <x:c r="E10" s="15" t="str"/>
      <x:c r="F10" s="15" t="str">
        <x:f>IF(COUNT(C10:E10)&lt;3,"",MEDIAN(C10:E10))</x:f>
      </x:c>
      <x:c r="G10" s="15" t="str"/>
      <x:c r="H10" s="15" t="str"/>
      <x:c r="I10" s="15" t="str"/>
      <x:c r="J10" s="15" t="str">
        <x:f>IF(COUNT(G10:I10)&lt;3,"",MEDIAN(G10:I10))</x:f>
      </x:c>
      <x:c r="K10" s="15" t="str">
        <x:f>IF(OR(F10="",J10=""),"",MAX(F10,J10))</x:f>
      </x:c>
      <x:c r="L10" s="15" t="str"/>
      <x:c r="M10" s="15" t="str"/>
      <x:c r="N10" s="15" t="str"/>
      <x:c r="O10" s="15" t="str"/>
      <x:c r="P10" s="15" t="str"/>
      <x:c r="Q10" s="15" t="str"/>
      <x:c r="R10" s="15" t="str"/>
      <x:c r="S10" s="15" t="str">
        <x:f>IF(COUNT(L10:R10)&lt;7,"",MIN(L10:R10))</x:f>
      </x:c>
      <x:c r="T10" s="15" t="str">
        <x:f>IF(S10="","Missing readiness input",INDEX($L$1:$R$1,1,MATCH(S10,L10:R10,0)))</x:f>
        <x:v>Missing readiness input</x:v>
      </x:c>
      <x:c r="U10" s="15" t="str">
        <x:f>IF(S10="","",5-S10)</x:f>
      </x:c>
      <x:c r="V10" s="15" t="str"/>
      <x:c r="W10" s="15" t="str"/>
      <x:c r="X10" s="15" t="str"/>
      <x:c r="Y10" s="15" t="str"/>
      <x:c r="Z10" s="15" t="str">
        <x:f>IF(OR(F10="",J10=""),"",IF(ABS(F10-J10)&gt;=2,"Mandate check","Aligned"))</x:f>
      </x:c>
      <x:c r="AA10" s="15" t="str">
        <x:f>IF(OR(COUNT(C10:E10)&lt;3,COUNT(G10:I10)&lt;3,COUNT(L10:R10)&lt;7,V10="",W10="",X10="",Y10=""),"Review required",IF(AND(ABS(F10-J10)&gt;=2,Y10="Unknown"),"Review required",IF(AND(K10&gt;=3,S10&gt;=3),"Scale",IF(AND(K10&gt;=3,S10&lt;3,V10="Yes",W10&gt;=3,X10&lt;=2),"Probe",IF(AND(K10&gt;=3,S10&lt;3),"Build",IF(AND(K10=2,S10&gt;=3),"Harvest","Hold"))))))</x:f>
        <x:v>Review required</x:v>
      </x:c>
      <x:c r="AB10" s="15" t="str">
        <x:f>IF(AA10="Scale","Probe rejected: readiness floor is executable (&gt;=3).",IF(AA10="Probe","Build rejected: the binding constraint is testable, Information Speed &gt;=3, and Turnback Cost &lt;=2.",IF(AA10="Build","Probe rejected: the constraint is not testable fast enough or reversal is too costly.",IF(AA10="Harvest","Scale rejected: O&lt;3; Hold rejected: readiness is executable.",IF(AA10="Hold","Harvest rejected: readiness is below 3 or opportunity is negligible.","Classification withheld until missing or conflicting inputs are resolved.")))))</x:f>
        <x:v>Classification withheld until missing or conflicting inputs are resolved.</x:v>
      </x:c>
      <x:c r="AC10" s="15" t="str"/>
      <x:c r="AD10" s="15" t="str"/>
      <x:c r="AE10" s="15" t="str"/>
    </x:row>
    <x:row r="11">
      <x:c r="A11" s="15" t="str"/>
      <x:c r="B11" s="15" t="str"/>
      <x:c r="C11" s="15" t="str"/>
      <x:c r="D11" s="15" t="str"/>
      <x:c r="E11" s="15" t="str"/>
      <x:c r="F11" s="15" t="str">
        <x:f>IF(COUNT(C11:E11)&lt;3,"",MEDIAN(C11:E11))</x:f>
      </x:c>
      <x:c r="G11" s="15" t="str"/>
      <x:c r="H11" s="15" t="str"/>
      <x:c r="I11" s="15" t="str"/>
      <x:c r="J11" s="15" t="str">
        <x:f>IF(COUNT(G11:I11)&lt;3,"",MEDIAN(G11:I11))</x:f>
      </x:c>
      <x:c r="K11" s="15" t="str">
        <x:f>IF(OR(F11="",J11=""),"",MAX(F11,J11))</x:f>
      </x:c>
      <x:c r="L11" s="15" t="str"/>
      <x:c r="M11" s="15" t="str"/>
      <x:c r="N11" s="15" t="str"/>
      <x:c r="O11" s="15" t="str"/>
      <x:c r="P11" s="15" t="str"/>
      <x:c r="Q11" s="15" t="str"/>
      <x:c r="R11" s="15" t="str"/>
      <x:c r="S11" s="15" t="str">
        <x:f>IF(COUNT(L11:R11)&lt;7,"",MIN(L11:R11))</x:f>
      </x:c>
      <x:c r="T11" s="15" t="str">
        <x:f>IF(S11="","Missing readiness input",INDEX($L$1:$R$1,1,MATCH(S11,L11:R11,0)))</x:f>
        <x:v>Missing readiness input</x:v>
      </x:c>
      <x:c r="U11" s="15" t="str">
        <x:f>IF(S11="","",5-S11)</x:f>
      </x:c>
      <x:c r="V11" s="15" t="str"/>
      <x:c r="W11" s="15" t="str"/>
      <x:c r="X11" s="15" t="str"/>
      <x:c r="Y11" s="15" t="str"/>
      <x:c r="Z11" s="15" t="str">
        <x:f>IF(OR(F11="",J11=""),"",IF(ABS(F11-J11)&gt;=2,"Mandate check","Aligned"))</x:f>
      </x:c>
      <x:c r="AA11" s="15" t="str">
        <x:f>IF(OR(COUNT(C11:E11)&lt;3,COUNT(G11:I11)&lt;3,COUNT(L11:R11)&lt;7,V11="",W11="",X11="",Y11=""),"Review required",IF(AND(ABS(F11-J11)&gt;=2,Y11="Unknown"),"Review required",IF(AND(K11&gt;=3,S11&gt;=3),"Scale",IF(AND(K11&gt;=3,S11&lt;3,V11="Yes",W11&gt;=3,X11&lt;=2),"Probe",IF(AND(K11&gt;=3,S11&lt;3),"Build",IF(AND(K11=2,S11&gt;=3),"Harvest","Hold"))))))</x:f>
        <x:v>Review required</x:v>
      </x:c>
      <x:c r="AB11" s="15" t="str">
        <x:f>IF(AA11="Scale","Probe rejected: readiness floor is executable (&gt;=3).",IF(AA11="Probe","Build rejected: the binding constraint is testable, Information Speed &gt;=3, and Turnback Cost &lt;=2.",IF(AA11="Build","Probe rejected: the constraint is not testable fast enough or reversal is too costly.",IF(AA11="Harvest","Scale rejected: O&lt;3; Hold rejected: readiness is executable.",IF(AA11="Hold","Harvest rejected: readiness is below 3 or opportunity is negligible.","Classification withheld until missing or conflicting inputs are resolved.")))))</x:f>
        <x:v>Classification withheld until missing or conflicting inputs are resolved.</x:v>
      </x:c>
      <x:c r="AC11" s="15" t="str"/>
      <x:c r="AD11" s="15" t="str"/>
      <x:c r="AE11" s="15" t="str"/>
    </x:row>
  </x:sheetData>
  <x:dataValidations count="6">
    <x:dataValidation operator="between" sqref="C2:E11">
      <x:formula1>1</x:formula1>
      <x:formula2>4</x:formula2>
    </x:dataValidation>
    <x:dataValidation operator="between" sqref="G2:I11">
      <x:formula1>1</x:formula1>
      <x:formula2>4</x:formula2>
    </x:dataValidation>
    <x:dataValidation operator="between" sqref="L2:R11">
      <x:formula1>1</x:formula1>
      <x:formula2>4</x:formula2>
    </x:dataValidation>
    <x:dataValidation operator="between" sqref="W2:X11">
      <x:formula1>1</x:formula1>
      <x:formula2>4</x:formula2>
    </x:dataValidation>
    <x:dataValidation type="list" sqref="V2:V11">
      <x:formula1>"Yes,No,Unknown"</x:formula1>
    </x:dataValidation>
    <x:dataValidation type="list" sqref="Y2:Y11">
      <x:formula1>"Balanced,Commercial,Strategic,Unknown"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78" hidden="0" customWidth="1"/>
    <x:col min="3" max="3" width="68" hidden="0" customWidth="1"/>
  </x:cols>
  <x:sheetData>
    <x:row r="1">
      <x:c r="A1" s="67" t="str">
        <x:v>Source</x:v>
      </x:c>
      <x:c r="B1" s="67" t="str">
        <x:v>URL</x:v>
      </x:c>
      <x:c r="C1" s="67" t="str">
        <x:v>Role</x:v>
      </x:c>
    </x:row>
    <x:row r="2">
      <x:c r="A2" s="15" t="str">
        <x:v>The Green Book 2026</x:v>
      </x:c>
      <x:c r="B2" s="15" t="str">
        <x:v>https://www.gov.uk/government/publications/the-green-book-appraisal-and-evaluation-in-central-government/the-green-book-2026</x:v>
      </x:c>
      <x:c r="C2" s="15" t="str">
        <x:v>Official options-appraisal guidance covering risk, uncertainty, flexibility, and staged investment.</x:v>
      </x:c>
    </x:row>
    <x:row r="3">
      <x:c r="A3" s="15" t="str">
        <x:v>The Standard for Portfolio Management — PMI</x:v>
      </x:c>
      <x:c r="B3" s="15" t="str">
        <x:v>https://www.pmi.org/-/media/pmi/documents/public/pdf/certifications/standard-for-portfolio-management-third-edition.pdf</x:v>
      </x:c>
      <x:c r="C3" s="15" t="str">
        <x:v>Portfolio alignment, selection, balancing, capability, and capacity reference.</x:v>
      </x:c>
    </x:row>
    <x:row r="4">
      <x:c r="A4" s="15" t="str">
        <x:v>Strategic alignment of projects — PMI</x:v>
      </x:c>
      <x:c r="B4" s="15" t="str">
        <x:v>https://www.pmi.org/learning/library/strategic-alignment-projects-selection-process-1421</x:v>
      </x:c>
      <x:c r="C4" s="15" t="str">
        <x:v>Project selection, prioritisation, capability, and capacity analysis.</x:v>
      </x:c>
    </x:row>
    <x:row r="5">
      <x:c r="A5" s="15" t="str">
        <x:v>Monster India SEO case study — Google Search Central</x:v>
      </x:c>
      <x:c r="B5" s="15" t="str">
        <x:v>https://developers.google.com/search/case-studies/monster-india-case-study</x:v>
      </x:c>
      <x:c r="C5" s="15" t="str">
        <x:v>External pilot-to-scale implementation case with reported outcomes.</x:v>
      </x:c>
    </x:row>
    <x:row r="6">
      <x:c r="A6" s="15" t="str">
        <x:v>Wix SEO case study — Google Search Central</x:v>
      </x:c>
      <x:c r="B6" s="15" t="str">
        <x:v>https://developers.google.com/search/case-studies/wix-case-study</x:v>
      </x:c>
      <x:c r="C6" s="15" t="str">
        <x:v>External platform-scale implementation case with reported outcomes.</x:v>
      </x:c>
    </x:row>
    <x:row r="7">
      <x:c r="A7" s="15" t="str">
        <x:v>Saramin SEO case study — Google Search Central</x:v>
      </x:c>
      <x:c r="B7" s="15" t="str">
        <x:v>https://developers.google.com/search/case-studies/saramin-case-study</x:v>
      </x:c>
      <x:c r="C7" s="15" t="str">
        <x:v>External staged SEO investment case.</x:v>
      </x:c>
    </x:row>
  </x:sheetData>
  <x:pageMargins left="0.7" right="0.7" top="0.75" bottom="0.75" header="0.3" footer="0.3"/>
</x:worksheet>
</file>