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baldg\Downloads\NEW DOwnloads\A30\A30_NATIVE_EXCEL_FINAL\"/>
    </mc:Choice>
  </mc:AlternateContent>
  <xr:revisionPtr revIDLastSave="0" documentId="13_ncr:1_{FB7949FE-D069-4355-81D5-BC771184EEAB}" xr6:coauthVersionLast="47" xr6:coauthVersionMax="47" xr10:uidLastSave="{00000000-0000-0000-0000-000000000000}"/>
  <bookViews>
    <workbookView xWindow="6555" yWindow="6555" windowWidth="2400" windowHeight="585" xr2:uid="{00000000-000D-0000-FFFF-FFFF00000000}"/>
  </bookViews>
  <sheets>
    <sheet name="Start Here" sheetId="1" r:id="rId1"/>
    <sheet name="Competitor Register" sheetId="2" r:id="rId2"/>
    <sheet name="Decision Scope" sheetId="3" r:id="rId3"/>
    <sheet name="Controlled Vocabulary" sheetId="4" r:id="rId4"/>
    <sheet name="Role Assignments" sheetId="5" r:id="rId5"/>
    <sheet name="Worked Examples" sheetId="6" r:id="rId6"/>
    <sheet name="Canonical Fixtures" sheetId="7" r:id="rId7"/>
    <sheet name="Method Notes" sheetId="8" r:id="rId8"/>
  </sheets>
  <calcPr calcId="191029"/>
</workbook>
</file>

<file path=xl/calcChain.xml><?xml version="1.0" encoding="utf-8"?>
<calcChain xmlns="http://schemas.openxmlformats.org/spreadsheetml/2006/main">
  <c r="R45" i="7" l="1"/>
  <c r="R44" i="7"/>
  <c r="R42" i="7"/>
  <c r="R41" i="7"/>
  <c r="R33" i="7"/>
  <c r="R32" i="7"/>
  <c r="R30" i="7"/>
  <c r="R29" i="7"/>
  <c r="R21" i="7"/>
  <c r="R18" i="7"/>
  <c r="R17" i="7"/>
  <c r="R9" i="7"/>
  <c r="R6" i="7"/>
  <c r="R5" i="7"/>
  <c r="Q59" i="7"/>
  <c r="Q58" i="7"/>
  <c r="Q57" i="7"/>
  <c r="Q56" i="7"/>
  <c r="Q55" i="7"/>
  <c r="Q54" i="7"/>
  <c r="Q53" i="7"/>
  <c r="Q52" i="7"/>
  <c r="Q51" i="7"/>
  <c r="Q50" i="7"/>
  <c r="Q49" i="7"/>
  <c r="Q48" i="7"/>
  <c r="Q47" i="7"/>
  <c r="Q46" i="7"/>
  <c r="Q45" i="7"/>
  <c r="Q44" i="7"/>
  <c r="Q43" i="7"/>
  <c r="Q42" i="7"/>
  <c r="Q41" i="7"/>
  <c r="Q40" i="7"/>
  <c r="Q39" i="7"/>
  <c r="Q38" i="7"/>
  <c r="Q37" i="7"/>
  <c r="Q36" i="7"/>
  <c r="Q35" i="7"/>
  <c r="Q34" i="7"/>
  <c r="Q33" i="7"/>
  <c r="Q32" i="7"/>
  <c r="Q31" i="7"/>
  <c r="Q30" i="7"/>
  <c r="Q29" i="7"/>
  <c r="Q28" i="7"/>
  <c r="Q27" i="7"/>
  <c r="Q26" i="7"/>
  <c r="Q25" i="7"/>
  <c r="Q24" i="7"/>
  <c r="Q23" i="7"/>
  <c r="Q22" i="7"/>
  <c r="Q21" i="7"/>
  <c r="Q20" i="7"/>
  <c r="Q19" i="7"/>
  <c r="Q18" i="7"/>
  <c r="Q17" i="7"/>
  <c r="Q16" i="7"/>
  <c r="Q15" i="7"/>
  <c r="Q14" i="7"/>
  <c r="Q13" i="7"/>
  <c r="Q12" i="7"/>
  <c r="Q11" i="7"/>
  <c r="Q10" i="7"/>
  <c r="Q9" i="7"/>
  <c r="Q8" i="7"/>
  <c r="Q7" i="7"/>
  <c r="Q6" i="7"/>
  <c r="Q5" i="7"/>
  <c r="P59" i="7"/>
  <c r="R59" i="7" s="1"/>
  <c r="P58" i="7"/>
  <c r="R58" i="7" s="1"/>
  <c r="P57" i="7"/>
  <c r="R57" i="7" s="1"/>
  <c r="P56" i="7"/>
  <c r="R56" i="7" s="1"/>
  <c r="P55" i="7"/>
  <c r="R55" i="7" s="1"/>
  <c r="P54" i="7"/>
  <c r="R54" i="7" s="1"/>
  <c r="P53" i="7"/>
  <c r="R53" i="7" s="1"/>
  <c r="P52" i="7"/>
  <c r="R52" i="7" s="1"/>
  <c r="P51" i="7"/>
  <c r="R51" i="7" s="1"/>
  <c r="P50" i="7"/>
  <c r="R50" i="7" s="1"/>
  <c r="P49" i="7"/>
  <c r="R49" i="7" s="1"/>
  <c r="P48" i="7"/>
  <c r="R48" i="7" s="1"/>
  <c r="P47" i="7"/>
  <c r="R47" i="7" s="1"/>
  <c r="P46" i="7"/>
  <c r="R46" i="7" s="1"/>
  <c r="P45" i="7"/>
  <c r="P44" i="7"/>
  <c r="P43" i="7"/>
  <c r="R43" i="7" s="1"/>
  <c r="P42" i="7"/>
  <c r="P41" i="7"/>
  <c r="P40" i="7"/>
  <c r="R40" i="7" s="1"/>
  <c r="P39" i="7"/>
  <c r="R39" i="7" s="1"/>
  <c r="P38" i="7"/>
  <c r="R38" i="7" s="1"/>
  <c r="P37" i="7"/>
  <c r="R37" i="7" s="1"/>
  <c r="P36" i="7"/>
  <c r="R36" i="7" s="1"/>
  <c r="P35" i="7"/>
  <c r="R35" i="7" s="1"/>
  <c r="P34" i="7"/>
  <c r="R34" i="7" s="1"/>
  <c r="P33" i="7"/>
  <c r="P32" i="7"/>
  <c r="P31" i="7"/>
  <c r="R31" i="7" s="1"/>
  <c r="P30" i="7"/>
  <c r="P29" i="7"/>
  <c r="P28" i="7"/>
  <c r="R28" i="7" s="1"/>
  <c r="P27" i="7"/>
  <c r="R27" i="7" s="1"/>
  <c r="P26" i="7"/>
  <c r="R26" i="7" s="1"/>
  <c r="P25" i="7"/>
  <c r="R25" i="7" s="1"/>
  <c r="P24" i="7"/>
  <c r="R24" i="7" s="1"/>
  <c r="P23" i="7"/>
  <c r="R23" i="7" s="1"/>
  <c r="P22" i="7"/>
  <c r="R22" i="7" s="1"/>
  <c r="P21" i="7"/>
  <c r="P20" i="7"/>
  <c r="R20" i="7" s="1"/>
  <c r="P19" i="7"/>
  <c r="R19" i="7" s="1"/>
  <c r="P18" i="7"/>
  <c r="P17" i="7"/>
  <c r="P16" i="7"/>
  <c r="R16" i="7" s="1"/>
  <c r="P15" i="7"/>
  <c r="R15" i="7" s="1"/>
  <c r="P14" i="7"/>
  <c r="R14" i="7" s="1"/>
  <c r="P13" i="7"/>
  <c r="R13" i="7" s="1"/>
  <c r="P12" i="7"/>
  <c r="R12" i="7" s="1"/>
  <c r="P11" i="7"/>
  <c r="R11" i="7" s="1"/>
  <c r="P10" i="7"/>
  <c r="R10" i="7" s="1"/>
  <c r="P9" i="7"/>
  <c r="P8" i="7"/>
  <c r="R8" i="7" s="1"/>
  <c r="P7" i="7"/>
  <c r="R7" i="7" s="1"/>
  <c r="P6" i="7"/>
  <c r="P5" i="7"/>
  <c r="U101" i="5"/>
  <c r="U98" i="5"/>
  <c r="U96" i="5"/>
  <c r="U95" i="5"/>
  <c r="U94" i="5"/>
  <c r="U89" i="5"/>
  <c r="U86" i="5"/>
  <c r="U84" i="5"/>
  <c r="U83" i="5"/>
  <c r="U82" i="5"/>
  <c r="U77" i="5"/>
  <c r="U74" i="5"/>
  <c r="U72" i="5"/>
  <c r="U71" i="5"/>
  <c r="U70" i="5"/>
  <c r="U65" i="5"/>
  <c r="U62" i="5"/>
  <c r="U60" i="5"/>
  <c r="U59" i="5"/>
  <c r="U58" i="5"/>
  <c r="U53" i="5"/>
  <c r="U50" i="5"/>
  <c r="U48" i="5"/>
  <c r="U47" i="5"/>
  <c r="U46" i="5"/>
  <c r="U41" i="5"/>
  <c r="U38" i="5"/>
  <c r="U36" i="5"/>
  <c r="U35" i="5"/>
  <c r="U34" i="5"/>
  <c r="U29" i="5"/>
  <c r="U26" i="5"/>
  <c r="U24" i="5"/>
  <c r="U23" i="5"/>
  <c r="U22" i="5"/>
  <c r="U17" i="5"/>
  <c r="U14" i="5"/>
  <c r="U12" i="5"/>
  <c r="U11" i="5"/>
  <c r="U10" i="5"/>
  <c r="U5" i="5"/>
  <c r="S104" i="5"/>
  <c r="S103" i="5"/>
  <c r="S102" i="5"/>
  <c r="S97" i="5"/>
  <c r="S94" i="5"/>
  <c r="S92" i="5"/>
  <c r="S91" i="5"/>
  <c r="S90" i="5"/>
  <c r="S85" i="5"/>
  <c r="S82" i="5"/>
  <c r="S80" i="5"/>
  <c r="S79" i="5"/>
  <c r="S78" i="5"/>
  <c r="S73" i="5"/>
  <c r="S70" i="5"/>
  <c r="S68" i="5"/>
  <c r="S67" i="5"/>
  <c r="S66" i="5"/>
  <c r="S61" i="5"/>
  <c r="S58" i="5"/>
  <c r="S56" i="5"/>
  <c r="S55" i="5"/>
  <c r="S54" i="5"/>
  <c r="S49" i="5"/>
  <c r="S46" i="5"/>
  <c r="S44" i="5"/>
  <c r="S43" i="5"/>
  <c r="S42" i="5"/>
  <c r="S37" i="5"/>
  <c r="S34" i="5"/>
  <c r="S32" i="5"/>
  <c r="S31" i="5"/>
  <c r="S30" i="5"/>
  <c r="S25" i="5"/>
  <c r="S22" i="5"/>
  <c r="S20" i="5"/>
  <c r="S19" i="5"/>
  <c r="S18" i="5"/>
  <c r="S13" i="5"/>
  <c r="S10" i="5"/>
  <c r="S8" i="5"/>
  <c r="S7" i="5"/>
  <c r="S6" i="5"/>
  <c r="R104" i="5"/>
  <c r="R103" i="5"/>
  <c r="R102" i="5"/>
  <c r="R101" i="5"/>
  <c r="S101" i="5" s="1"/>
  <c r="R100" i="5"/>
  <c r="S100" i="5" s="1"/>
  <c r="R99" i="5"/>
  <c r="S99" i="5" s="1"/>
  <c r="R98" i="5"/>
  <c r="S98" i="5" s="1"/>
  <c r="R97" i="5"/>
  <c r="R96" i="5"/>
  <c r="S96" i="5" s="1"/>
  <c r="R95" i="5"/>
  <c r="S95" i="5" s="1"/>
  <c r="R94" i="5"/>
  <c r="R93" i="5"/>
  <c r="S93" i="5" s="1"/>
  <c r="R92" i="5"/>
  <c r="R91" i="5"/>
  <c r="R90" i="5"/>
  <c r="R89" i="5"/>
  <c r="S89" i="5" s="1"/>
  <c r="R88" i="5"/>
  <c r="S88" i="5" s="1"/>
  <c r="R87" i="5"/>
  <c r="S87" i="5" s="1"/>
  <c r="R86" i="5"/>
  <c r="S86" i="5" s="1"/>
  <c r="R85" i="5"/>
  <c r="R84" i="5"/>
  <c r="S84" i="5" s="1"/>
  <c r="R83" i="5"/>
  <c r="S83" i="5" s="1"/>
  <c r="R82" i="5"/>
  <c r="R81" i="5"/>
  <c r="S81" i="5" s="1"/>
  <c r="R80" i="5"/>
  <c r="R79" i="5"/>
  <c r="R78" i="5"/>
  <c r="R77" i="5"/>
  <c r="S77" i="5" s="1"/>
  <c r="R76" i="5"/>
  <c r="S76" i="5" s="1"/>
  <c r="R75" i="5"/>
  <c r="S75" i="5" s="1"/>
  <c r="R74" i="5"/>
  <c r="S74" i="5" s="1"/>
  <c r="R73" i="5"/>
  <c r="R72" i="5"/>
  <c r="S72" i="5" s="1"/>
  <c r="R71" i="5"/>
  <c r="S71" i="5" s="1"/>
  <c r="R70" i="5"/>
  <c r="R69" i="5"/>
  <c r="S69" i="5" s="1"/>
  <c r="R68" i="5"/>
  <c r="R67" i="5"/>
  <c r="R66" i="5"/>
  <c r="R65" i="5"/>
  <c r="S65" i="5" s="1"/>
  <c r="R64" i="5"/>
  <c r="S64" i="5" s="1"/>
  <c r="R63" i="5"/>
  <c r="S63" i="5" s="1"/>
  <c r="R62" i="5"/>
  <c r="S62" i="5" s="1"/>
  <c r="R61" i="5"/>
  <c r="R60" i="5"/>
  <c r="S60" i="5" s="1"/>
  <c r="R59" i="5"/>
  <c r="S59" i="5" s="1"/>
  <c r="R58" i="5"/>
  <c r="R57" i="5"/>
  <c r="S57" i="5" s="1"/>
  <c r="R56" i="5"/>
  <c r="R55" i="5"/>
  <c r="R54" i="5"/>
  <c r="R53" i="5"/>
  <c r="S53" i="5" s="1"/>
  <c r="R52" i="5"/>
  <c r="S52" i="5" s="1"/>
  <c r="R51" i="5"/>
  <c r="S51" i="5" s="1"/>
  <c r="R50" i="5"/>
  <c r="S50" i="5" s="1"/>
  <c r="R49" i="5"/>
  <c r="R48" i="5"/>
  <c r="S48" i="5" s="1"/>
  <c r="R47" i="5"/>
  <c r="S47" i="5" s="1"/>
  <c r="R46" i="5"/>
  <c r="R45" i="5"/>
  <c r="S45" i="5" s="1"/>
  <c r="R44" i="5"/>
  <c r="R43" i="5"/>
  <c r="R42" i="5"/>
  <c r="R41" i="5"/>
  <c r="S41" i="5" s="1"/>
  <c r="R40" i="5"/>
  <c r="S40" i="5" s="1"/>
  <c r="R39" i="5"/>
  <c r="S39" i="5" s="1"/>
  <c r="R38" i="5"/>
  <c r="S38" i="5" s="1"/>
  <c r="R37" i="5"/>
  <c r="R36" i="5"/>
  <c r="S36" i="5" s="1"/>
  <c r="R35" i="5"/>
  <c r="S35" i="5" s="1"/>
  <c r="R34" i="5"/>
  <c r="R33" i="5"/>
  <c r="S33" i="5" s="1"/>
  <c r="R32" i="5"/>
  <c r="R31" i="5"/>
  <c r="R30" i="5"/>
  <c r="R29" i="5"/>
  <c r="S29" i="5" s="1"/>
  <c r="R28" i="5"/>
  <c r="S28" i="5" s="1"/>
  <c r="R27" i="5"/>
  <c r="S27" i="5" s="1"/>
  <c r="R26" i="5"/>
  <c r="S26" i="5" s="1"/>
  <c r="R25" i="5"/>
  <c r="R24" i="5"/>
  <c r="S24" i="5" s="1"/>
  <c r="R23" i="5"/>
  <c r="S23" i="5" s="1"/>
  <c r="R22" i="5"/>
  <c r="R21" i="5"/>
  <c r="S21" i="5" s="1"/>
  <c r="R20" i="5"/>
  <c r="R19" i="5"/>
  <c r="R18" i="5"/>
  <c r="R17" i="5"/>
  <c r="S17" i="5" s="1"/>
  <c r="R16" i="5"/>
  <c r="S16" i="5" s="1"/>
  <c r="R15" i="5"/>
  <c r="S15" i="5" s="1"/>
  <c r="R14" i="5"/>
  <c r="S14" i="5" s="1"/>
  <c r="R13" i="5"/>
  <c r="R12" i="5"/>
  <c r="S12" i="5" s="1"/>
  <c r="R11" i="5"/>
  <c r="S11" i="5" s="1"/>
  <c r="R10" i="5"/>
  <c r="R9" i="5"/>
  <c r="S9" i="5" s="1"/>
  <c r="R8" i="5"/>
  <c r="R7" i="5"/>
  <c r="R6" i="5"/>
  <c r="R5" i="5"/>
  <c r="S5" i="5" s="1"/>
  <c r="Q104" i="5"/>
  <c r="U104" i="5" s="1"/>
  <c r="Q103" i="5"/>
  <c r="T103" i="5" s="1"/>
  <c r="Q102" i="5"/>
  <c r="T102" i="5" s="1"/>
  <c r="Q101" i="5"/>
  <c r="T101" i="5" s="1"/>
  <c r="Q100" i="5"/>
  <c r="T100" i="5" s="1"/>
  <c r="Q99" i="5"/>
  <c r="T99" i="5" s="1"/>
  <c r="Q98" i="5"/>
  <c r="T98" i="5" s="1"/>
  <c r="Q97" i="5"/>
  <c r="U97" i="5" s="1"/>
  <c r="Q96" i="5"/>
  <c r="T96" i="5" s="1"/>
  <c r="Q95" i="5"/>
  <c r="T95" i="5" s="1"/>
  <c r="Q94" i="5"/>
  <c r="T94" i="5" s="1"/>
  <c r="Q93" i="5"/>
  <c r="U93" i="5" s="1"/>
  <c r="Q92" i="5"/>
  <c r="U92" i="5" s="1"/>
  <c r="Q91" i="5"/>
  <c r="T91" i="5" s="1"/>
  <c r="Q90" i="5"/>
  <c r="T90" i="5" s="1"/>
  <c r="Q89" i="5"/>
  <c r="T89" i="5" s="1"/>
  <c r="Q88" i="5"/>
  <c r="T88" i="5" s="1"/>
  <c r="Q87" i="5"/>
  <c r="U87" i="5" s="1"/>
  <c r="Q86" i="5"/>
  <c r="T86" i="5" s="1"/>
  <c r="Q85" i="5"/>
  <c r="U85" i="5" s="1"/>
  <c r="Q84" i="5"/>
  <c r="T84" i="5" s="1"/>
  <c r="Q83" i="5"/>
  <c r="T83" i="5" s="1"/>
  <c r="Q82" i="5"/>
  <c r="T82" i="5" s="1"/>
  <c r="Q81" i="5"/>
  <c r="T81" i="5" s="1"/>
  <c r="Q80" i="5"/>
  <c r="U80" i="5" s="1"/>
  <c r="Q79" i="5"/>
  <c r="T79" i="5" s="1"/>
  <c r="Q78" i="5"/>
  <c r="T78" i="5" s="1"/>
  <c r="Q77" i="5"/>
  <c r="T77" i="5" s="1"/>
  <c r="Q76" i="5"/>
  <c r="T76" i="5" s="1"/>
  <c r="Q75" i="5"/>
  <c r="T75" i="5" s="1"/>
  <c r="Q74" i="5"/>
  <c r="T74" i="5" s="1"/>
  <c r="Q73" i="5"/>
  <c r="U73" i="5" s="1"/>
  <c r="Q72" i="5"/>
  <c r="T72" i="5" s="1"/>
  <c r="Q71" i="5"/>
  <c r="T71" i="5" s="1"/>
  <c r="Q70" i="5"/>
  <c r="T70" i="5" s="1"/>
  <c r="Q69" i="5"/>
  <c r="T69" i="5" s="1"/>
  <c r="Q68" i="5"/>
  <c r="T68" i="5" s="1"/>
  <c r="Q67" i="5"/>
  <c r="T67" i="5" s="1"/>
  <c r="Q66" i="5"/>
  <c r="T66" i="5" s="1"/>
  <c r="Q65" i="5"/>
  <c r="T65" i="5" s="1"/>
  <c r="Q64" i="5"/>
  <c r="T64" i="5" s="1"/>
  <c r="Q63" i="5"/>
  <c r="U63" i="5" s="1"/>
  <c r="Q62" i="5"/>
  <c r="T62" i="5" s="1"/>
  <c r="Q61" i="5"/>
  <c r="U61" i="5" s="1"/>
  <c r="Q60" i="5"/>
  <c r="T60" i="5" s="1"/>
  <c r="Q59" i="5"/>
  <c r="T59" i="5" s="1"/>
  <c r="Q58" i="5"/>
  <c r="T58" i="5" s="1"/>
  <c r="Q57" i="5"/>
  <c r="T57" i="5" s="1"/>
  <c r="Q56" i="5"/>
  <c r="U56" i="5" s="1"/>
  <c r="Q55" i="5"/>
  <c r="T55" i="5" s="1"/>
  <c r="Q54" i="5"/>
  <c r="T54" i="5" s="1"/>
  <c r="Q53" i="5"/>
  <c r="T53" i="5" s="1"/>
  <c r="Q52" i="5"/>
  <c r="T52" i="5" s="1"/>
  <c r="Q51" i="5"/>
  <c r="T51" i="5" s="1"/>
  <c r="Q50" i="5"/>
  <c r="T50" i="5" s="1"/>
  <c r="Q49" i="5"/>
  <c r="U49" i="5" s="1"/>
  <c r="Q48" i="5"/>
  <c r="T48" i="5" s="1"/>
  <c r="Q47" i="5"/>
  <c r="T47" i="5" s="1"/>
  <c r="Q46" i="5"/>
  <c r="T46" i="5" s="1"/>
  <c r="Q45" i="5"/>
  <c r="T45" i="5" s="1"/>
  <c r="Q44" i="5"/>
  <c r="U44" i="5" s="1"/>
  <c r="Q43" i="5"/>
  <c r="T43" i="5" s="1"/>
  <c r="Q42" i="5"/>
  <c r="T42" i="5" s="1"/>
  <c r="Q41" i="5"/>
  <c r="T41" i="5" s="1"/>
  <c r="Q40" i="5"/>
  <c r="U40" i="5" s="1"/>
  <c r="Q39" i="5"/>
  <c r="T39" i="5" s="1"/>
  <c r="Q38" i="5"/>
  <c r="T38" i="5" s="1"/>
  <c r="Q37" i="5"/>
  <c r="U37" i="5" s="1"/>
  <c r="Q36" i="5"/>
  <c r="T36" i="5" s="1"/>
  <c r="Q35" i="5"/>
  <c r="T35" i="5" s="1"/>
  <c r="Q34" i="5"/>
  <c r="T34" i="5" s="1"/>
  <c r="Q33" i="5"/>
  <c r="T33" i="5" s="1"/>
  <c r="Q32" i="5"/>
  <c r="T32" i="5" s="1"/>
  <c r="Q31" i="5"/>
  <c r="T31" i="5" s="1"/>
  <c r="Q30" i="5"/>
  <c r="T30" i="5" s="1"/>
  <c r="Q29" i="5"/>
  <c r="T29" i="5" s="1"/>
  <c r="Q28" i="5"/>
  <c r="T28" i="5" s="1"/>
  <c r="Q27" i="5"/>
  <c r="U27" i="5" s="1"/>
  <c r="Q26" i="5"/>
  <c r="T26" i="5" s="1"/>
  <c r="Q25" i="5"/>
  <c r="U25" i="5" s="1"/>
  <c r="Q24" i="5"/>
  <c r="T24" i="5" s="1"/>
  <c r="Q23" i="5"/>
  <c r="T23" i="5" s="1"/>
  <c r="Q22" i="5"/>
  <c r="T22" i="5" s="1"/>
  <c r="Q21" i="5"/>
  <c r="T21" i="5" s="1"/>
  <c r="Q20" i="5"/>
  <c r="T20" i="5" s="1"/>
  <c r="Q19" i="5"/>
  <c r="T19" i="5" s="1"/>
  <c r="Q18" i="5"/>
  <c r="T18" i="5" s="1"/>
  <c r="Q17" i="5"/>
  <c r="T17" i="5" s="1"/>
  <c r="Q16" i="5"/>
  <c r="T16" i="5" s="1"/>
  <c r="Q15" i="5"/>
  <c r="T15" i="5" s="1"/>
  <c r="Q14" i="5"/>
  <c r="T14" i="5" s="1"/>
  <c r="Q13" i="5"/>
  <c r="U13" i="5" s="1"/>
  <c r="Q12" i="5"/>
  <c r="T12" i="5" s="1"/>
  <c r="Q11" i="5"/>
  <c r="T11" i="5" s="1"/>
  <c r="Q10" i="5"/>
  <c r="T10" i="5" s="1"/>
  <c r="Q9" i="5"/>
  <c r="T9" i="5" s="1"/>
  <c r="Q8" i="5"/>
  <c r="U8" i="5" s="1"/>
  <c r="Q7" i="5"/>
  <c r="T7" i="5" s="1"/>
  <c r="Q6" i="5"/>
  <c r="T6" i="5" s="1"/>
  <c r="Q5" i="5"/>
  <c r="T5" i="5" s="1"/>
  <c r="Z104" i="5"/>
  <c r="Z103" i="5"/>
  <c r="Z102" i="5"/>
  <c r="Z101" i="5"/>
  <c r="Z100" i="5"/>
  <c r="Z99" i="5"/>
  <c r="Z98" i="5"/>
  <c r="Z97" i="5"/>
  <c r="Z96" i="5"/>
  <c r="Z95" i="5"/>
  <c r="Z94" i="5"/>
  <c r="Z93" i="5"/>
  <c r="Z92" i="5"/>
  <c r="Z91" i="5"/>
  <c r="Z90" i="5"/>
  <c r="Z89" i="5"/>
  <c r="Z88" i="5"/>
  <c r="Z87" i="5"/>
  <c r="Z86" i="5"/>
  <c r="Z85" i="5"/>
  <c r="Z84" i="5"/>
  <c r="Z83" i="5"/>
  <c r="Z82" i="5"/>
  <c r="Z81" i="5"/>
  <c r="Z80" i="5"/>
  <c r="Z79" i="5"/>
  <c r="Z78" i="5"/>
  <c r="Z77" i="5"/>
  <c r="Z76" i="5"/>
  <c r="Z75" i="5"/>
  <c r="Z74" i="5"/>
  <c r="Z73" i="5"/>
  <c r="Z72" i="5"/>
  <c r="Z71" i="5"/>
  <c r="Z70" i="5"/>
  <c r="Z69" i="5"/>
  <c r="Z68" i="5"/>
  <c r="Z67" i="5"/>
  <c r="Z66" i="5"/>
  <c r="Z65" i="5"/>
  <c r="Z64" i="5"/>
  <c r="Z63" i="5"/>
  <c r="Z62" i="5"/>
  <c r="Z61" i="5"/>
  <c r="Z60" i="5"/>
  <c r="Z59" i="5"/>
  <c r="Z58" i="5"/>
  <c r="Z57" i="5"/>
  <c r="Z56" i="5"/>
  <c r="Z55" i="5"/>
  <c r="Z54" i="5"/>
  <c r="Z53" i="5"/>
  <c r="Z52" i="5"/>
  <c r="Z51" i="5"/>
  <c r="Z50" i="5"/>
  <c r="Z49" i="5"/>
  <c r="Z48" i="5"/>
  <c r="Z47" i="5"/>
  <c r="Z46" i="5"/>
  <c r="Z45" i="5"/>
  <c r="Z44" i="5"/>
  <c r="Z43" i="5"/>
  <c r="Z42" i="5"/>
  <c r="Z41" i="5"/>
  <c r="Z40" i="5"/>
  <c r="Z39" i="5"/>
  <c r="Z38" i="5"/>
  <c r="Z37" i="5"/>
  <c r="Z36" i="5"/>
  <c r="Z35" i="5"/>
  <c r="Z34" i="5"/>
  <c r="Z33" i="5"/>
  <c r="Z32" i="5"/>
  <c r="Z31" i="5"/>
  <c r="Z30" i="5"/>
  <c r="Z29" i="5"/>
  <c r="Z28" i="5"/>
  <c r="Z27" i="5"/>
  <c r="Z26" i="5"/>
  <c r="Z25" i="5"/>
  <c r="Z24" i="5"/>
  <c r="Z23" i="5"/>
  <c r="Z22" i="5"/>
  <c r="Z21" i="5"/>
  <c r="Z20" i="5"/>
  <c r="Z19" i="5"/>
  <c r="Z18" i="5"/>
  <c r="Z17" i="5"/>
  <c r="Z16" i="5"/>
  <c r="Z15" i="5"/>
  <c r="Z14" i="5"/>
  <c r="Z13" i="5"/>
  <c r="Z12" i="5"/>
  <c r="Z11" i="5"/>
  <c r="Z10" i="5"/>
  <c r="Z9" i="5"/>
  <c r="Z8" i="5"/>
  <c r="Z7" i="5"/>
  <c r="Z6" i="5"/>
  <c r="Z5" i="5"/>
  <c r="AA104" i="5"/>
  <c r="AA103" i="5"/>
  <c r="AA102" i="5"/>
  <c r="AA101" i="5"/>
  <c r="AA100" i="5"/>
  <c r="AA99" i="5"/>
  <c r="AA98" i="5"/>
  <c r="AA97" i="5"/>
  <c r="AA96" i="5"/>
  <c r="AA95" i="5"/>
  <c r="AA94" i="5"/>
  <c r="AA93" i="5"/>
  <c r="AA92" i="5"/>
  <c r="AA91" i="5"/>
  <c r="AA90" i="5"/>
  <c r="AA89" i="5"/>
  <c r="AA88" i="5"/>
  <c r="AA87" i="5"/>
  <c r="AA86" i="5"/>
  <c r="AA85" i="5"/>
  <c r="AA84" i="5"/>
  <c r="AA83" i="5"/>
  <c r="AA82" i="5"/>
  <c r="AA81" i="5"/>
  <c r="AA80" i="5"/>
  <c r="AA79" i="5"/>
  <c r="AA78" i="5"/>
  <c r="AA77" i="5"/>
  <c r="AA76" i="5"/>
  <c r="AA75" i="5"/>
  <c r="AA74" i="5"/>
  <c r="AA73" i="5"/>
  <c r="AA72" i="5"/>
  <c r="AA71" i="5"/>
  <c r="AA70" i="5"/>
  <c r="AA69" i="5"/>
  <c r="AA68" i="5"/>
  <c r="AA67" i="5"/>
  <c r="AA66" i="5"/>
  <c r="AA65" i="5"/>
  <c r="AA64" i="5"/>
  <c r="AA63" i="5"/>
  <c r="AA62" i="5"/>
  <c r="AA61" i="5"/>
  <c r="AA60" i="5"/>
  <c r="AA59" i="5"/>
  <c r="AA58" i="5"/>
  <c r="AA57" i="5"/>
  <c r="AA56" i="5"/>
  <c r="AA55" i="5"/>
  <c r="AA54" i="5"/>
  <c r="AA53" i="5"/>
  <c r="AA52" i="5"/>
  <c r="AA51" i="5"/>
  <c r="AA50" i="5"/>
  <c r="AA49" i="5"/>
  <c r="AA48" i="5"/>
  <c r="AA47" i="5"/>
  <c r="AA46" i="5"/>
  <c r="AA45" i="5"/>
  <c r="AA44" i="5"/>
  <c r="AA43" i="5"/>
  <c r="AA42" i="5"/>
  <c r="AA41" i="5"/>
  <c r="AA40" i="5"/>
  <c r="AA39" i="5"/>
  <c r="AA38" i="5"/>
  <c r="AA37" i="5"/>
  <c r="AA36" i="5"/>
  <c r="AA35" i="5"/>
  <c r="AA34" i="5"/>
  <c r="AA33" i="5"/>
  <c r="AA32" i="5"/>
  <c r="AA31" i="5"/>
  <c r="AA30" i="5"/>
  <c r="AA29" i="5"/>
  <c r="AA28" i="5"/>
  <c r="AA27" i="5"/>
  <c r="AA26" i="5"/>
  <c r="AA25" i="5"/>
  <c r="AA24" i="5"/>
  <c r="AA23" i="5"/>
  <c r="AA22" i="5"/>
  <c r="AA21" i="5"/>
  <c r="AA20" i="5"/>
  <c r="AA19" i="5"/>
  <c r="AA18" i="5"/>
  <c r="AA17" i="5"/>
  <c r="AA16" i="5"/>
  <c r="AA15" i="5"/>
  <c r="AA14" i="5"/>
  <c r="AA13" i="5"/>
  <c r="AA12" i="5"/>
  <c r="AA11" i="5"/>
  <c r="AA10" i="5"/>
  <c r="AA9" i="5"/>
  <c r="AA8" i="5"/>
  <c r="AA7" i="5"/>
  <c r="AA6" i="5"/>
  <c r="AA5" i="5"/>
  <c r="F104" i="5"/>
  <c r="F103" i="5"/>
  <c r="F102" i="5"/>
  <c r="F101" i="5"/>
  <c r="F100" i="5"/>
  <c r="F99" i="5"/>
  <c r="F98" i="5"/>
  <c r="F97" i="5"/>
  <c r="F96" i="5"/>
  <c r="F95" i="5"/>
  <c r="F94" i="5"/>
  <c r="F93" i="5"/>
  <c r="F92" i="5"/>
  <c r="F91" i="5"/>
  <c r="F90" i="5"/>
  <c r="F89" i="5"/>
  <c r="F88" i="5"/>
  <c r="F87" i="5"/>
  <c r="F86" i="5"/>
  <c r="F85" i="5"/>
  <c r="F84" i="5"/>
  <c r="F83" i="5"/>
  <c r="F82" i="5"/>
  <c r="F81" i="5"/>
  <c r="F80" i="5"/>
  <c r="F79" i="5"/>
  <c r="F78" i="5"/>
  <c r="F77" i="5"/>
  <c r="F76" i="5"/>
  <c r="F75" i="5"/>
  <c r="F74" i="5"/>
  <c r="F73" i="5"/>
  <c r="F72" i="5"/>
  <c r="F71" i="5"/>
  <c r="F70" i="5"/>
  <c r="F69" i="5"/>
  <c r="F68" i="5"/>
  <c r="F67" i="5"/>
  <c r="F66" i="5"/>
  <c r="F65" i="5"/>
  <c r="F64" i="5"/>
  <c r="F63" i="5"/>
  <c r="F62" i="5"/>
  <c r="F61" i="5"/>
  <c r="F60" i="5"/>
  <c r="F59" i="5"/>
  <c r="F58" i="5"/>
  <c r="F57" i="5"/>
  <c r="F56" i="5"/>
  <c r="F55" i="5"/>
  <c r="F54" i="5"/>
  <c r="F53" i="5"/>
  <c r="F52" i="5"/>
  <c r="F51" i="5"/>
  <c r="F50" i="5"/>
  <c r="F49" i="5"/>
  <c r="F48" i="5"/>
  <c r="F47" i="5"/>
  <c r="F46" i="5"/>
  <c r="F45" i="5"/>
  <c r="F44" i="5"/>
  <c r="F43" i="5"/>
  <c r="F42" i="5"/>
  <c r="F41" i="5"/>
  <c r="F40" i="5"/>
  <c r="F39" i="5"/>
  <c r="F38" i="5"/>
  <c r="F37" i="5"/>
  <c r="F36" i="5"/>
  <c r="F35" i="5"/>
  <c r="F34" i="5"/>
  <c r="F33" i="5"/>
  <c r="F32" i="5"/>
  <c r="F31" i="5"/>
  <c r="F30" i="5"/>
  <c r="F29" i="5"/>
  <c r="F28" i="5"/>
  <c r="F27" i="5"/>
  <c r="F26" i="5"/>
  <c r="F25" i="5"/>
  <c r="F24" i="5"/>
  <c r="F23" i="5"/>
  <c r="F22" i="5"/>
  <c r="F21" i="5"/>
  <c r="F20" i="5"/>
  <c r="F19" i="5"/>
  <c r="F18" i="5"/>
  <c r="F17" i="5"/>
  <c r="F16" i="5"/>
  <c r="F15" i="5"/>
  <c r="F14" i="5"/>
  <c r="F13" i="5"/>
  <c r="F12" i="5"/>
  <c r="F11" i="5"/>
  <c r="F10" i="5"/>
  <c r="F9" i="5"/>
  <c r="F8" i="5"/>
  <c r="F7" i="5"/>
  <c r="F6" i="5"/>
  <c r="F5" i="5"/>
  <c r="T27" i="5" l="1"/>
  <c r="T63" i="5"/>
  <c r="T93" i="5"/>
  <c r="U6" i="5"/>
  <c r="U18" i="5"/>
  <c r="U30" i="5"/>
  <c r="U42" i="5"/>
  <c r="U54" i="5"/>
  <c r="U66" i="5"/>
  <c r="U78" i="5"/>
  <c r="U90" i="5"/>
  <c r="U102" i="5"/>
  <c r="T8" i="5"/>
  <c r="T44" i="5"/>
  <c r="T56" i="5"/>
  <c r="T80" i="5"/>
  <c r="T92" i="5"/>
  <c r="T104" i="5"/>
  <c r="U16" i="5"/>
  <c r="U28" i="5"/>
  <c r="U52" i="5"/>
  <c r="U64" i="5"/>
  <c r="U76" i="5"/>
  <c r="U88" i="5"/>
  <c r="U100" i="5"/>
  <c r="U7" i="5"/>
  <c r="U19" i="5"/>
  <c r="U31" i="5"/>
  <c r="U43" i="5"/>
  <c r="U55" i="5"/>
  <c r="U67" i="5"/>
  <c r="U79" i="5"/>
  <c r="U91" i="5"/>
  <c r="U103" i="5"/>
  <c r="T87" i="5"/>
  <c r="U51" i="5"/>
  <c r="U75" i="5"/>
  <c r="U99" i="5"/>
  <c r="U20" i="5"/>
  <c r="U32" i="5"/>
  <c r="U68" i="5"/>
  <c r="U15" i="5"/>
  <c r="U39" i="5"/>
  <c r="T13" i="5"/>
  <c r="T25" i="5"/>
  <c r="T37" i="5"/>
  <c r="T49" i="5"/>
  <c r="T61" i="5"/>
  <c r="T73" i="5"/>
  <c r="T85" i="5"/>
  <c r="T97" i="5"/>
  <c r="U9" i="5"/>
  <c r="U21" i="5"/>
  <c r="U33" i="5"/>
  <c r="U45" i="5"/>
  <c r="U57" i="5"/>
  <c r="U69" i="5"/>
  <c r="U81" i="5"/>
  <c r="T40" i="5"/>
</calcChain>
</file>

<file path=xl/sharedStrings.xml><?xml version="1.0" encoding="utf-8"?>
<sst xmlns="http://schemas.openxmlformats.org/spreadsheetml/2006/main" count="1152" uniqueCount="343">
  <si>
    <t>Competitor Role Register</t>
  </si>
  <si>
    <t>Decision-scoped classification of direct, indirect, substitute and reference/context entities</t>
  </si>
  <si>
    <t>Use this workbook when</t>
  </si>
  <si>
    <t>You need an auditable role assignment for a specific buyer decision, not a permanent label for a company.</t>
  </si>
  <si>
    <t>Primary invariant</t>
  </si>
  <si>
    <t>One Competitor ID -&gt; one or more Scope IDs -&gt; one ACTIVE assignment per Competitor ID + Scope ID.</t>
  </si>
  <si>
    <t>Canonical roles</t>
  </si>
  <si>
    <t>DIRECT | INDIRECT | SUBSTITUTE | REFERENCE / CONTEXT ONLY | UNRESOLVED | EXCLUDED | INVALID INPUT</t>
  </si>
  <si>
    <t>Evidence states</t>
  </si>
  <si>
    <t>OBSERVED | INFERRED | UNRESOLVED</t>
  </si>
  <si>
    <t>Search visibility</t>
  </si>
  <si>
    <t>Discovery signal only; not proof of commercial substitutability.</t>
  </si>
  <si>
    <t>High-consequence use</t>
  </si>
  <si>
    <t>Validate INFERRED assignments with observed buyer/switching evidence before consequential exclusions or investments.</t>
  </si>
  <si>
    <t>Privacy</t>
  </si>
  <si>
    <t>Local workbook; no external data transmission logic.</t>
  </si>
  <si>
    <t>Review trigger</t>
  </si>
  <si>
    <t>Record a Review Trigger on the assignment and preserve the previous assignment with Supersedes Assignment ID when scope materially changes.</t>
  </si>
  <si>
    <t>Native Excel gate</t>
  </si>
  <si>
    <t>Static checks are necessary but not sufficient. Exact final file must open/save/reopen in Microsoft Excel with no repair/content warning.</t>
  </si>
  <si>
    <t>Competitor Register</t>
  </si>
  <si>
    <t>Normalize identity once; role changes belong in scope assignments, not duplicate identities.</t>
  </si>
  <si>
    <t>Competitor ID</t>
  </si>
  <si>
    <t>Competitor Name</t>
  </si>
  <si>
    <t>Candidate Type</t>
  </si>
  <si>
    <t>Identity Status</t>
  </si>
  <si>
    <t>Parent / Brand ID</t>
  </si>
  <si>
    <t>Evidence URL</t>
  </si>
  <si>
    <t>Notes</t>
  </si>
  <si>
    <t>Decision Scope</t>
  </si>
  <si>
    <t>A role is valid only for the buyer, need/job, offer, market, tier and decision moment recorded here.</t>
  </si>
  <si>
    <t>Scope ID</t>
  </si>
  <si>
    <t>Scope Status</t>
  </si>
  <si>
    <t>Buyer / Segment</t>
  </si>
  <si>
    <t>Need / Job</t>
  </si>
  <si>
    <t>Focal Offer / Product</t>
  </si>
  <si>
    <t>Geography / Market</t>
  </si>
  <si>
    <t>Product Tier</t>
  </si>
  <si>
    <t>Decision Moment</t>
  </si>
  <si>
    <t>Channel / Procurement</t>
  </si>
  <si>
    <t>Regulation / Availability Notes</t>
  </si>
  <si>
    <t>Review Date</t>
  </si>
  <si>
    <t>Scope Notes</t>
  </si>
  <si>
    <t>Controlled Vocabulary and Decision Contract</t>
  </si>
  <si>
    <t>Boolean state</t>
  </si>
  <si>
    <t>Value</t>
  </si>
  <si>
    <t>Evidence State</t>
  </si>
  <si>
    <t>Contradictory Evidence</t>
  </si>
  <si>
    <t>Boolean</t>
  </si>
  <si>
    <t>YES</t>
  </si>
  <si>
    <t>Evidence</t>
  </si>
  <si>
    <t>OBSERVED</t>
  </si>
  <si>
    <t>Scope</t>
  </si>
  <si>
    <t>COMPLETE</t>
  </si>
  <si>
    <t>Contradiction</t>
  </si>
  <si>
    <t>NO</t>
  </si>
  <si>
    <t>INFERRED</t>
  </si>
  <si>
    <t>INCOMPLETE</t>
  </si>
  <si>
    <t>UNKNOWN</t>
  </si>
  <si>
    <t>UNRESOLVED</t>
  </si>
  <si>
    <t>Canonical Role</t>
  </si>
  <si>
    <t>Definition</t>
  </si>
  <si>
    <t>Reason Code</t>
  </si>
  <si>
    <t>Role</t>
  </si>
  <si>
    <t>Required Action</t>
  </si>
  <si>
    <t>Permitted Use</t>
  </si>
  <si>
    <t>Prohibited Use</t>
  </si>
  <si>
    <t>Candidate type</t>
  </si>
  <si>
    <t>COMMERCIAL VENDOR / SERVICE</t>
  </si>
  <si>
    <t>DIRECT</t>
  </si>
  <si>
    <t>A serviceable option the same buyer credibly considers for the same underlying need/job, using a materially similar offer or mechanism in the stated decision scope.</t>
  </si>
  <si>
    <t>INVALID_MISSING_CANDIDATE</t>
  </si>
  <si>
    <t>INVALID INPUT</t>
  </si>
  <si>
    <t>Enter a candidate entity and rerun the check.</t>
  </si>
  <si>
    <t>Commercial buyer-choice benchmarking; pricing/offer/positioning comparison; win/loss review.</t>
  </si>
  <si>
    <t>Do not generalize beyond the stated scope or treat inferred evidence as final proof.</t>
  </si>
  <si>
    <t>INTERNAL BUILD / TEAM</t>
  </si>
  <si>
    <t>INDIRECT</t>
  </si>
  <si>
    <t>A serviceable commercial option the same buyer credibly considers for the same need/job, but through a materially different offer or mechanism that remains an adjacent commercial choice rather than a purchase-avoiding path.</t>
  </si>
  <si>
    <t>INVALID_INCOMPLETE_SCOPE</t>
  </si>
  <si>
    <t>Define the buyer, need/job, offer, market/geography, segment/tier and decision moment, then rerun.</t>
  </si>
  <si>
    <t>Alternative-mechanism, route-to-outcome, category movement and positioning analysis.</t>
  </si>
  <si>
    <t>Do not assume feature parity, identical economics or direct substitutability.</t>
  </si>
  <si>
    <t>MANUAL WORKFLOW / SPREADSHEET</t>
  </si>
  <si>
    <t>SUBSTITUTE</t>
  </si>
  <si>
    <t>An alternative path the buyer can use to achieve, defer or avoid the outcome instead of making the focal purchase, including internal build, manual workflow, outsourcing, hiring, bundled capability, no action or postponement when genuinely considered.</t>
  </si>
  <si>
    <t>INVALID_CONTROLLED_VALUE</t>
  </si>
  <si>
    <t>Normalize the input to the controlled vocabulary and rerun.</t>
  </si>
  <si>
    <t>Demand-risk, make/buy/hire/outsource/manual/status-quo and category-avoidance analysis.</t>
  </si>
  <si>
    <t>Do not force feature-by-feature comparison across unlike mechanisms.</t>
  </si>
  <si>
    <t>NO ACTION / POSTPONE</t>
  </si>
  <si>
    <t>REFERENCE / CONTEXT ONLY</t>
  </si>
  <si>
    <t>An entity useful for discovery, standards, language, authority, visibility or benchmarking context but not qualified as an active commercial alternative in the stated scope.</t>
  </si>
  <si>
    <t>UNRESOLVED_CONTRADICTION</t>
  </si>
  <si>
    <t>Resolve the contradictory evidence or preserve the assignment as unresolved with an owner and review trigger.</t>
  </si>
  <si>
    <t>Discovery, language, standards, authority, content quality and market-context analysis.</t>
  </si>
  <si>
    <t>Do not use for pricing, product-parity, win/loss or market-share conclusions without re-qualification.</t>
  </si>
  <si>
    <t>MARKETPLACE / DIRECTORY / COMPARISON SITE</t>
  </si>
  <si>
    <t>A candidate whose role could change because material evidence is missing, contradictory or explicitly unresolved.</t>
  </si>
  <si>
    <t>UNRESOLVED_EVIDENCE_GAP</t>
  </si>
  <si>
    <t>Collect the missing buyer, serviceability, consideration or mechanism evidence; do not force a role.</t>
  </si>
  <si>
    <t>Evidence collection and challenge review only.</t>
  </si>
  <si>
    <t>Do not use the unresolved assignment to support a competitive conclusion.</t>
  </si>
  <si>
    <t>PUBLISHER / ASSOCIATION / RESEARCH SOURCE</t>
  </si>
  <si>
    <t>EXCLUDED</t>
  </si>
  <si>
    <t>A normalized entity that is outside the stated decision scope and lacks sufficient competitor or reference value for this analysis.</t>
  </si>
  <si>
    <t>EXCLUDED_OUT_OF_SCOPE</t>
  </si>
  <si>
    <t>Remove from the active competitor set for this scope. Reopen only if the serviceable market or decision scope changes.</t>
  </si>
  <si>
    <t>Audit trail only.</t>
  </si>
  <si>
    <t>Do not include in active competitor benchmarks for this scope.</t>
  </si>
  <si>
    <t>OPEN-SOURCE / FREE TOOL</t>
  </si>
  <si>
    <t>A run that cannot be interpreted because required identity/scope fields are absent or controlled values are invalid.</t>
  </si>
  <si>
    <t>EXCLUDED_NO_DECISION_RELATION</t>
  </si>
  <si>
    <t>Exclude from this decision scope and record why; do not benchmark it as a competitor.</t>
  </si>
  <si>
    <t>Input correction only.</t>
  </si>
  <si>
    <t>Do not interpret an invalid run as a classification.</t>
  </si>
  <si>
    <t>BUNDLED FEATURE / PLATFORM</t>
  </si>
  <si>
    <t>DIRECT_CLOSE_BUYER_SUBSTITUTE</t>
  </si>
  <si>
    <t>Keep in the direct set; benchmark buyer choice, offer, price, positioning and proof within this scope.</t>
  </si>
  <si>
    <t>OTHER</t>
  </si>
  <si>
    <t>INDIRECT_ADJACENT_COMMERCIAL_ALTERNATIVE</t>
  </si>
  <si>
    <t>Keep in the indirect set; compare the alternative commercial mechanism and route to the outcome, not feature parity by default.</t>
  </si>
  <si>
    <t>SUBSTITUTE_ALTERNATIVE_PATH</t>
  </si>
  <si>
    <t>Keep in the substitute set; analyze demand risk and the alternative path that can replace, delay or avoid the purchase.</t>
  </si>
  <si>
    <t>REFERENCE_DISCOVERY_OR_CONTEXT_ONLY</t>
  </si>
  <si>
    <t>Use for discovery, language, standards, authority or visibility context only; exclude from commercial benchmark conclusions.</t>
  </si>
  <si>
    <t>REFERENCE_OUT_OF_SCOPE_BENCHMARK</t>
  </si>
  <si>
    <t>Retain as a reference for this scope; re-qualify in a serviceable scope before using it commercially.</t>
  </si>
  <si>
    <t>Role Assignments - one ACTIVE assignment per Competitor ID + Scope ID</t>
  </si>
  <si>
    <t>Input columns are editable in this pre-native file; formula/output locking must be confirmed and applied through the native Microsoft Excel hard gate before acceptance.</t>
  </si>
  <si>
    <t>Assignment ID</t>
  </si>
  <si>
    <t>Assignment Status</t>
  </si>
  <si>
    <t>Serviceable?</t>
  </si>
  <si>
    <t>Same Buyer?</t>
  </si>
  <si>
    <t>Same Need / Job?</t>
  </si>
  <si>
    <t>Same Offer / Mechanism?</t>
  </si>
  <si>
    <t>Buyer Consideration?</t>
  </si>
  <si>
    <t>Alternative Path?</t>
  </si>
  <si>
    <t>Context Value?</t>
  </si>
  <si>
    <t>Contradictory Evidence?</t>
  </si>
  <si>
    <t>Reviewer</t>
  </si>
  <si>
    <t>Observation Date</t>
  </si>
  <si>
    <t>Duplicate Flag</t>
  </si>
  <si>
    <t>Input Validity</t>
  </si>
  <si>
    <t>Supersedes Assignment ID</t>
  </si>
  <si>
    <t>Review Trigger</t>
  </si>
  <si>
    <t>Worked Examples</t>
  </si>
  <si>
    <t>Scenario</t>
  </si>
  <si>
    <t>Serviceable</t>
  </si>
  <si>
    <t>Same Buyer</t>
  </si>
  <si>
    <t>Same Need</t>
  </si>
  <si>
    <t>Same Offer</t>
  </si>
  <si>
    <t>Alternative Path</t>
  </si>
  <si>
    <t>Expected Role</t>
  </si>
  <si>
    <t>Two dental CRMs in same shortlist</t>
  </si>
  <si>
    <t>Generalist platform for same workflow</t>
  </si>
  <si>
    <t>Spreadsheet instead of SaaS</t>
  </si>
  <si>
    <t>Internal team builds capability</t>
  </si>
  <si>
    <t>No decision / status quo</t>
  </si>
  <si>
    <t>Publisher owning the query</t>
  </si>
  <si>
    <t>Category leader unavailable in geography</t>
  </si>
  <si>
    <t>Unrelated company with no context value</t>
  </si>
  <si>
    <t>Conflicting serviceability evidence</t>
  </si>
  <si>
    <t>Canonical Fixtures - 55 logic intentions</t>
  </si>
  <si>
    <t>Expected outputs come from the same canonical contract as the browser tool. Actual columns calculate from workbook formulas.</t>
  </si>
  <si>
    <t>Fixture ID</t>
  </si>
  <si>
    <t>Description</t>
  </si>
  <si>
    <t>Candidate Name</t>
  </si>
  <si>
    <t>Buyer Consideration</t>
  </si>
  <si>
    <t>Context Value</t>
  </si>
  <si>
    <t>Expected Reason</t>
  </si>
  <si>
    <t>Actual Role</t>
  </si>
  <si>
    <t>Actual Reason</t>
  </si>
  <si>
    <t>Parity</t>
  </si>
  <si>
    <t>F01</t>
  </si>
  <si>
    <t>Same buyer, same need, same offer, observed consideration -&gt; direct</t>
  </si>
  <si>
    <t>Candidate A</t>
  </si>
  <si>
    <t>F02</t>
  </si>
  <si>
    <t>Direct with inferred evidence remains provisional direct</t>
  </si>
  <si>
    <t>F03</t>
  </si>
  <si>
    <t>Enterprise peer in same tier -&gt; direct</t>
  </si>
  <si>
    <t>Enterprise Peer</t>
  </si>
  <si>
    <t>F04</t>
  </si>
  <si>
    <t>Local vendor serviceable in same geography -&gt; direct</t>
  </si>
  <si>
    <t>Local Vendor</t>
  </si>
  <si>
    <t>F05</t>
  </si>
  <si>
    <t>Same company different product but exact buyer decision still same offer -&gt; direct</t>
  </si>
  <si>
    <t>Brand Product B</t>
  </si>
  <si>
    <t>F06</t>
  </si>
  <si>
    <t>Reseller offering equivalent scoped service can be direct</t>
  </si>
  <si>
    <t>Authorized Reseller</t>
  </si>
  <si>
    <t>F07</t>
  </si>
  <si>
    <t>Open-source commercial distribution with equivalent offer -&gt; direct</t>
  </si>
  <si>
    <t>Open Source Commercial Edition</t>
  </si>
  <si>
    <t>F08</t>
  </si>
  <si>
    <t>Bundled platform feature equivalent in active consideration -&gt; direct</t>
  </si>
  <si>
    <t>Suite Feature</t>
  </si>
  <si>
    <t>F09</t>
  </si>
  <si>
    <t>Generalist platform: same buyer/job, different commercial mechanism, not an alternative path</t>
  </si>
  <si>
    <t>Generalist platform</t>
  </si>
  <si>
    <t>F10</t>
  </si>
  <si>
    <t>Adjacent SaaS: same buyer/job, different commercial mechanism, not an alternative path</t>
  </si>
  <si>
    <t>Adjacent SaaS</t>
  </si>
  <si>
    <t>F11</t>
  </si>
  <si>
    <t>Managed service: same buyer/job, different commercial mechanism, not an alternative path</t>
  </si>
  <si>
    <t>Managed service</t>
  </si>
  <si>
    <t>F12</t>
  </si>
  <si>
    <t>Vertical platform: same buyer/job, different commercial mechanism, not an alternative path</t>
  </si>
  <si>
    <t>Vertical platform</t>
  </si>
  <si>
    <t>F13</t>
  </si>
  <si>
    <t>Partner ecosystem offer: same buyer/job, different commercial mechanism, not an alternative path</t>
  </si>
  <si>
    <t>Partner ecosystem offer</t>
  </si>
  <si>
    <t>F14</t>
  </si>
  <si>
    <t>Lower-tier commercial tool: same buyer/job, different commercial mechanism, not an alternative path</t>
  </si>
  <si>
    <t>Lower-tier commercial tool</t>
  </si>
  <si>
    <t>F15</t>
  </si>
  <si>
    <t>Premium adjacent platform: same buyer/job, different commercial mechanism, not an alternative path</t>
  </si>
  <si>
    <t>Premium adjacent platform</t>
  </si>
  <si>
    <t>F16</t>
  </si>
  <si>
    <t>Internal team: alternative path can replace, delay or avoid purchase</t>
  </si>
  <si>
    <t>Internal team</t>
  </si>
  <si>
    <t>F17</t>
  </si>
  <si>
    <t>Manual spreadsheet: alternative path can replace, delay or avoid purchase</t>
  </si>
  <si>
    <t>Manual spreadsheet</t>
  </si>
  <si>
    <t>F18</t>
  </si>
  <si>
    <t>Do nothing: alternative path can replace, delay or avoid purchase</t>
  </si>
  <si>
    <t>Do nothing</t>
  </si>
  <si>
    <t>F19</t>
  </si>
  <si>
    <t>Postpone decision: alternative path can replace, delay or avoid purchase</t>
  </si>
  <si>
    <t>Postpone decision</t>
  </si>
  <si>
    <t>F20</t>
  </si>
  <si>
    <t>Agency instead of software: alternative path can replace, delay or avoid purchase</t>
  </si>
  <si>
    <t>Agency instead of software</t>
  </si>
  <si>
    <t>F21</t>
  </si>
  <si>
    <t>Hire employee: alternative path can replace, delay or avoid purchase</t>
  </si>
  <si>
    <t>Hire employee</t>
  </si>
  <si>
    <t>F22</t>
  </si>
  <si>
    <t>Open-source DIY: alternative path can replace, delay or avoid purchase</t>
  </si>
  <si>
    <t>Open-source DIY</t>
  </si>
  <si>
    <t>F23</t>
  </si>
  <si>
    <t>Bundled incumbent workflow: alternative path can replace, delay or avoid purchase</t>
  </si>
  <si>
    <t>Bundled incumbent workflow</t>
  </si>
  <si>
    <t>F24</t>
  </si>
  <si>
    <t>Outsource process: alternative path can replace, delay or avoid purchase</t>
  </si>
  <si>
    <t>Outsource process</t>
  </si>
  <si>
    <t>F25</t>
  </si>
  <si>
    <t>Free manual checklist: alternative path can replace, delay or avoid purchase</t>
  </si>
  <si>
    <t>Free manual checklist</t>
  </si>
  <si>
    <t>F26</t>
  </si>
  <si>
    <t>Industry publisher: analytically useful but not active commercial competitor</t>
  </si>
  <si>
    <t>Industry publisher</t>
  </si>
  <si>
    <t>F27</t>
  </si>
  <si>
    <t>Directory: analytically useful but not active commercial competitor</t>
  </si>
  <si>
    <t>Directory</t>
  </si>
  <si>
    <t>F28</t>
  </si>
  <si>
    <t>Marketplace: analytically useful but not active commercial competitor</t>
  </si>
  <si>
    <t>Marketplace</t>
  </si>
  <si>
    <t>F29</t>
  </si>
  <si>
    <t>Analyst firm: analytically useful but not active commercial competitor</t>
  </si>
  <si>
    <t>Analyst firm</t>
  </si>
  <si>
    <t>F30</t>
  </si>
  <si>
    <t>Wrong geography category leader: analytically useful but not active commercial competitor</t>
  </si>
  <si>
    <t>Wrong geography category leader</t>
  </si>
  <si>
    <t>F31</t>
  </si>
  <si>
    <t>Enterprise benchmark for SMB scope: analytically useful but not active commercial competitor</t>
  </si>
  <si>
    <t>Enterprise benchmark for SMB scope</t>
  </si>
  <si>
    <t>F32</t>
  </si>
  <si>
    <t>Search-visible publisher: analytically useful but not active commercial competitor</t>
  </si>
  <si>
    <t>Search-visible publisher</t>
  </si>
  <si>
    <t>F33</t>
  </si>
  <si>
    <t>Aspirational brand outside segment: analytically useful but not active commercial competitor</t>
  </si>
  <si>
    <t>Aspirational brand outside segment</t>
  </si>
  <si>
    <t>F34</t>
  </si>
  <si>
    <t>Methodology reference: analytically useful but not active commercial competitor</t>
  </si>
  <si>
    <t>Methodology reference</t>
  </si>
  <si>
    <t>F35</t>
  </si>
  <si>
    <t>Non-serviceable no context</t>
  </si>
  <si>
    <t>F36</t>
  </si>
  <si>
    <t>Wrong buyer no context</t>
  </si>
  <si>
    <t>F37</t>
  </si>
  <si>
    <t>Wrong need no context</t>
  </si>
  <si>
    <t>F38</t>
  </si>
  <si>
    <t>No buyer consideration no context</t>
  </si>
  <si>
    <t>F39</t>
  </si>
  <si>
    <t>Duplicate unrelated entity after normalization</t>
  </si>
  <si>
    <t>F40</t>
  </si>
  <si>
    <t>Geographically unavailable and irrelevant</t>
  </si>
  <si>
    <t>F41</t>
  </si>
  <si>
    <t>Unknown serviceability</t>
  </si>
  <si>
    <t>F42</t>
  </si>
  <si>
    <t>Unknown buyer overlap</t>
  </si>
  <si>
    <t>F43</t>
  </si>
  <si>
    <t>Unknown need overlap</t>
  </si>
  <si>
    <t>F44</t>
  </si>
  <si>
    <t>Unknown buyer consideration</t>
  </si>
  <si>
    <t>F45</t>
  </si>
  <si>
    <t>Unknown offer similarity</t>
  </si>
  <si>
    <t>F46</t>
  </si>
  <si>
    <t>Unknown alternative path</t>
  </si>
  <si>
    <t>F47</t>
  </si>
  <si>
    <t>Unresolved evidence state</t>
  </si>
  <si>
    <t>F48</t>
  </si>
  <si>
    <t>Contradictory evidence</t>
  </si>
  <si>
    <t>F49</t>
  </si>
  <si>
    <t>Out-of-scope candidate with unknown context value</t>
  </si>
  <si>
    <t>F50</t>
  </si>
  <si>
    <t>No consideration with unknown context value</t>
  </si>
  <si>
    <t>F51</t>
  </si>
  <si>
    <t>Missing candidate name</t>
  </si>
  <si>
    <t>F52</t>
  </si>
  <si>
    <t>Incomplete scope</t>
  </si>
  <si>
    <t>F53</t>
  </si>
  <si>
    <t>Unsupported serviceability value</t>
  </si>
  <si>
    <t>MAYBE</t>
  </si>
  <si>
    <t>F54</t>
  </si>
  <si>
    <t>Unsupported evidence state</t>
  </si>
  <si>
    <t>PROBABLE</t>
  </si>
  <si>
    <t>F55</t>
  </si>
  <si>
    <t>Unsupported contradiction value</t>
  </si>
  <si>
    <t>Method Notes</t>
  </si>
  <si>
    <t>Decision-scope principle</t>
  </si>
  <si>
    <t>A company does not receive one permanent competitor type. Role belongs to a candidate + decision scope assignment.</t>
  </si>
  <si>
    <t>Search vs commercial</t>
  </si>
  <si>
    <t>Shared organic rankings, AI citations, local-pack visibility or marketplace presence are discovery signals, not automatic buyer substitution.</t>
  </si>
  <si>
    <t>Direct</t>
  </si>
  <si>
    <t>Same buyer, same need/job, serviceable, credible consideration, materially similar offer/mechanism.</t>
  </si>
  <si>
    <t>Indirect</t>
  </si>
  <si>
    <t>Same buyer and need/job, serviceable, credible consideration, materially different adjacent commercial mechanism.</t>
  </si>
  <si>
    <t>Substitute</t>
  </si>
  <si>
    <t>Alternative path that can replace, delay or avoid the focal purchase, including internal build, manual workflow, outsourcing, hiring, bundled capability, no action or postponement when genuinely considered.</t>
  </si>
  <si>
    <t>Reference / Context Only</t>
  </si>
  <si>
    <t>Useful for discovery, standards, language, authority, visibility or benchmark context; not qualified as active commercial alternative in scope.</t>
  </si>
  <si>
    <t>Unresolved</t>
  </si>
  <si>
    <t>Material evidence is missing, contradictory or explicitly unresolved. Do not force the role.</t>
  </si>
  <si>
    <t>Evidence state</t>
  </si>
  <si>
    <t>OBSERVED / INFERRED / UNRESOLVED remains separate from role.</t>
  </si>
  <si>
    <t>No fake precision</t>
  </si>
  <si>
    <t>The model intentionally avoids numeric competitor scores.</t>
  </si>
  <si>
    <t>Lifecycle / supersession</t>
  </si>
  <si>
    <t>Do not silently overwrite a prior role. Preserve the previous assignment and record Supersedes Assignment ID plus the event/condition that triggered review.</t>
  </si>
  <si>
    <t>Method boundary</t>
  </si>
  <si>
    <t>Competition-law sources inform substitutability discipline only; this workbook does not define legal relevant markets or provide legal advice.</t>
  </si>
  <si>
    <t>Static checks are insufficient. Exact final workbook must open, calculate, save, close and reopen in Microsoft Excel with no repair/content warning.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</si>
</sst>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8">
    <font>
      <sz val="11"/>
      <name val="Carlito"/>
    </font>
    <font>
      <b/>
      <sz val="16"/>
      <color rgb="FFFFFFFF"/>
      <name val="Carlito"/>
    </font>
    <font>
      <b/>
      <sz val="10"/>
      <color rgb="FFEAF6FF"/>
      <name val="Carlito"/>
    </font>
    <font>
      <b/>
      <sz val="11"/>
      <name val="Carlito"/>
    </font>
    <font>
      <b/>
      <sz val="10"/>
      <color rgb="FFFFFFFF"/>
      <name val="Carlito"/>
    </font>
    <font>
      <sz val="11"/>
      <color rgb="FF0A2539"/>
      <name val="Carlito"/>
    </font>
    <font>
      <b/>
      <sz val="11"/>
      <color rgb="FFFFFFFF"/>
      <name val="Carlito"/>
    </font>
    <font>
      <sz val="11"/>
      <color theme="1"/>
      <name val="Carlito"/>
    </font>
  </fonts>
  <fills count="8">
    <fill>
      <patternFill patternType="none"/>
    </fill>
    <fill>
      <patternFill patternType="gray125"/>
    </fill>
    <fill>
      <patternFill patternType="solid">
        <fgColor rgb="FF0B2A43"/>
      </patternFill>
    </fill>
    <fill>
      <patternFill patternType="solid">
        <fgColor rgb="FF123A59"/>
      </patternFill>
    </fill>
    <fill>
      <patternFill patternType="solid">
        <fgColor rgb="FF164C70"/>
      </patternFill>
    </fill>
    <fill>
      <patternFill patternType="solid">
        <fgColor rgb="FFE8F3F8"/>
      </patternFill>
    </fill>
    <fill>
      <patternFill patternType="solid">
        <fgColor rgb="FF0B3A5B"/>
      </patternFill>
    </fill>
    <fill>
      <patternFill patternType="solid">
        <fgColor theme="4" tint="0.79998168889431442"/>
        <bgColor theme="4" tint="0.79998168889431442"/>
      </patternFill>
    </fill>
  </fills>
  <borders count="18">
    <border>
      <left/>
      <right/>
      <top/>
      <bottom/>
      <diagonal/>
    </border>
    <border>
      <left/>
      <right/>
      <top/>
      <bottom/>
      <diagonal/>
    </border>
    <border>
      <left style="thin">
        <color rgb="FFB8C7D1"/>
      </left>
      <right/>
      <top style="thin">
        <color rgb="FFB8C7D1"/>
      </top>
      <bottom style="thin">
        <color rgb="FFB8C7D1"/>
      </bottom>
      <diagonal/>
    </border>
    <border>
      <left/>
      <right style="thin">
        <color rgb="FFB8C7D1"/>
      </right>
      <top style="thin">
        <color rgb="FFB8C7D1"/>
      </top>
      <bottom style="thin">
        <color rgb="FFB8C7D1"/>
      </bottom>
      <diagonal/>
    </border>
    <border>
      <left/>
      <right/>
      <top style="thin">
        <color rgb="FFB8C7D1"/>
      </top>
      <bottom style="thin">
        <color rgb="FFB8C7D1"/>
      </bottom>
      <diagonal/>
    </border>
    <border>
      <left style="thin">
        <color rgb="FFB8C7D1"/>
      </left>
      <right/>
      <top style="thin">
        <color rgb="FFB8C7D1"/>
      </top>
      <bottom/>
      <diagonal/>
    </border>
    <border>
      <left/>
      <right/>
      <top style="thin">
        <color rgb="FFB8C7D1"/>
      </top>
      <bottom/>
      <diagonal/>
    </border>
    <border>
      <left/>
      <right style="thin">
        <color rgb="FFB8C7D1"/>
      </right>
      <top style="thin">
        <color rgb="FFB8C7D1"/>
      </top>
      <bottom/>
      <diagonal/>
    </border>
    <border>
      <left style="thin">
        <color theme="4" tint="0.39997558519241921"/>
      </left>
      <right/>
      <top style="thin">
        <color rgb="FFB8C7D1"/>
      </top>
      <bottom/>
      <diagonal/>
    </border>
    <border>
      <left/>
      <right style="thin">
        <color theme="4" tint="0.39997558519241921"/>
      </right>
      <top style="thin">
        <color rgb="FFB8C7D1"/>
      </top>
      <bottom/>
      <diagonal/>
    </border>
    <border>
      <left style="thin">
        <color theme="4" tint="0.39997558519241921"/>
      </left>
      <right/>
      <top style="thin">
        <color theme="4" tint="0.39997558519241921"/>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rgb="FFB8C7D1"/>
      </left>
      <right/>
      <top/>
      <bottom/>
      <diagonal/>
    </border>
    <border>
      <left/>
      <right style="thin">
        <color rgb="FFB8C7D1"/>
      </right>
      <top/>
      <bottom/>
      <diagonal/>
    </border>
  </borders>
  <cellStyleXfs count="1">
    <xf numFmtId="0" fontId="0" fillId="0" borderId="0"/>
  </cellStyleXfs>
  <cellXfs count="47">
    <xf numFmtId="0" fontId="0" fillId="0" borderId="0" xfId="0"/>
    <xf numFmtId="0" fontId="1" fillId="2" borderId="0" xfId="0" applyFont="1" applyFill="1" applyAlignment="1" applyProtection="1">
      <alignment wrapText="1"/>
    </xf>
    <xf numFmtId="0" fontId="0" fillId="0" borderId="0" xfId="0" applyProtection="1"/>
    <xf numFmtId="0" fontId="2" fillId="3" borderId="0" xfId="0" applyFont="1" applyFill="1" applyAlignment="1" applyProtection="1">
      <alignment wrapText="1"/>
    </xf>
    <xf numFmtId="0" fontId="3" fillId="0" borderId="0" xfId="0" applyFont="1" applyAlignment="1" applyProtection="1">
      <alignment wrapText="1"/>
    </xf>
    <xf numFmtId="0" fontId="0" fillId="0" borderId="0" xfId="0" applyAlignment="1" applyProtection="1">
      <alignment wrapText="1"/>
    </xf>
    <xf numFmtId="0" fontId="4" fillId="4" borderId="16" xfId="0" applyFont="1" applyFill="1" applyBorder="1" applyAlignment="1" applyProtection="1">
      <alignment wrapText="1"/>
    </xf>
    <xf numFmtId="0" fontId="4" fillId="4" borderId="1" xfId="0" applyFont="1" applyFill="1" applyBorder="1" applyAlignment="1" applyProtection="1">
      <alignment wrapText="1"/>
    </xf>
    <xf numFmtId="0" fontId="4" fillId="4" borderId="17" xfId="0" applyFont="1" applyFill="1" applyBorder="1" applyAlignment="1" applyProtection="1">
      <alignment wrapText="1"/>
    </xf>
    <xf numFmtId="0" fontId="7" fillId="7" borderId="8" xfId="0" applyFont="1" applyFill="1" applyBorder="1" applyProtection="1"/>
    <xf numFmtId="0" fontId="7" fillId="7" borderId="6" xfId="0" applyFont="1" applyFill="1" applyBorder="1" applyProtection="1"/>
    <xf numFmtId="0" fontId="7" fillId="7" borderId="9" xfId="0" applyFont="1" applyFill="1" applyBorder="1" applyProtection="1"/>
    <xf numFmtId="0" fontId="7" fillId="0" borderId="10" xfId="0" applyFont="1" applyBorder="1" applyProtection="1"/>
    <xf numFmtId="0" fontId="7" fillId="0" borderId="11" xfId="0" applyFont="1" applyBorder="1" applyProtection="1"/>
    <xf numFmtId="0" fontId="7" fillId="0" borderId="12" xfId="0" applyFont="1" applyBorder="1" applyProtection="1"/>
    <xf numFmtId="0" fontId="7" fillId="7" borderId="10" xfId="0" applyFont="1" applyFill="1" applyBorder="1" applyProtection="1"/>
    <xf numFmtId="0" fontId="7" fillId="7" borderId="11" xfId="0" applyFont="1" applyFill="1" applyBorder="1" applyProtection="1"/>
    <xf numFmtId="0" fontId="7" fillId="7" borderId="12" xfId="0" applyFont="1" applyFill="1" applyBorder="1" applyProtection="1"/>
    <xf numFmtId="0" fontId="4" fillId="4" borderId="2" xfId="0" applyFont="1" applyFill="1" applyBorder="1" applyAlignment="1" applyProtection="1">
      <alignment wrapText="1"/>
    </xf>
    <xf numFmtId="0" fontId="4" fillId="4" borderId="3" xfId="0" applyFont="1" applyFill="1" applyBorder="1" applyAlignment="1" applyProtection="1">
      <alignment wrapText="1"/>
    </xf>
    <xf numFmtId="0" fontId="4" fillId="4" borderId="4" xfId="0" applyFont="1" applyFill="1" applyBorder="1" applyAlignment="1" applyProtection="1">
      <alignment wrapText="1"/>
    </xf>
    <xf numFmtId="0" fontId="4" fillId="4" borderId="5" xfId="0" applyFont="1" applyFill="1" applyBorder="1" applyAlignment="1" applyProtection="1">
      <alignment wrapText="1"/>
    </xf>
    <xf numFmtId="0" fontId="4" fillId="4" borderId="6" xfId="0" applyFont="1" applyFill="1" applyBorder="1" applyAlignment="1" applyProtection="1">
      <alignment wrapText="1"/>
    </xf>
    <xf numFmtId="0" fontId="4" fillId="4" borderId="7" xfId="0" applyFont="1" applyFill="1" applyBorder="1" applyAlignment="1" applyProtection="1">
      <alignment wrapText="1"/>
    </xf>
    <xf numFmtId="0" fontId="6" fillId="6" borderId="0" xfId="0" applyFont="1" applyFill="1" applyAlignment="1" applyProtection="1">
      <alignment vertical="center" wrapText="1"/>
    </xf>
    <xf numFmtId="0" fontId="5" fillId="5" borderId="6" xfId="0" applyFont="1" applyFill="1" applyBorder="1" applyAlignment="1" applyProtection="1">
      <alignment wrapText="1"/>
    </xf>
    <xf numFmtId="0" fontId="5" fillId="5" borderId="9" xfId="0" applyFont="1" applyFill="1" applyBorder="1" applyAlignment="1" applyProtection="1">
      <alignment wrapText="1"/>
    </xf>
    <xf numFmtId="0" fontId="5" fillId="5" borderId="11" xfId="0" applyFont="1" applyFill="1" applyBorder="1" applyAlignment="1" applyProtection="1">
      <alignment wrapText="1"/>
    </xf>
    <xf numFmtId="0" fontId="5" fillId="5" borderId="12" xfId="0" applyFont="1" applyFill="1" applyBorder="1" applyAlignment="1" applyProtection="1">
      <alignment wrapText="1"/>
    </xf>
    <xf numFmtId="0" fontId="5" fillId="5" borderId="14" xfId="0" applyFont="1" applyFill="1" applyBorder="1" applyAlignment="1" applyProtection="1">
      <alignment wrapText="1"/>
    </xf>
    <xf numFmtId="0" fontId="5" fillId="5" borderId="15" xfId="0" applyFont="1" applyFill="1" applyBorder="1" applyAlignment="1" applyProtection="1">
      <alignment wrapText="1"/>
    </xf>
    <xf numFmtId="0" fontId="7" fillId="7" borderId="8" xfId="0" applyFont="1" applyFill="1" applyBorder="1" applyProtection="1">
      <protection locked="0"/>
    </xf>
    <xf numFmtId="0" fontId="7" fillId="7" borderId="6" xfId="0" applyFont="1" applyFill="1" applyBorder="1" applyProtection="1">
      <protection locked="0"/>
    </xf>
    <xf numFmtId="0" fontId="7" fillId="7" borderId="9" xfId="0" applyFont="1" applyFill="1" applyBorder="1" applyProtection="1">
      <protection locked="0"/>
    </xf>
    <xf numFmtId="0" fontId="7" fillId="0" borderId="10" xfId="0" applyFont="1" applyBorder="1" applyProtection="1">
      <protection locked="0"/>
    </xf>
    <xf numFmtId="0" fontId="7" fillId="0" borderId="11" xfId="0" applyFont="1" applyBorder="1" applyProtection="1">
      <protection locked="0"/>
    </xf>
    <xf numFmtId="0" fontId="7" fillId="0" borderId="12" xfId="0" applyFont="1" applyBorder="1" applyProtection="1">
      <protection locked="0"/>
    </xf>
    <xf numFmtId="0" fontId="7" fillId="7" borderId="10" xfId="0" applyFont="1" applyFill="1" applyBorder="1" applyProtection="1">
      <protection locked="0"/>
    </xf>
    <xf numFmtId="0" fontId="7" fillId="7" borderId="11" xfId="0" applyFont="1" applyFill="1" applyBorder="1" applyProtection="1">
      <protection locked="0"/>
    </xf>
    <xf numFmtId="0" fontId="7" fillId="7" borderId="12" xfId="0" applyFont="1" applyFill="1" applyBorder="1" applyProtection="1">
      <protection locked="0"/>
    </xf>
    <xf numFmtId="164" fontId="7" fillId="7" borderId="6" xfId="0" applyNumberFormat="1" applyFont="1" applyFill="1" applyBorder="1" applyProtection="1">
      <protection locked="0"/>
    </xf>
    <xf numFmtId="164" fontId="7" fillId="0" borderId="11" xfId="0" applyNumberFormat="1" applyFont="1" applyBorder="1" applyProtection="1">
      <protection locked="0"/>
    </xf>
    <xf numFmtId="164" fontId="7" fillId="7" borderId="11" xfId="0" applyNumberFormat="1" applyFont="1" applyFill="1" applyBorder="1" applyProtection="1">
      <protection locked="0"/>
    </xf>
    <xf numFmtId="0" fontId="7" fillId="0" borderId="13" xfId="0" applyFont="1" applyBorder="1" applyProtection="1">
      <protection locked="0"/>
    </xf>
    <xf numFmtId="0" fontId="7" fillId="0" borderId="14" xfId="0" applyFont="1" applyBorder="1" applyProtection="1">
      <protection locked="0"/>
    </xf>
    <xf numFmtId="164" fontId="7" fillId="0" borderId="14" xfId="0" applyNumberFormat="1" applyFont="1" applyBorder="1" applyProtection="1">
      <protection locked="0"/>
    </xf>
    <xf numFmtId="0" fontId="0" fillId="0" borderId="0" xfId="0" applyAlignment="1" applyProtection="1">
      <alignment wrapText="1"/>
      <protection locked="0"/>
    </xf>
  </cellXfs>
  <cellStyles count="1">
    <cellStyle name="Normal" xfId="0" builtinId="0"/>
  </cellStyles>
  <dxfs count="88">
    <dxf>
      <alignment horizontal="general" vertical="bottom" textRotation="0" wrapText="1" indent="0" justifyLastLine="0" shrinkToFit="0" readingOrder="0"/>
      <protection locked="0" hidden="0"/>
    </dxf>
    <dxf>
      <alignment horizontal="general" vertical="bottom" textRotation="0" wrapText="1" indent="0" justifyLastLine="0" shrinkToFit="0" readingOrder="0"/>
      <protection locked="0"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numFmt numFmtId="164" formatCode="yyyy\-mm\-dd"/>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style="thin">
          <color theme="4" tint="0.39997558519241921"/>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protection locked="0" hidden="0"/>
    </dxf>
    <dxf>
      <font>
        <b val="0"/>
        <i val="0"/>
        <strike val="0"/>
        <condense val="0"/>
        <extend val="0"/>
        <outline val="0"/>
        <shadow val="0"/>
        <u val="none"/>
        <vertAlign val="baseline"/>
        <sz val="11"/>
        <color theme="1"/>
        <name val="Carlito"/>
        <scheme val="none"/>
      </font>
      <border diagonalUp="0" diagonalDown="0" outline="0">
        <left/>
        <right style="thin">
          <color theme="4" tint="0.39997558519241921"/>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numFmt numFmtId="164" formatCode="yyyy\-mm\-dd"/>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style="thin">
          <color theme="4" tint="0.39997558519241921"/>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protection locked="0" hidden="0"/>
    </dxf>
    <dxf>
      <font>
        <b val="0"/>
        <i val="0"/>
        <strike val="0"/>
        <condense val="0"/>
        <extend val="0"/>
        <outline val="0"/>
        <shadow val="0"/>
        <u val="none"/>
        <vertAlign val="baseline"/>
        <sz val="11"/>
        <color theme="1"/>
        <name val="Carlito"/>
        <scheme val="none"/>
      </font>
      <border diagonalUp="0" diagonalDown="0" outline="0">
        <left/>
        <right style="thin">
          <color theme="4" tint="0.39997558519241921"/>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right/>
        <top style="thin">
          <color theme="4" tint="0.39997558519241921"/>
        </top>
        <bottom/>
      </border>
      <protection locked="0" hidden="0"/>
    </dxf>
    <dxf>
      <font>
        <b val="0"/>
        <i val="0"/>
        <strike val="0"/>
        <condense val="0"/>
        <extend val="0"/>
        <outline val="0"/>
        <shadow val="0"/>
        <u val="none"/>
        <vertAlign val="baseline"/>
        <sz val="11"/>
        <color theme="1"/>
        <name val="Carlito"/>
        <scheme val="none"/>
      </font>
      <border diagonalUp="0" diagonalDown="0" outline="0">
        <left style="thin">
          <color theme="4" tint="0.39997558519241921"/>
        </left>
        <right/>
        <top style="thin">
          <color theme="4" tint="0.39997558519241921"/>
        </top>
        <bottom/>
      </border>
      <protection locked="0" hidden="0"/>
    </dxf>
    <dxf>
      <protection locked="1" hidden="0"/>
    </dxf>
    <dxf>
      <font>
        <b/>
        <i val="0"/>
        <strike val="0"/>
        <condense val="0"/>
        <extend val="0"/>
        <outline val="0"/>
        <shadow val="0"/>
        <u val="none"/>
        <vertAlign val="baseline"/>
        <sz val="10"/>
        <color rgb="FFFFFFFF"/>
        <name val="Carlito"/>
        <scheme val="none"/>
      </font>
      <fill>
        <patternFill patternType="solid">
          <fgColor indexed="64"/>
          <bgColor rgb="FF164C70"/>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style="thin">
          <color theme="4" tint="0.39997558519241921"/>
        </right>
        <top style="thin">
          <color theme="4" tint="0.39997558519241921"/>
        </top>
        <bottom/>
      </border>
      <protection locked="1"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style="thin">
          <color theme="4" tint="0.39997558519241921"/>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protection locked="1" hidden="0"/>
    </dxf>
    <dxf>
      <font>
        <b/>
        <i val="0"/>
        <strike val="0"/>
        <condense val="0"/>
        <extend val="0"/>
        <outline val="0"/>
        <shadow val="0"/>
        <u val="none"/>
        <vertAlign val="baseline"/>
        <sz val="10"/>
        <color rgb="FFFFFFFF"/>
        <name val="Carlito"/>
        <scheme val="none"/>
      </font>
      <fill>
        <patternFill patternType="solid">
          <fgColor indexed="64"/>
          <bgColor rgb="FF164C70"/>
        </patternFill>
      </fill>
      <alignment horizontal="general" vertical="bottom" textRotation="0" wrapText="1" indent="0" justifyLastLine="0" shrinkToFit="0" readingOrder="0"/>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style="thin">
          <color theme="4" tint="0.39997558519241921"/>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theme="1"/>
        <name val="Carlito"/>
        <scheme val="none"/>
      </font>
      <fill>
        <patternFill patternType="solid">
          <fgColor theme="4" tint="0.79998168889431442"/>
          <bgColor theme="4" tint="0.79998168889431442"/>
        </patternFill>
      </fill>
      <border diagonalUp="0" diagonalDown="0" outline="0">
        <left style="thin">
          <color theme="4" tint="0.39997558519241921"/>
        </left>
        <right/>
        <top style="thin">
          <color theme="4" tint="0.39997558519241921"/>
        </top>
        <bottom/>
      </border>
      <protection locked="1" hidden="0"/>
    </dxf>
    <dxf>
      <protection locked="1" hidden="0"/>
    </dxf>
    <dxf>
      <font>
        <b/>
        <i val="0"/>
        <strike val="0"/>
        <condense val="0"/>
        <extend val="0"/>
        <outline val="0"/>
        <shadow val="0"/>
        <u val="none"/>
        <vertAlign val="baseline"/>
        <sz val="10"/>
        <color rgb="FFFFFFFF"/>
        <name val="Carlito"/>
        <scheme val="none"/>
      </font>
      <fill>
        <patternFill patternType="solid">
          <fgColor indexed="64"/>
          <bgColor rgb="FF164C70"/>
        </patternFill>
      </fill>
      <alignment horizontal="general" vertical="bottom" textRotation="0" wrapText="1" indent="0" justifyLastLine="0" shrinkToFit="0" readingOrder="0"/>
      <border diagonalUp="0" diagonalDown="0" outline="0">
        <left style="thin">
          <color rgb="FFB8C7D1"/>
        </left>
        <right style="thin">
          <color rgb="FFB8C7D1"/>
        </right>
        <top/>
        <bottom/>
      </border>
      <protection locked="1"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val="0"/>
        <i val="0"/>
        <strike val="0"/>
        <condense val="0"/>
        <extend val="0"/>
        <outline val="0"/>
        <shadow val="0"/>
        <u val="none"/>
        <vertAlign val="baseline"/>
        <sz val="11"/>
        <color rgb="FF0A2539"/>
        <name val="Carlito"/>
        <scheme val="none"/>
      </font>
      <fill>
        <patternFill patternType="solid">
          <fgColor indexed="64"/>
          <bgColor rgb="FFE8F3F8"/>
        </patternFill>
      </fill>
      <alignment horizontal="general" vertical="bottom" textRotation="0" wrapText="1" indent="0" justifyLastLine="0" shrinkToFit="0" readingOrder="0"/>
      <border diagonalUp="0" diagonalDown="0" outline="0">
        <left/>
        <right/>
        <top style="thin">
          <color theme="4" tint="0.39997558519241921"/>
        </top>
        <bottom/>
      </border>
      <protection locked="1" hidden="0"/>
    </dxf>
    <dxf>
      <font>
        <b/>
        <i val="0"/>
        <strike val="0"/>
        <condense val="0"/>
        <extend val="0"/>
        <outline val="0"/>
        <shadow val="0"/>
        <u val="none"/>
        <vertAlign val="baseline"/>
        <sz val="10"/>
        <color rgb="FFFFFFFF"/>
        <name val="Carlito"/>
        <scheme val="none"/>
      </font>
      <fill>
        <patternFill patternType="solid">
          <fgColor indexed="64"/>
          <bgColor rgb="FF164C70"/>
        </patternFill>
      </fill>
      <alignment horizontal="general" vertical="bottom" textRotation="0" wrapText="1" indent="0" justifyLastLine="0" shrinkToFit="0" readingOrder="0"/>
      <protection locked="1" hidden="0"/>
    </dxf>
    <dxf>
      <font>
        <b/>
        <i val="0"/>
        <strike val="0"/>
        <condense val="0"/>
        <extend val="0"/>
        <outline val="0"/>
        <shadow val="0"/>
        <u val="none"/>
        <vertAlign val="baseline"/>
        <sz val="10"/>
        <color rgb="FFFFFFFF"/>
        <name val="Carlito"/>
        <scheme val="none"/>
      </font>
      <fill>
        <patternFill patternType="solid">
          <fgColor indexed="64"/>
          <bgColor rgb="FF164C70"/>
        </patternFill>
      </fill>
      <alignment horizontal="general" vertical="bottom" textRotation="0" wrapText="1" indent="0" justifyLastLine="0" shrinkToFit="0" readingOrder="0"/>
      <protection locked="1" hidden="0"/>
    </dxf>
    <dxf>
      <border outline="0">
        <top style="thin">
          <color rgb="FFB8C7D1"/>
        </top>
        <bottom style="thin">
          <color theme="4" tint="0.39997558519241921"/>
        </bottom>
      </border>
    </dxf>
    <dxf>
      <border outline="0">
        <top style="thin">
          <color rgb="FFB8C7D1"/>
        </top>
        <bottom style="thin">
          <color theme="4" tint="0.39997558519241921"/>
        </bottom>
      </border>
    </dxf>
    <dxf>
      <border outline="0">
        <top style="thin">
          <color rgb="FFB8C7D1"/>
        </top>
        <bottom style="thin">
          <color theme="4" tint="0.39997558519241921"/>
        </bottom>
      </border>
    </dxf>
    <dxf>
      <border outline="0">
        <top style="thin">
          <color rgb="FFB8C7D1"/>
        </top>
        <bottom style="thin">
          <color theme="4" tint="0.3999755851924192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541250A-B4D9-476E-B190-398F017CC339}" name="CompetitorRegisterTable" displayName="CompetitorRegisterTable" ref="A4:G104" totalsRowShown="0" headerRowDxfId="83" dataDxfId="39" tableBorderDxfId="87">
  <autoFilter ref="A4:G104" xr:uid="{C541250A-B4D9-476E-B190-398F017CC339}"/>
  <tableColumns count="7">
    <tableColumn id="1" xr3:uid="{7F1F6A8D-A1A9-48F2-843F-147881F55419}" name="Competitor ID" dataDxfId="46"/>
    <tableColumn id="2" xr3:uid="{5E9DB9B4-CA41-4C07-9920-765679C941FD}" name="Competitor Name" dataDxfId="45"/>
    <tableColumn id="3" xr3:uid="{1BB9A0E8-5D2B-4D2D-B3BE-864B60847EC8}" name="Candidate Type" dataDxfId="44"/>
    <tableColumn id="4" xr3:uid="{3F552F5C-3B2D-4E34-A9C1-5D8BCA5FB34A}" name="Identity Status" dataDxfId="43"/>
    <tableColumn id="5" xr3:uid="{483AA5B0-F19C-4373-9442-DD3A78C662FC}" name="Parent / Brand ID" dataDxfId="42"/>
    <tableColumn id="6" xr3:uid="{DA89BFA3-6C51-49CD-83F0-38406FCC2888}" name="Evidence URL" dataDxfId="41"/>
    <tableColumn id="7" xr3:uid="{2F2CB2D7-1FEC-4D4D-B773-DD2F15A9EFB8}" name="Notes" dataDxfId="4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A37F3B4E-54F4-4A54-A55C-EE25C12DB380}" name="DecisionScopeTable" displayName="DecisionScopeTable" ref="A4:L104" totalsRowShown="0" headerRowDxfId="82" dataDxfId="26" tableBorderDxfId="86">
  <autoFilter ref="A4:L104" xr:uid="{A37F3B4E-54F4-4A54-A55C-EE25C12DB380}"/>
  <tableColumns count="12">
    <tableColumn id="1" xr3:uid="{54A4B7AD-8076-4E3C-9B20-34E3FF67E54B}" name="Scope ID" dataDxfId="38"/>
    <tableColumn id="2" xr3:uid="{D7181449-83A2-40A2-BBB7-112617F323BE}" name="Scope Status" dataDxfId="37"/>
    <tableColumn id="3" xr3:uid="{B6DE31D1-4C3C-4578-869B-F898DF5E23B5}" name="Buyer / Segment" dataDxfId="36"/>
    <tableColumn id="4" xr3:uid="{879C764A-4660-465A-91AF-BCCB6B8EF0CA}" name="Need / Job" dataDxfId="35"/>
    <tableColumn id="5" xr3:uid="{739BE915-CB1A-4AA7-A6A4-4ED53F82C306}" name="Focal Offer / Product" dataDxfId="34"/>
    <tableColumn id="6" xr3:uid="{13C11CE5-D565-4E15-8DD1-44743113BE22}" name="Geography / Market" dataDxfId="33"/>
    <tableColumn id="7" xr3:uid="{4614BA6F-C38C-44BF-BA61-47E8FB82D91E}" name="Product Tier" dataDxfId="32"/>
    <tableColumn id="8" xr3:uid="{FC4A80E1-C94F-40A2-8517-4E6CACB51E23}" name="Decision Moment" dataDxfId="31"/>
    <tableColumn id="9" xr3:uid="{E337766C-75F8-4BDF-A44A-36867B7C34B1}" name="Channel / Procurement" dataDxfId="30"/>
    <tableColumn id="10" xr3:uid="{3B2CDAE9-4509-4A9E-A30D-4745BC1E4CB9}" name="Regulation / Availability Notes" dataDxfId="29"/>
    <tableColumn id="11" xr3:uid="{2B5C9455-1A7D-4562-BEBF-6BA9D910DC91}" name="Review Date" dataDxfId="28"/>
    <tableColumn id="12" xr3:uid="{EA79EB06-EE2D-4618-AB71-23B8F06874E1}" name="Scope Notes" dataDxfId="27"/>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6CA25DD5-2B3A-46A8-AB48-EE4C86DB3105}" name="RoleAssignmentsTable" displayName="RoleAssignmentsTable" ref="A4:AC104" totalsRowShown="0" headerRowDxfId="78" dataDxfId="77">
  <autoFilter ref="A4:AC104" xr:uid="{6CA25DD5-2B3A-46A8-AB48-EE4C86DB3105}"/>
  <tableColumns count="29">
    <tableColumn id="1" xr3:uid="{CA7085B3-5876-437E-AC31-C31C9B1628E7}" name="Assignment ID" dataDxfId="25"/>
    <tableColumn id="2" xr3:uid="{A24BF92D-33D2-4F96-9DD8-AD3C5AA932E0}" name="Assignment Status" dataDxfId="24"/>
    <tableColumn id="3" xr3:uid="{1FFEACF5-FB9E-4F0C-A47C-1A65AA6F632C}" name="Competitor ID" dataDxfId="23"/>
    <tableColumn id="4" xr3:uid="{CAF25BAB-3D35-455C-9B12-F1663F70EA3B}" name="Competitor Name" dataDxfId="22"/>
    <tableColumn id="5" xr3:uid="{70F3F0D8-D29C-4E1C-942E-2C09B36CB985}" name="Scope ID" dataDxfId="21"/>
    <tableColumn id="6" xr3:uid="{1448A14C-79D0-4C45-BA87-B8A380A76C56}" name="Scope Status" dataDxfId="20">
      <calculatedColumnFormula>IF(COUNTA($A5:$E5,$G5:$P5,$V5:$Y5,$AB5:$AC5)=0,"",IFERROR(VLOOKUP(E5,'Decision Scope'!$A$5:$B$104,2,FALSE),"INCOMPLETE"))</calculatedColumnFormula>
    </tableColumn>
    <tableColumn id="7" xr3:uid="{65F7DA50-DE95-4084-8A07-170DA7925E39}" name="Candidate Type" dataDxfId="19"/>
    <tableColumn id="8" xr3:uid="{DB8F7857-81EF-45DB-970E-90D21A87801C}" name="Serviceable?" dataDxfId="18"/>
    <tableColumn id="9" xr3:uid="{802A4098-0EA4-4B23-8C35-0C577A89FC7B}" name="Same Buyer?" dataDxfId="17"/>
    <tableColumn id="10" xr3:uid="{2C508DB0-B310-410B-BDE6-DC15AF6981D8}" name="Same Need / Job?" dataDxfId="16"/>
    <tableColumn id="11" xr3:uid="{4E32FF09-DFDF-49DA-92E5-2B13BB3B5BB2}" name="Same Offer / Mechanism?" dataDxfId="15"/>
    <tableColumn id="12" xr3:uid="{8DB2087F-4B37-493A-A345-2420739FD1A0}" name="Buyer Consideration?" dataDxfId="14"/>
    <tableColumn id="13" xr3:uid="{1BCD4A41-1616-4532-9FB5-C4DB99E19602}" name="Alternative Path?" dataDxfId="13"/>
    <tableColumn id="14" xr3:uid="{A06515D2-BB19-48FD-8FB9-205673A64C81}" name="Context Value?" dataDxfId="12"/>
    <tableColumn id="15" xr3:uid="{4AE6155D-9662-43D4-94B2-A6E0B169A267}" name="Evidence State" dataDxfId="11"/>
    <tableColumn id="16" xr3:uid="{36321007-3D22-4C82-8946-E5D5DFE8F1A4}" name="Contradictory Evidence?" dataDxfId="9"/>
    <tableColumn id="17" xr3:uid="{5C0698C5-0858-44B8-8389-DDFB2BA7EC3F}" name="Canonical Role" dataDxfId="10">
      <calculatedColumnFormula>IF(COUNTA($A5:$E5,$G5:$P5,$V5:$Y5,$AB5:$AC5)=0,"",IF(D5="","INVALID INPUT",IF(F5&lt;&gt;"COMPLETE","INVALID INPUT",IF(AA5="INVALID","INVALID INPUT",IF(P5="YES","UNRESOLVED",IF(O5="UNRESOLVED","UNRESOLVED",IF(OR(H5="UNKNOWN",I5="UNKNOWN",J5="UNKNOWN",L5="UNKNOWN"),"UNRESOLVED",IF(H5="NO",IF(N5="UNKNOWN","UNRESOLVED",IF(N5="YES","REFERENCE / CONTEXT ONLY","EXCLUDED")),IF(OR(I5="NO",J5="NO"),IF(N5="UNKNOWN","UNRESOLVED",IF(N5="YES","REFERENCE / CONTEXT ONLY","EXCLUDED")),IF(L5="NO",IF(N5="UNKNOWN","UNRESOLVED",IF(N5="YES","REFERENCE / CONTEXT ONLY","EXCLUDED")),IF(K5="UNKNOWN","UNRESOLVED",IF(K5="YES","DIRECT",IF(M5="UNKNOWN","UNRESOLVED",IF(M5="YES","SUBSTITUTE","INDIRECT"))))))))))))))</calculatedColumnFormula>
    </tableColumn>
    <tableColumn id="18" xr3:uid="{9EEC2151-BA62-48B5-95E3-4F14292017E4}" name="Reason Code" dataDxfId="81">
      <calculatedColumnFormula>IF(COUNTA($A5:$E5,$G5:$P5,$V5:$Y5,$AB5:$AC5)=0,"",IF(D5="","INVALID_MISSING_CANDIDATE",IF(F5&lt;&gt;"COMPLETE","INVALID_INCOMPLETE_SCOPE",IF(AA5="INVALID","INVALID_CONTROLLED_VALUE",IF(P5="YES","UNRESOLVED_CONTRADICTION",IF(O5="UNRESOLVED","UNRESOLVED_EVIDENCE_GAP",IF(OR(H5="UNKNOWN",I5="UNKNOWN",J5="UNKNOWN",L5="UNKNOWN"),"UNRESOLVED_EVIDENCE_GAP",IF(H5="NO",IF(N5="UNKNOWN","UNRESOLVED_EVIDENCE_GAP",IF(N5="YES","REFERENCE_OUT_OF_SCOPE_BENCHMARK","EXCLUDED_OUT_OF_SCOPE")),IF(OR(I5="NO",J5="NO"),IF(N5="UNKNOWN","UNRESOLVED_EVIDENCE_GAP",IF(N5="YES","REFERENCE_DISCOVERY_OR_CONTEXT_ONLY","EXCLUDED_NO_DECISION_RELATION")),IF(L5="NO",IF(N5="UNKNOWN","UNRESOLVED_EVIDENCE_GAP",IF(N5="YES","REFERENCE_DISCOVERY_OR_CONTEXT_ONLY","EXCLUDED_NO_DECISION_RELATION")),IF(K5="UNKNOWN","UNRESOLVED_EVIDENCE_GAP",IF(K5="YES","DIRECT_CLOSE_BUYER_SUBSTITUTE",IF(M5="UNKNOWN","UNRESOLVED_EVIDENCE_GAP",IF(M5="YES","SUBSTITUTE_ALTERNATIVE_PATH","INDIRECT_ADJACENT_COMMERCIAL_ALTERNATIVE"))))))))))))))</calculatedColumnFormula>
    </tableColumn>
    <tableColumn id="19" xr3:uid="{3A4BEEDD-181E-47A9-89FE-A6114B0F3B90}" name="Required Action" dataDxfId="80">
      <calculatedColumnFormula>IF(R5="","",IFERROR(VLOOKUP(R5,'Controlled Vocabulary'!$G$10:$I$21,3,FALSE),"Correct the record and rerun."))</calculatedColumnFormula>
    </tableColumn>
    <tableColumn id="20" xr3:uid="{A73978F1-1813-41CE-86C9-7F213CE6C428}" name="Permitted Use" dataDxfId="79">
      <calculatedColumnFormula>IF(Q5="","",IFERROR(VLOOKUP(Q5,'Controlled Vocabulary'!$K$10:$M$16,2,FALSE),""))</calculatedColumnFormula>
    </tableColumn>
    <tableColumn id="21" xr3:uid="{6A150AD5-C6ED-40A5-B98E-C28C05B66937}" name="Prohibited Use" dataDxfId="8">
      <calculatedColumnFormula>IF(Q5="","",IFERROR(VLOOKUP(Q5,'Controlled Vocabulary'!$K$10:$M$16,3,FALSE),""))</calculatedColumnFormula>
    </tableColumn>
    <tableColumn id="22" xr3:uid="{44777C65-24DA-472A-96A0-F260DDE9C9C4}" name="Evidence URL" dataDxfId="7"/>
    <tableColumn id="23" xr3:uid="{5375BA46-1D0F-45DE-B49E-3C244D0BE5EB}" name="Notes" dataDxfId="6"/>
    <tableColumn id="24" xr3:uid="{BD546420-CFC4-461D-9FCD-EEFF7194BE70}" name="Reviewer" dataDxfId="5"/>
    <tableColumn id="25" xr3:uid="{1817733A-F4DA-4193-82EC-1E80E268B6A7}" name="Observation Date" dataDxfId="3"/>
    <tableColumn id="26" xr3:uid="{68C7D6C0-BAB2-4AEC-9205-F3414706C6C9}" name="Duplicate Flag" dataDxfId="4">
      <calculatedColumnFormula>IF(OR(C5="",E5="",B5&lt;&gt;"ACTIVE"),"",IF(COUNTIFS($C$5:$C$104,C5,$E$5:$E$104,E5,$B$5:$B$104,"ACTIVE")&gt;1,"DUPLICATE ACTIVE ASSIGNMENT","OK"))</calculatedColumnFormula>
    </tableColumn>
    <tableColumn id="27" xr3:uid="{29D4C2AE-4EE2-465E-A619-162CAE60C777}" name="Input Validity" dataDxfId="2">
      <calculatedColumnFormula>IF(COUNTA($A5:$E5,$G5:$P5,$V5:$Y5,$AB5:$AC5)=0,"",IF(D5="","INVALID",IF(F5&lt;&gt;"COMPLETE","VALID",IF(OR(COUNTIF('Controlled Vocabulary'!$B$4:$B$6,H5)=0,COUNTIF('Controlled Vocabulary'!$B$4:$B$6,I5)=0,COUNTIF('Controlled Vocabulary'!$B$4:$B$6,J5)=0,COUNTIF('Controlled Vocabulary'!$B$4:$B$6,K5)=0,COUNTIF('Controlled Vocabulary'!$B$4:$B$6,L5)=0,COUNTIF('Controlled Vocabulary'!$B$4:$B$6,M5)=0,COUNTIF('Controlled Vocabulary'!$B$4:$B$6,N5)=0,COUNTIF('Controlled Vocabulary'!$E$4:$E$6,O5)=0,COUNTIF('Controlled Vocabulary'!$K$4:$K$5,P5)=0),"INVALID","VALID"))))</calculatedColumnFormula>
    </tableColumn>
    <tableColumn id="28" xr3:uid="{951E9E01-088F-4D31-BC00-1DE04C574522}" name="Supersedes Assignment ID" dataDxfId="1"/>
    <tableColumn id="29" xr3:uid="{B0556292-3CC1-454D-8426-790D29D4FF4B}" name="Review Trigger" dataDxfId="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C0C2A6CF-FDA9-4962-9967-1BF43DD9B5C0}" name="WorkedExamplesTable" displayName="WorkedExamplesTable" ref="A3:H12" totalsRowShown="0" headerRowDxfId="68" dataDxfId="67" tableBorderDxfId="85">
  <autoFilter ref="A3:H12" xr:uid="{C0C2A6CF-FDA9-4962-9967-1BF43DD9B5C0}"/>
  <tableColumns count="8">
    <tableColumn id="1" xr3:uid="{5304196B-3D30-4928-9296-D0348DA680BA}" name="Scenario" dataDxfId="76"/>
    <tableColumn id="2" xr3:uid="{4F579447-E239-4CF5-A993-7F0CCEBC4700}" name="Candidate Type" dataDxfId="75"/>
    <tableColumn id="3" xr3:uid="{7147E6E5-3200-44E8-BDB5-BC47637A44EB}" name="Serviceable" dataDxfId="74"/>
    <tableColumn id="4" xr3:uid="{A8F28CC8-442E-44C5-B7EA-579DBF65474A}" name="Same Buyer" dataDxfId="73"/>
    <tableColumn id="5" xr3:uid="{DAC4AB4A-D6D4-484F-BAA9-A97DD3BA49BC}" name="Same Need" dataDxfId="72"/>
    <tableColumn id="6" xr3:uid="{FE0D3A4C-7746-4F51-8818-CE08EA057AE7}" name="Same Offer" dataDxfId="71"/>
    <tableColumn id="7" xr3:uid="{59F71BB8-90E4-48D6-9D89-CDE239BE4109}" name="Alternative Path" dataDxfId="70"/>
    <tableColumn id="8" xr3:uid="{1B2278B4-C5FD-4C56-853E-0E8231288AC4}" name="Expected Role" dataDxfId="69"/>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95297E0E-008E-492E-8C7D-A3D2231B2BFC}" name="CanonicalFixturesTable" displayName="CanonicalFixturesTable" ref="A4:R59" totalsRowShown="0" headerRowDxfId="48" dataDxfId="47" tableBorderDxfId="84">
  <autoFilter ref="A4:R59" xr:uid="{95297E0E-008E-492E-8C7D-A3D2231B2BFC}"/>
  <tableColumns count="18">
    <tableColumn id="1" xr3:uid="{D7DB647E-1C52-4252-8628-A77258831E01}" name="Fixture ID" dataDxfId="66"/>
    <tableColumn id="2" xr3:uid="{5E40E686-C550-4D91-AA4C-BD8851356B6E}" name="Description" dataDxfId="65"/>
    <tableColumn id="3" xr3:uid="{D3157C31-1CE3-4722-84FE-0974F1A9168F}" name="Candidate Name" dataDxfId="64"/>
    <tableColumn id="4" xr3:uid="{22038BDB-EFB0-4C97-AC31-61B26CF975B8}" name="Scope Status" dataDxfId="63"/>
    <tableColumn id="5" xr3:uid="{DAEC47D0-35BA-4CF1-AE4D-C3569020CB03}" name="Serviceable" dataDxfId="62"/>
    <tableColumn id="6" xr3:uid="{13F16D04-78BC-4CB5-A3BE-7D8B5B3762A3}" name="Same Buyer" dataDxfId="61"/>
    <tableColumn id="7" xr3:uid="{A2A7D5C3-2678-45EE-B55B-4F74746425FE}" name="Same Need" dataDxfId="60"/>
    <tableColumn id="8" xr3:uid="{8C6D79CB-6601-4547-8692-9E84702AA428}" name="Same Offer" dataDxfId="59"/>
    <tableColumn id="9" xr3:uid="{F650740D-7EBE-49D4-8DF0-279B0A911C4A}" name="Buyer Consideration" dataDxfId="58"/>
    <tableColumn id="10" xr3:uid="{CC0956A2-470B-4202-B837-DA2EE64CED32}" name="Alternative Path" dataDxfId="57"/>
    <tableColumn id="11" xr3:uid="{5B832838-CEE8-4422-B95B-8C545B7CF9DC}" name="Context Value" dataDxfId="56"/>
    <tableColumn id="12" xr3:uid="{84DA45CC-936A-4421-9890-DEE60B8CA671}" name="Evidence State" dataDxfId="55"/>
    <tableColumn id="13" xr3:uid="{C0736679-6842-48C9-9169-CD79AA1DB371}" name="Contradictory Evidence" dataDxfId="54"/>
    <tableColumn id="14" xr3:uid="{ADC845D6-D0BB-492A-8A52-C1D6A54C9618}" name="Expected Role" dataDxfId="53"/>
    <tableColumn id="15" xr3:uid="{5A58568A-2862-4372-9486-CC96A9884854}" name="Expected Reason" dataDxfId="52"/>
    <tableColumn id="16" xr3:uid="{15024659-A96A-4C75-8C48-FAAE246DBFF9}" name="Actual Role" dataDxfId="51">
      <calculatedColumnFormula>IF(C5="","INVALID INPUT",IF(D5&lt;&gt;"COMPLETE","INVALID INPUT",IF(OR(COUNTIF('Controlled Vocabulary'!$B$4:$B$6,E5)=0,COUNTIF('Controlled Vocabulary'!$B$4:$B$6,F5)=0,COUNTIF('Controlled Vocabulary'!$B$4:$B$6,G5)=0,COUNTIF('Controlled Vocabulary'!$B$4:$B$6,H5)=0,COUNTIF('Controlled Vocabulary'!$B$4:$B$6,I5)=0,COUNTIF('Controlled Vocabulary'!$B$4:$B$6,J5)=0,COUNTIF('Controlled Vocabulary'!$B$4:$B$6,K5)=0,COUNTIF('Controlled Vocabulary'!$E$4:$E$6,L5)=0,COUNTIF('Controlled Vocabulary'!$K$4:$K$5,M5)=0),"INVALID INPUT",IF(M5="YES","UNRESOLVED",IF(L5="UNRESOLVED","UNRESOLVED",IF(OR(E5="UNKNOWN",F5="UNKNOWN",G5="UNKNOWN",I5="UNKNOWN"),"UNRESOLVED",IF(E5="NO",IF(K5="UNKNOWN","UNRESOLVED",IF(K5="YES","REFERENCE / CONTEXT ONLY","EXCLUDED")),IF(OR(F5="NO",G5="NO"),IF(K5="UNKNOWN","UNRESOLVED",IF(K5="YES","REFERENCE / CONTEXT ONLY","EXCLUDED")),IF(I5="NO",IF(K5="UNKNOWN","UNRESOLVED",IF(K5="YES","REFERENCE / CONTEXT ONLY","EXCLUDED")),IF(H5="UNKNOWN","UNRESOLVED",IF(H5="YES","DIRECT",IF(J5="UNKNOWN","UNRESOLVED",IF(J5="YES","SUBSTITUTE","INDIRECT")))))))))))))</calculatedColumnFormula>
    </tableColumn>
    <tableColumn id="17" xr3:uid="{F9CF3F5C-367F-44B3-8D95-837AF8B074AC}" name="Actual Reason" dataDxfId="50">
      <calculatedColumnFormula>IF(C5="","INVALID_MISSING_CANDIDATE",IF(D5&lt;&gt;"COMPLETE","INVALID_INCOMPLETE_SCOPE",IF(OR(COUNTIF('Controlled Vocabulary'!$B$4:$B$6,E5)=0,COUNTIF('Controlled Vocabulary'!$B$4:$B$6,F5)=0,COUNTIF('Controlled Vocabulary'!$B$4:$B$6,G5)=0,COUNTIF('Controlled Vocabulary'!$B$4:$B$6,H5)=0,COUNTIF('Controlled Vocabulary'!$B$4:$B$6,I5)=0,COUNTIF('Controlled Vocabulary'!$B$4:$B$6,J5)=0,COUNTIF('Controlled Vocabulary'!$B$4:$B$6,K5)=0,COUNTIF('Controlled Vocabulary'!$E$4:$E$6,L5)=0,COUNTIF('Controlled Vocabulary'!$K$4:$K$5,M5)=0),"INVALID_CONTROLLED_VALUE",IF(M5="YES","UNRESOLVED_CONTRADICTION",IF(L5="UNRESOLVED","UNRESOLVED_EVIDENCE_GAP",IF(OR(E5="UNKNOWN",F5="UNKNOWN",G5="UNKNOWN",I5="UNKNOWN"),"UNRESOLVED_EVIDENCE_GAP",IF(E5="NO",IF(K5="UNKNOWN","UNRESOLVED_EVIDENCE_GAP",IF(K5="YES","REFERENCE_OUT_OF_SCOPE_BENCHMARK","EXCLUDED_OUT_OF_SCOPE")),IF(OR(F5="NO",G5="NO"),IF(K5="UNKNOWN","UNRESOLVED_EVIDENCE_GAP",IF(K5="YES","REFERENCE_DISCOVERY_OR_CONTEXT_ONLY","EXCLUDED_NO_DECISION_RELATION")),IF(I5="NO",IF(K5="UNKNOWN","UNRESOLVED_EVIDENCE_GAP",IF(K5="YES","REFERENCE_DISCOVERY_OR_CONTEXT_ONLY","EXCLUDED_NO_DECISION_RELATION")),IF(H5="UNKNOWN","UNRESOLVED_EVIDENCE_GAP",IF(H5="YES","DIRECT_CLOSE_BUYER_SUBSTITUTE",IF(J5="UNKNOWN","UNRESOLVED_EVIDENCE_GAP",IF(J5="YES","SUBSTITUTE_ALTERNATIVE_PATH","INDIRECT_ADJACENT_COMMERCIAL_ALTERNATIVE")))))))))))))</calculatedColumnFormula>
    </tableColumn>
    <tableColumn id="18" xr3:uid="{5D27B632-C62D-4F16-B69F-2A9D5ABE6829}" name="Parity" dataDxfId="49">
      <calculatedColumnFormula>IF(AND(N5=P5,O5=Q5),"PASS","FAIL")</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_rels/sheet7.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2"/>
  <sheetViews>
    <sheetView tabSelected="1" workbookViewId="0">
      <selection sqref="A1:H1"/>
    </sheetView>
  </sheetViews>
  <sheetFormatPr defaultRowHeight="14.25"/>
  <cols>
    <col min="1" max="1" width="28" style="2" customWidth="1"/>
    <col min="2" max="2" width="90" style="2" customWidth="1"/>
    <col min="3" max="16384" width="9" style="2"/>
  </cols>
  <sheetData>
    <row r="1" spans="1:8" ht="20.25">
      <c r="A1" s="1" t="s">
        <v>0</v>
      </c>
      <c r="B1" s="1"/>
      <c r="C1" s="1"/>
      <c r="D1" s="1"/>
      <c r="E1" s="1"/>
      <c r="F1" s="1"/>
      <c r="G1" s="1"/>
      <c r="H1" s="1"/>
    </row>
    <row r="2" spans="1:8">
      <c r="A2" s="3" t="s">
        <v>1</v>
      </c>
      <c r="B2" s="3"/>
      <c r="C2" s="3"/>
      <c r="D2" s="3"/>
      <c r="E2" s="3"/>
      <c r="F2" s="3"/>
      <c r="G2" s="3"/>
      <c r="H2" s="3"/>
    </row>
    <row r="4" spans="1:8" ht="15">
      <c r="A4" s="4" t="s">
        <v>2</v>
      </c>
      <c r="B4" s="5" t="s">
        <v>3</v>
      </c>
    </row>
    <row r="5" spans="1:8" ht="15">
      <c r="A5" s="4" t="s">
        <v>4</v>
      </c>
      <c r="B5" s="5" t="s">
        <v>5</v>
      </c>
    </row>
    <row r="6" spans="1:8" ht="29.25">
      <c r="A6" s="4" t="s">
        <v>6</v>
      </c>
      <c r="B6" s="5" t="s">
        <v>7</v>
      </c>
    </row>
    <row r="7" spans="1:8" ht="15">
      <c r="A7" s="4" t="s">
        <v>8</v>
      </c>
      <c r="B7" s="5" t="s">
        <v>9</v>
      </c>
    </row>
    <row r="8" spans="1:8" ht="15">
      <c r="A8" s="4" t="s">
        <v>10</v>
      </c>
      <c r="B8" s="5" t="s">
        <v>11</v>
      </c>
    </row>
    <row r="9" spans="1:8" ht="29.25">
      <c r="A9" s="4" t="s">
        <v>12</v>
      </c>
      <c r="B9" s="5" t="s">
        <v>13</v>
      </c>
    </row>
    <row r="10" spans="1:8" ht="15">
      <c r="A10" s="4" t="s">
        <v>14</v>
      </c>
      <c r="B10" s="5" t="s">
        <v>15</v>
      </c>
    </row>
    <row r="11" spans="1:8" ht="29.25">
      <c r="A11" s="4" t="s">
        <v>16</v>
      </c>
      <c r="B11" s="5" t="s">
        <v>17</v>
      </c>
    </row>
    <row r="12" spans="1:8" ht="29.25">
      <c r="A12" s="4" t="s">
        <v>18</v>
      </c>
      <c r="B12" s="5" t="s">
        <v>19</v>
      </c>
    </row>
  </sheetData>
  <sheetProtection sheet="1" objects="1" scenarios="1" sort="0" autoFilter="0"/>
  <mergeCells count="2">
    <mergeCell ref="A1:H1"/>
    <mergeCell ref="A2:H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104"/>
  <sheetViews>
    <sheetView workbookViewId="0"/>
  </sheetViews>
  <sheetFormatPr defaultRowHeight="14.25"/>
  <cols>
    <col min="1" max="1" width="16" style="2" customWidth="1"/>
    <col min="2" max="2" width="28" style="2" customWidth="1"/>
    <col min="3" max="3" width="34" style="2" customWidth="1"/>
    <col min="4" max="5" width="20" style="2" customWidth="1"/>
    <col min="6" max="6" width="44" style="2" customWidth="1"/>
    <col min="7" max="7" width="50" style="2" customWidth="1"/>
    <col min="8" max="16384" width="9" style="2"/>
  </cols>
  <sheetData>
    <row r="1" spans="1:7" ht="20.25">
      <c r="A1" s="1" t="s">
        <v>20</v>
      </c>
      <c r="B1" s="1"/>
      <c r="C1" s="1"/>
      <c r="D1" s="1"/>
      <c r="E1" s="1"/>
      <c r="F1" s="1"/>
      <c r="G1" s="1"/>
    </row>
    <row r="2" spans="1:7">
      <c r="A2" s="3" t="s">
        <v>21</v>
      </c>
      <c r="B2" s="3"/>
      <c r="C2" s="3"/>
      <c r="D2" s="3"/>
      <c r="E2" s="3"/>
      <c r="F2" s="3"/>
      <c r="G2" s="3"/>
    </row>
    <row r="4" spans="1:7">
      <c r="A4" s="6" t="s">
        <v>22</v>
      </c>
      <c r="B4" s="7" t="s">
        <v>23</v>
      </c>
      <c r="C4" s="7" t="s">
        <v>24</v>
      </c>
      <c r="D4" s="7" t="s">
        <v>25</v>
      </c>
      <c r="E4" s="7" t="s">
        <v>26</v>
      </c>
      <c r="F4" s="7" t="s">
        <v>27</v>
      </c>
      <c r="G4" s="8" t="s">
        <v>28</v>
      </c>
    </row>
    <row r="5" spans="1:7">
      <c r="A5" s="31"/>
      <c r="B5" s="32"/>
      <c r="C5" s="32"/>
      <c r="D5" s="32"/>
      <c r="E5" s="32"/>
      <c r="F5" s="32"/>
      <c r="G5" s="33"/>
    </row>
    <row r="6" spans="1:7">
      <c r="A6" s="34"/>
      <c r="B6" s="35"/>
      <c r="C6" s="35"/>
      <c r="D6" s="35"/>
      <c r="E6" s="35"/>
      <c r="F6" s="35"/>
      <c r="G6" s="36"/>
    </row>
    <row r="7" spans="1:7">
      <c r="A7" s="37"/>
      <c r="B7" s="38"/>
      <c r="C7" s="38"/>
      <c r="D7" s="38"/>
      <c r="E7" s="38"/>
      <c r="F7" s="38"/>
      <c r="G7" s="39"/>
    </row>
    <row r="8" spans="1:7">
      <c r="A8" s="34"/>
      <c r="B8" s="35"/>
      <c r="C8" s="35"/>
      <c r="D8" s="35"/>
      <c r="E8" s="35"/>
      <c r="F8" s="35"/>
      <c r="G8" s="36"/>
    </row>
    <row r="9" spans="1:7">
      <c r="A9" s="37"/>
      <c r="B9" s="38"/>
      <c r="C9" s="38"/>
      <c r="D9" s="38"/>
      <c r="E9" s="38"/>
      <c r="F9" s="38"/>
      <c r="G9" s="39"/>
    </row>
    <row r="10" spans="1:7">
      <c r="A10" s="34"/>
      <c r="B10" s="35"/>
      <c r="C10" s="35"/>
      <c r="D10" s="35"/>
      <c r="E10" s="35"/>
      <c r="F10" s="35"/>
      <c r="G10" s="36"/>
    </row>
    <row r="11" spans="1:7">
      <c r="A11" s="37"/>
      <c r="B11" s="38"/>
      <c r="C11" s="38"/>
      <c r="D11" s="38"/>
      <c r="E11" s="38"/>
      <c r="F11" s="38"/>
      <c r="G11" s="39"/>
    </row>
    <row r="12" spans="1:7">
      <c r="A12" s="34"/>
      <c r="B12" s="35"/>
      <c r="C12" s="35"/>
      <c r="D12" s="35"/>
      <c r="E12" s="35"/>
      <c r="F12" s="35"/>
      <c r="G12" s="36"/>
    </row>
    <row r="13" spans="1:7">
      <c r="A13" s="37"/>
      <c r="B13" s="38"/>
      <c r="C13" s="38"/>
      <c r="D13" s="38"/>
      <c r="E13" s="38"/>
      <c r="F13" s="38"/>
      <c r="G13" s="39"/>
    </row>
    <row r="14" spans="1:7">
      <c r="A14" s="34"/>
      <c r="B14" s="35"/>
      <c r="C14" s="35"/>
      <c r="D14" s="35"/>
      <c r="E14" s="35"/>
      <c r="F14" s="35"/>
      <c r="G14" s="36"/>
    </row>
    <row r="15" spans="1:7">
      <c r="A15" s="37"/>
      <c r="B15" s="38"/>
      <c r="C15" s="38"/>
      <c r="D15" s="38"/>
      <c r="E15" s="38"/>
      <c r="F15" s="38"/>
      <c r="G15" s="39"/>
    </row>
    <row r="16" spans="1:7">
      <c r="A16" s="34"/>
      <c r="B16" s="35"/>
      <c r="C16" s="35"/>
      <c r="D16" s="35"/>
      <c r="E16" s="35"/>
      <c r="F16" s="35"/>
      <c r="G16" s="36"/>
    </row>
    <row r="17" spans="1:7">
      <c r="A17" s="37"/>
      <c r="B17" s="38"/>
      <c r="C17" s="38"/>
      <c r="D17" s="38"/>
      <c r="E17" s="38"/>
      <c r="F17" s="38"/>
      <c r="G17" s="39"/>
    </row>
    <row r="18" spans="1:7">
      <c r="A18" s="34"/>
      <c r="B18" s="35"/>
      <c r="C18" s="35"/>
      <c r="D18" s="35"/>
      <c r="E18" s="35"/>
      <c r="F18" s="35"/>
      <c r="G18" s="36"/>
    </row>
    <row r="19" spans="1:7">
      <c r="A19" s="37"/>
      <c r="B19" s="38"/>
      <c r="C19" s="38"/>
      <c r="D19" s="38"/>
      <c r="E19" s="38"/>
      <c r="F19" s="38"/>
      <c r="G19" s="39"/>
    </row>
    <row r="20" spans="1:7">
      <c r="A20" s="34"/>
      <c r="B20" s="35"/>
      <c r="C20" s="35"/>
      <c r="D20" s="35"/>
      <c r="E20" s="35"/>
      <c r="F20" s="35"/>
      <c r="G20" s="36"/>
    </row>
    <row r="21" spans="1:7">
      <c r="A21" s="37"/>
      <c r="B21" s="38"/>
      <c r="C21" s="38"/>
      <c r="D21" s="38"/>
      <c r="E21" s="38"/>
      <c r="F21" s="38"/>
      <c r="G21" s="39"/>
    </row>
    <row r="22" spans="1:7">
      <c r="A22" s="34"/>
      <c r="B22" s="35"/>
      <c r="C22" s="35"/>
      <c r="D22" s="35"/>
      <c r="E22" s="35"/>
      <c r="F22" s="35"/>
      <c r="G22" s="36"/>
    </row>
    <row r="23" spans="1:7">
      <c r="A23" s="37"/>
      <c r="B23" s="38"/>
      <c r="C23" s="38"/>
      <c r="D23" s="38"/>
      <c r="E23" s="38"/>
      <c r="F23" s="38"/>
      <c r="G23" s="39"/>
    </row>
    <row r="24" spans="1:7">
      <c r="A24" s="34"/>
      <c r="B24" s="35"/>
      <c r="C24" s="35"/>
      <c r="D24" s="35"/>
      <c r="E24" s="35"/>
      <c r="F24" s="35"/>
      <c r="G24" s="36"/>
    </row>
    <row r="25" spans="1:7">
      <c r="A25" s="37"/>
      <c r="B25" s="38"/>
      <c r="C25" s="38"/>
      <c r="D25" s="38"/>
      <c r="E25" s="38"/>
      <c r="F25" s="38"/>
      <c r="G25" s="39"/>
    </row>
    <row r="26" spans="1:7">
      <c r="A26" s="34"/>
      <c r="B26" s="35"/>
      <c r="C26" s="35"/>
      <c r="D26" s="35"/>
      <c r="E26" s="35"/>
      <c r="F26" s="35"/>
      <c r="G26" s="36"/>
    </row>
    <row r="27" spans="1:7">
      <c r="A27" s="37"/>
      <c r="B27" s="38"/>
      <c r="C27" s="38"/>
      <c r="D27" s="38"/>
      <c r="E27" s="38"/>
      <c r="F27" s="38"/>
      <c r="G27" s="39"/>
    </row>
    <row r="28" spans="1:7">
      <c r="A28" s="34"/>
      <c r="B28" s="35"/>
      <c r="C28" s="35"/>
      <c r="D28" s="35"/>
      <c r="E28" s="35"/>
      <c r="F28" s="35"/>
      <c r="G28" s="36"/>
    </row>
    <row r="29" spans="1:7">
      <c r="A29" s="37"/>
      <c r="B29" s="38"/>
      <c r="C29" s="38"/>
      <c r="D29" s="38"/>
      <c r="E29" s="38"/>
      <c r="F29" s="38"/>
      <c r="G29" s="39"/>
    </row>
    <row r="30" spans="1:7">
      <c r="A30" s="34"/>
      <c r="B30" s="35"/>
      <c r="C30" s="35"/>
      <c r="D30" s="35"/>
      <c r="E30" s="35"/>
      <c r="F30" s="35"/>
      <c r="G30" s="36"/>
    </row>
    <row r="31" spans="1:7">
      <c r="A31" s="37"/>
      <c r="B31" s="38"/>
      <c r="C31" s="38"/>
      <c r="D31" s="38"/>
      <c r="E31" s="38"/>
      <c r="F31" s="38"/>
      <c r="G31" s="39"/>
    </row>
    <row r="32" spans="1:7">
      <c r="A32" s="34"/>
      <c r="B32" s="35"/>
      <c r="C32" s="35"/>
      <c r="D32" s="35"/>
      <c r="E32" s="35"/>
      <c r="F32" s="35"/>
      <c r="G32" s="36"/>
    </row>
    <row r="33" spans="1:7">
      <c r="A33" s="37"/>
      <c r="B33" s="38"/>
      <c r="C33" s="38"/>
      <c r="D33" s="38"/>
      <c r="E33" s="38"/>
      <c r="F33" s="38"/>
      <c r="G33" s="39"/>
    </row>
    <row r="34" spans="1:7">
      <c r="A34" s="34"/>
      <c r="B34" s="35"/>
      <c r="C34" s="35"/>
      <c r="D34" s="35"/>
      <c r="E34" s="35"/>
      <c r="F34" s="35"/>
      <c r="G34" s="36"/>
    </row>
    <row r="35" spans="1:7">
      <c r="A35" s="37"/>
      <c r="B35" s="38"/>
      <c r="C35" s="38"/>
      <c r="D35" s="38"/>
      <c r="E35" s="38"/>
      <c r="F35" s="38"/>
      <c r="G35" s="39"/>
    </row>
    <row r="36" spans="1:7">
      <c r="A36" s="34"/>
      <c r="B36" s="35"/>
      <c r="C36" s="35"/>
      <c r="D36" s="35"/>
      <c r="E36" s="35"/>
      <c r="F36" s="35"/>
      <c r="G36" s="36"/>
    </row>
    <row r="37" spans="1:7">
      <c r="A37" s="37"/>
      <c r="B37" s="38"/>
      <c r="C37" s="38"/>
      <c r="D37" s="38"/>
      <c r="E37" s="38"/>
      <c r="F37" s="38"/>
      <c r="G37" s="39"/>
    </row>
    <row r="38" spans="1:7">
      <c r="A38" s="34"/>
      <c r="B38" s="35"/>
      <c r="C38" s="35"/>
      <c r="D38" s="35"/>
      <c r="E38" s="35"/>
      <c r="F38" s="35"/>
      <c r="G38" s="36"/>
    </row>
    <row r="39" spans="1:7">
      <c r="A39" s="37"/>
      <c r="B39" s="38"/>
      <c r="C39" s="38"/>
      <c r="D39" s="38"/>
      <c r="E39" s="38"/>
      <c r="F39" s="38"/>
      <c r="G39" s="39"/>
    </row>
    <row r="40" spans="1:7">
      <c r="A40" s="34"/>
      <c r="B40" s="35"/>
      <c r="C40" s="35"/>
      <c r="D40" s="35"/>
      <c r="E40" s="35"/>
      <c r="F40" s="35"/>
      <c r="G40" s="36"/>
    </row>
    <row r="41" spans="1:7">
      <c r="A41" s="37"/>
      <c r="B41" s="38"/>
      <c r="C41" s="38"/>
      <c r="D41" s="38"/>
      <c r="E41" s="38"/>
      <c r="F41" s="38"/>
      <c r="G41" s="39"/>
    </row>
    <row r="42" spans="1:7">
      <c r="A42" s="34"/>
      <c r="B42" s="35"/>
      <c r="C42" s="35"/>
      <c r="D42" s="35"/>
      <c r="E42" s="35"/>
      <c r="F42" s="35"/>
      <c r="G42" s="36"/>
    </row>
    <row r="43" spans="1:7">
      <c r="A43" s="37"/>
      <c r="B43" s="38"/>
      <c r="C43" s="38"/>
      <c r="D43" s="38"/>
      <c r="E43" s="38"/>
      <c r="F43" s="38"/>
      <c r="G43" s="39"/>
    </row>
    <row r="44" spans="1:7">
      <c r="A44" s="34"/>
      <c r="B44" s="35"/>
      <c r="C44" s="35"/>
      <c r="D44" s="35"/>
      <c r="E44" s="35"/>
      <c r="F44" s="35"/>
      <c r="G44" s="36"/>
    </row>
    <row r="45" spans="1:7">
      <c r="A45" s="37"/>
      <c r="B45" s="38"/>
      <c r="C45" s="38"/>
      <c r="D45" s="38"/>
      <c r="E45" s="38"/>
      <c r="F45" s="38"/>
      <c r="G45" s="39"/>
    </row>
    <row r="46" spans="1:7">
      <c r="A46" s="34"/>
      <c r="B46" s="35"/>
      <c r="C46" s="35"/>
      <c r="D46" s="35"/>
      <c r="E46" s="35"/>
      <c r="F46" s="35"/>
      <c r="G46" s="36"/>
    </row>
    <row r="47" spans="1:7">
      <c r="A47" s="37"/>
      <c r="B47" s="38"/>
      <c r="C47" s="38"/>
      <c r="D47" s="38"/>
      <c r="E47" s="38"/>
      <c r="F47" s="38"/>
      <c r="G47" s="39"/>
    </row>
    <row r="48" spans="1:7">
      <c r="A48" s="34"/>
      <c r="B48" s="35"/>
      <c r="C48" s="35"/>
      <c r="D48" s="35"/>
      <c r="E48" s="35"/>
      <c r="F48" s="35"/>
      <c r="G48" s="36"/>
    </row>
    <row r="49" spans="1:7">
      <c r="A49" s="37"/>
      <c r="B49" s="38"/>
      <c r="C49" s="38"/>
      <c r="D49" s="38"/>
      <c r="E49" s="38"/>
      <c r="F49" s="38"/>
      <c r="G49" s="39"/>
    </row>
    <row r="50" spans="1:7">
      <c r="A50" s="34"/>
      <c r="B50" s="35"/>
      <c r="C50" s="35"/>
      <c r="D50" s="35"/>
      <c r="E50" s="35"/>
      <c r="F50" s="35"/>
      <c r="G50" s="36"/>
    </row>
    <row r="51" spans="1:7">
      <c r="A51" s="37"/>
      <c r="B51" s="38"/>
      <c r="C51" s="38"/>
      <c r="D51" s="38"/>
      <c r="E51" s="38"/>
      <c r="F51" s="38"/>
      <c r="G51" s="39"/>
    </row>
    <row r="52" spans="1:7">
      <c r="A52" s="34"/>
      <c r="B52" s="35"/>
      <c r="C52" s="35"/>
      <c r="D52" s="35"/>
      <c r="E52" s="35"/>
      <c r="F52" s="35"/>
      <c r="G52" s="36"/>
    </row>
    <row r="53" spans="1:7">
      <c r="A53" s="37"/>
      <c r="B53" s="38"/>
      <c r="C53" s="38"/>
      <c r="D53" s="38"/>
      <c r="E53" s="38"/>
      <c r="F53" s="38"/>
      <c r="G53" s="39"/>
    </row>
    <row r="54" spans="1:7">
      <c r="A54" s="34"/>
      <c r="B54" s="35"/>
      <c r="C54" s="35"/>
      <c r="D54" s="35"/>
      <c r="E54" s="35"/>
      <c r="F54" s="35"/>
      <c r="G54" s="36"/>
    </row>
    <row r="55" spans="1:7">
      <c r="A55" s="37"/>
      <c r="B55" s="38"/>
      <c r="C55" s="38"/>
      <c r="D55" s="38"/>
      <c r="E55" s="38"/>
      <c r="F55" s="38"/>
      <c r="G55" s="39"/>
    </row>
    <row r="56" spans="1:7">
      <c r="A56" s="34"/>
      <c r="B56" s="35"/>
      <c r="C56" s="35"/>
      <c r="D56" s="35"/>
      <c r="E56" s="35"/>
      <c r="F56" s="35"/>
      <c r="G56" s="36"/>
    </row>
    <row r="57" spans="1:7">
      <c r="A57" s="37"/>
      <c r="B57" s="38"/>
      <c r="C57" s="38"/>
      <c r="D57" s="38"/>
      <c r="E57" s="38"/>
      <c r="F57" s="38"/>
      <c r="G57" s="39"/>
    </row>
    <row r="58" spans="1:7">
      <c r="A58" s="34"/>
      <c r="B58" s="35"/>
      <c r="C58" s="35"/>
      <c r="D58" s="35"/>
      <c r="E58" s="35"/>
      <c r="F58" s="35"/>
      <c r="G58" s="36"/>
    </row>
    <row r="59" spans="1:7">
      <c r="A59" s="37"/>
      <c r="B59" s="38"/>
      <c r="C59" s="38"/>
      <c r="D59" s="38"/>
      <c r="E59" s="38"/>
      <c r="F59" s="38"/>
      <c r="G59" s="39"/>
    </row>
    <row r="60" spans="1:7">
      <c r="A60" s="34"/>
      <c r="B60" s="35"/>
      <c r="C60" s="35"/>
      <c r="D60" s="35"/>
      <c r="E60" s="35"/>
      <c r="F60" s="35"/>
      <c r="G60" s="36"/>
    </row>
    <row r="61" spans="1:7">
      <c r="A61" s="37"/>
      <c r="B61" s="38"/>
      <c r="C61" s="38"/>
      <c r="D61" s="38"/>
      <c r="E61" s="38"/>
      <c r="F61" s="38"/>
      <c r="G61" s="39"/>
    </row>
    <row r="62" spans="1:7">
      <c r="A62" s="34"/>
      <c r="B62" s="35"/>
      <c r="C62" s="35"/>
      <c r="D62" s="35"/>
      <c r="E62" s="35"/>
      <c r="F62" s="35"/>
      <c r="G62" s="36"/>
    </row>
    <row r="63" spans="1:7">
      <c r="A63" s="37"/>
      <c r="B63" s="38"/>
      <c r="C63" s="38"/>
      <c r="D63" s="38"/>
      <c r="E63" s="38"/>
      <c r="F63" s="38"/>
      <c r="G63" s="39"/>
    </row>
    <row r="64" spans="1:7">
      <c r="A64" s="34"/>
      <c r="B64" s="35"/>
      <c r="C64" s="35"/>
      <c r="D64" s="35"/>
      <c r="E64" s="35"/>
      <c r="F64" s="35"/>
      <c r="G64" s="36"/>
    </row>
    <row r="65" spans="1:7">
      <c r="A65" s="37"/>
      <c r="B65" s="38"/>
      <c r="C65" s="38"/>
      <c r="D65" s="38"/>
      <c r="E65" s="38"/>
      <c r="F65" s="38"/>
      <c r="G65" s="39"/>
    </row>
    <row r="66" spans="1:7">
      <c r="A66" s="34"/>
      <c r="B66" s="35"/>
      <c r="C66" s="35"/>
      <c r="D66" s="35"/>
      <c r="E66" s="35"/>
      <c r="F66" s="35"/>
      <c r="G66" s="36"/>
    </row>
    <row r="67" spans="1:7">
      <c r="A67" s="37"/>
      <c r="B67" s="38"/>
      <c r="C67" s="38"/>
      <c r="D67" s="38"/>
      <c r="E67" s="38"/>
      <c r="F67" s="38"/>
      <c r="G67" s="39"/>
    </row>
    <row r="68" spans="1:7">
      <c r="A68" s="34"/>
      <c r="B68" s="35"/>
      <c r="C68" s="35"/>
      <c r="D68" s="35"/>
      <c r="E68" s="35"/>
      <c r="F68" s="35"/>
      <c r="G68" s="36"/>
    </row>
    <row r="69" spans="1:7">
      <c r="A69" s="37"/>
      <c r="B69" s="38"/>
      <c r="C69" s="38"/>
      <c r="D69" s="38"/>
      <c r="E69" s="38"/>
      <c r="F69" s="38"/>
      <c r="G69" s="39"/>
    </row>
    <row r="70" spans="1:7">
      <c r="A70" s="34"/>
      <c r="B70" s="35"/>
      <c r="C70" s="35"/>
      <c r="D70" s="35"/>
      <c r="E70" s="35"/>
      <c r="F70" s="35"/>
      <c r="G70" s="36"/>
    </row>
    <row r="71" spans="1:7">
      <c r="A71" s="37"/>
      <c r="B71" s="38"/>
      <c r="C71" s="38"/>
      <c r="D71" s="38"/>
      <c r="E71" s="38"/>
      <c r="F71" s="38"/>
      <c r="G71" s="39"/>
    </row>
    <row r="72" spans="1:7">
      <c r="A72" s="34"/>
      <c r="B72" s="35"/>
      <c r="C72" s="35"/>
      <c r="D72" s="35"/>
      <c r="E72" s="35"/>
      <c r="F72" s="35"/>
      <c r="G72" s="36"/>
    </row>
    <row r="73" spans="1:7">
      <c r="A73" s="37"/>
      <c r="B73" s="38"/>
      <c r="C73" s="38"/>
      <c r="D73" s="38"/>
      <c r="E73" s="38"/>
      <c r="F73" s="38"/>
      <c r="G73" s="39"/>
    </row>
    <row r="74" spans="1:7">
      <c r="A74" s="34"/>
      <c r="B74" s="35"/>
      <c r="C74" s="35"/>
      <c r="D74" s="35"/>
      <c r="E74" s="35"/>
      <c r="F74" s="35"/>
      <c r="G74" s="36"/>
    </row>
    <row r="75" spans="1:7">
      <c r="A75" s="37"/>
      <c r="B75" s="38"/>
      <c r="C75" s="38"/>
      <c r="D75" s="38"/>
      <c r="E75" s="38"/>
      <c r="F75" s="38"/>
      <c r="G75" s="39"/>
    </row>
    <row r="76" spans="1:7">
      <c r="A76" s="34"/>
      <c r="B76" s="35"/>
      <c r="C76" s="35"/>
      <c r="D76" s="35"/>
      <c r="E76" s="35"/>
      <c r="F76" s="35"/>
      <c r="G76" s="36"/>
    </row>
    <row r="77" spans="1:7">
      <c r="A77" s="37"/>
      <c r="B77" s="38"/>
      <c r="C77" s="38"/>
      <c r="D77" s="38"/>
      <c r="E77" s="38"/>
      <c r="F77" s="38"/>
      <c r="G77" s="39"/>
    </row>
    <row r="78" spans="1:7">
      <c r="A78" s="34"/>
      <c r="B78" s="35"/>
      <c r="C78" s="35"/>
      <c r="D78" s="35"/>
      <c r="E78" s="35"/>
      <c r="F78" s="35"/>
      <c r="G78" s="36"/>
    </row>
    <row r="79" spans="1:7">
      <c r="A79" s="37"/>
      <c r="B79" s="38"/>
      <c r="C79" s="38"/>
      <c r="D79" s="38"/>
      <c r="E79" s="38"/>
      <c r="F79" s="38"/>
      <c r="G79" s="39"/>
    </row>
    <row r="80" spans="1:7">
      <c r="A80" s="34"/>
      <c r="B80" s="35"/>
      <c r="C80" s="35"/>
      <c r="D80" s="35"/>
      <c r="E80" s="35"/>
      <c r="F80" s="35"/>
      <c r="G80" s="36"/>
    </row>
    <row r="81" spans="1:7">
      <c r="A81" s="37"/>
      <c r="B81" s="38"/>
      <c r="C81" s="38"/>
      <c r="D81" s="38"/>
      <c r="E81" s="38"/>
      <c r="F81" s="38"/>
      <c r="G81" s="39"/>
    </row>
    <row r="82" spans="1:7">
      <c r="A82" s="34"/>
      <c r="B82" s="35"/>
      <c r="C82" s="35"/>
      <c r="D82" s="35"/>
      <c r="E82" s="35"/>
      <c r="F82" s="35"/>
      <c r="G82" s="36"/>
    </row>
    <row r="83" spans="1:7">
      <c r="A83" s="37"/>
      <c r="B83" s="38"/>
      <c r="C83" s="38"/>
      <c r="D83" s="38"/>
      <c r="E83" s="38"/>
      <c r="F83" s="38"/>
      <c r="G83" s="39"/>
    </row>
    <row r="84" spans="1:7">
      <c r="A84" s="34"/>
      <c r="B84" s="35"/>
      <c r="C84" s="35"/>
      <c r="D84" s="35"/>
      <c r="E84" s="35"/>
      <c r="F84" s="35"/>
      <c r="G84" s="36"/>
    </row>
    <row r="85" spans="1:7">
      <c r="A85" s="37"/>
      <c r="B85" s="38"/>
      <c r="C85" s="38"/>
      <c r="D85" s="38"/>
      <c r="E85" s="38"/>
      <c r="F85" s="38"/>
      <c r="G85" s="39"/>
    </row>
    <row r="86" spans="1:7">
      <c r="A86" s="34"/>
      <c r="B86" s="35"/>
      <c r="C86" s="35"/>
      <c r="D86" s="35"/>
      <c r="E86" s="35"/>
      <c r="F86" s="35"/>
      <c r="G86" s="36"/>
    </row>
    <row r="87" spans="1:7">
      <c r="A87" s="37"/>
      <c r="B87" s="38"/>
      <c r="C87" s="38"/>
      <c r="D87" s="38"/>
      <c r="E87" s="38"/>
      <c r="F87" s="38"/>
      <c r="G87" s="39"/>
    </row>
    <row r="88" spans="1:7">
      <c r="A88" s="34"/>
      <c r="B88" s="35"/>
      <c r="C88" s="35"/>
      <c r="D88" s="35"/>
      <c r="E88" s="35"/>
      <c r="F88" s="35"/>
      <c r="G88" s="36"/>
    </row>
    <row r="89" spans="1:7">
      <c r="A89" s="37"/>
      <c r="B89" s="38"/>
      <c r="C89" s="38"/>
      <c r="D89" s="38"/>
      <c r="E89" s="38"/>
      <c r="F89" s="38"/>
      <c r="G89" s="39"/>
    </row>
    <row r="90" spans="1:7">
      <c r="A90" s="34"/>
      <c r="B90" s="35"/>
      <c r="C90" s="35"/>
      <c r="D90" s="35"/>
      <c r="E90" s="35"/>
      <c r="F90" s="35"/>
      <c r="G90" s="36"/>
    </row>
    <row r="91" spans="1:7">
      <c r="A91" s="37"/>
      <c r="B91" s="38"/>
      <c r="C91" s="38"/>
      <c r="D91" s="38"/>
      <c r="E91" s="38"/>
      <c r="F91" s="38"/>
      <c r="G91" s="39"/>
    </row>
    <row r="92" spans="1:7">
      <c r="A92" s="34"/>
      <c r="B92" s="35"/>
      <c r="C92" s="35"/>
      <c r="D92" s="35"/>
      <c r="E92" s="35"/>
      <c r="F92" s="35"/>
      <c r="G92" s="36"/>
    </row>
    <row r="93" spans="1:7">
      <c r="A93" s="37"/>
      <c r="B93" s="38"/>
      <c r="C93" s="38"/>
      <c r="D93" s="38"/>
      <c r="E93" s="38"/>
      <c r="F93" s="38"/>
      <c r="G93" s="39"/>
    </row>
    <row r="94" spans="1:7">
      <c r="A94" s="34"/>
      <c r="B94" s="35"/>
      <c r="C94" s="35"/>
      <c r="D94" s="35"/>
      <c r="E94" s="35"/>
      <c r="F94" s="35"/>
      <c r="G94" s="36"/>
    </row>
    <row r="95" spans="1:7">
      <c r="A95" s="37"/>
      <c r="B95" s="38"/>
      <c r="C95" s="38"/>
      <c r="D95" s="38"/>
      <c r="E95" s="38"/>
      <c r="F95" s="38"/>
      <c r="G95" s="39"/>
    </row>
    <row r="96" spans="1:7">
      <c r="A96" s="34"/>
      <c r="B96" s="35"/>
      <c r="C96" s="35"/>
      <c r="D96" s="35"/>
      <c r="E96" s="35"/>
      <c r="F96" s="35"/>
      <c r="G96" s="36"/>
    </row>
    <row r="97" spans="1:7">
      <c r="A97" s="37"/>
      <c r="B97" s="38"/>
      <c r="C97" s="38"/>
      <c r="D97" s="38"/>
      <c r="E97" s="38"/>
      <c r="F97" s="38"/>
      <c r="G97" s="39"/>
    </row>
    <row r="98" spans="1:7">
      <c r="A98" s="34"/>
      <c r="B98" s="35"/>
      <c r="C98" s="35"/>
      <c r="D98" s="35"/>
      <c r="E98" s="35"/>
      <c r="F98" s="35"/>
      <c r="G98" s="36"/>
    </row>
    <row r="99" spans="1:7">
      <c r="A99" s="37"/>
      <c r="B99" s="38"/>
      <c r="C99" s="38"/>
      <c r="D99" s="38"/>
      <c r="E99" s="38"/>
      <c r="F99" s="38"/>
      <c r="G99" s="39"/>
    </row>
    <row r="100" spans="1:7">
      <c r="A100" s="34"/>
      <c r="B100" s="35"/>
      <c r="C100" s="35"/>
      <c r="D100" s="35"/>
      <c r="E100" s="35"/>
      <c r="F100" s="35"/>
      <c r="G100" s="36"/>
    </row>
    <row r="101" spans="1:7">
      <c r="A101" s="37"/>
      <c r="B101" s="38"/>
      <c r="C101" s="38"/>
      <c r="D101" s="38"/>
      <c r="E101" s="38"/>
      <c r="F101" s="38"/>
      <c r="G101" s="39"/>
    </row>
    <row r="102" spans="1:7">
      <c r="A102" s="34"/>
      <c r="B102" s="35"/>
      <c r="C102" s="35"/>
      <c r="D102" s="35"/>
      <c r="E102" s="35"/>
      <c r="F102" s="35"/>
      <c r="G102" s="36"/>
    </row>
    <row r="103" spans="1:7">
      <c r="A103" s="37"/>
      <c r="B103" s="38"/>
      <c r="C103" s="38"/>
      <c r="D103" s="38"/>
      <c r="E103" s="38"/>
      <c r="F103" s="38"/>
      <c r="G103" s="39"/>
    </row>
    <row r="104" spans="1:7">
      <c r="A104" s="34"/>
      <c r="B104" s="35"/>
      <c r="C104" s="35"/>
      <c r="D104" s="35"/>
      <c r="E104" s="35"/>
      <c r="F104" s="35"/>
      <c r="G104" s="36"/>
    </row>
  </sheetData>
  <sheetProtection sheet="1" objects="1" scenarios="1" sort="0" autoFilter="0"/>
  <mergeCells count="2">
    <mergeCell ref="A1:G1"/>
    <mergeCell ref="A2:G2"/>
  </mergeCells>
  <dataValidations count="2">
    <dataValidation type="list" allowBlank="1" showInputMessage="1" showErrorMessage="1" errorTitle="Unsupported value" error="Choose a supported value from the list." sqref="C5:C104" xr:uid="{F7C0023A-C65B-40AC-8166-5295CBA42441}">
      <formula1>"COMMERCIAL VENDOR / SERVICE,INTERNAL BUILD / TEAM,MANUAL WORKFLOW / SPREADSHEET,NO ACTION / POSTPONE,MARKETPLACE / DIRECTORY / COMPARISON SITE,PUBLISHER / ASSOCIATION / RESEARCH SOURCE,OPEN-SOURCE / FREE TOOL,BUNDLED FEATURE / PLATFORM,OTHER"</formula1>
    </dataValidation>
    <dataValidation type="list" allowBlank="1" showInputMessage="1" showErrorMessage="1" errorTitle="Unsupported value" error="Choose a supported value from the list." sqref="D5:D104" xr:uid="{7F8D3CC4-BEDE-454C-B4A1-D48FC01F7355}">
      <formula1>"ACTIVE,MERGED,EXCLUDED IDENTITY"</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104"/>
  <sheetViews>
    <sheetView workbookViewId="0"/>
  </sheetViews>
  <sheetFormatPr defaultRowHeight="14.25"/>
  <cols>
    <col min="1" max="1" width="14" style="2" customWidth="1"/>
    <col min="2" max="2" width="16" style="2" customWidth="1"/>
    <col min="3" max="3" width="24" style="2" customWidth="1"/>
    <col min="4" max="4" width="30" style="2" customWidth="1"/>
    <col min="5" max="5" width="28" style="2" customWidth="1"/>
    <col min="6" max="6" width="24" style="2" customWidth="1"/>
    <col min="7" max="7" width="18" style="2" customWidth="1"/>
    <col min="8" max="8" width="20" style="2" customWidth="1"/>
    <col min="9" max="9" width="24" style="2" customWidth="1"/>
    <col min="10" max="10" width="34" style="2" customWidth="1"/>
    <col min="11" max="11" width="14" style="2" customWidth="1"/>
    <col min="12" max="12" width="40" style="2" customWidth="1"/>
    <col min="13" max="16384" width="9" style="2"/>
  </cols>
  <sheetData>
    <row r="1" spans="1:12" ht="20.25">
      <c r="A1" s="1" t="s">
        <v>29</v>
      </c>
      <c r="B1" s="1"/>
      <c r="C1" s="1"/>
      <c r="D1" s="1"/>
      <c r="E1" s="1"/>
      <c r="F1" s="1"/>
      <c r="G1" s="1"/>
      <c r="H1" s="1"/>
      <c r="I1" s="1"/>
      <c r="J1" s="1"/>
      <c r="K1" s="1"/>
      <c r="L1" s="1"/>
    </row>
    <row r="2" spans="1:12">
      <c r="A2" s="3" t="s">
        <v>30</v>
      </c>
      <c r="B2" s="3"/>
      <c r="C2" s="3"/>
      <c r="D2" s="3"/>
      <c r="E2" s="3"/>
      <c r="F2" s="3"/>
      <c r="G2" s="3"/>
      <c r="H2" s="3"/>
      <c r="I2" s="3"/>
      <c r="J2" s="3"/>
      <c r="K2" s="3"/>
      <c r="L2" s="3"/>
    </row>
    <row r="4" spans="1:12">
      <c r="A4" s="6" t="s">
        <v>31</v>
      </c>
      <c r="B4" s="7" t="s">
        <v>32</v>
      </c>
      <c r="C4" s="7" t="s">
        <v>33</v>
      </c>
      <c r="D4" s="7" t="s">
        <v>34</v>
      </c>
      <c r="E4" s="7" t="s">
        <v>35</v>
      </c>
      <c r="F4" s="7" t="s">
        <v>36</v>
      </c>
      <c r="G4" s="7" t="s">
        <v>37</v>
      </c>
      <c r="H4" s="7" t="s">
        <v>38</v>
      </c>
      <c r="I4" s="7" t="s">
        <v>39</v>
      </c>
      <c r="J4" s="7" t="s">
        <v>40</v>
      </c>
      <c r="K4" s="7" t="s">
        <v>41</v>
      </c>
      <c r="L4" s="8" t="s">
        <v>42</v>
      </c>
    </row>
    <row r="5" spans="1:12">
      <c r="A5" s="31"/>
      <c r="B5" s="32"/>
      <c r="C5" s="32"/>
      <c r="D5" s="32"/>
      <c r="E5" s="32"/>
      <c r="F5" s="32"/>
      <c r="G5" s="32"/>
      <c r="H5" s="32"/>
      <c r="I5" s="32"/>
      <c r="J5" s="32"/>
      <c r="K5" s="40"/>
      <c r="L5" s="33"/>
    </row>
    <row r="6" spans="1:12">
      <c r="A6" s="34"/>
      <c r="B6" s="35"/>
      <c r="C6" s="35"/>
      <c r="D6" s="35"/>
      <c r="E6" s="35"/>
      <c r="F6" s="35"/>
      <c r="G6" s="35"/>
      <c r="H6" s="35"/>
      <c r="I6" s="35"/>
      <c r="J6" s="35"/>
      <c r="K6" s="41"/>
      <c r="L6" s="36"/>
    </row>
    <row r="7" spans="1:12">
      <c r="A7" s="37"/>
      <c r="B7" s="38"/>
      <c r="C7" s="38"/>
      <c r="D7" s="38"/>
      <c r="E7" s="38"/>
      <c r="F7" s="38"/>
      <c r="G7" s="38"/>
      <c r="H7" s="38"/>
      <c r="I7" s="38"/>
      <c r="J7" s="38"/>
      <c r="K7" s="42"/>
      <c r="L7" s="39"/>
    </row>
    <row r="8" spans="1:12">
      <c r="A8" s="34"/>
      <c r="B8" s="35"/>
      <c r="C8" s="35"/>
      <c r="D8" s="35"/>
      <c r="E8" s="35"/>
      <c r="F8" s="35"/>
      <c r="G8" s="35"/>
      <c r="H8" s="35"/>
      <c r="I8" s="35"/>
      <c r="J8" s="35"/>
      <c r="K8" s="41"/>
      <c r="L8" s="36"/>
    </row>
    <row r="9" spans="1:12">
      <c r="A9" s="37"/>
      <c r="B9" s="38"/>
      <c r="C9" s="38"/>
      <c r="D9" s="38"/>
      <c r="E9" s="38"/>
      <c r="F9" s="38"/>
      <c r="G9" s="38"/>
      <c r="H9" s="38"/>
      <c r="I9" s="38"/>
      <c r="J9" s="38"/>
      <c r="K9" s="42"/>
      <c r="L9" s="39"/>
    </row>
    <row r="10" spans="1:12">
      <c r="A10" s="34"/>
      <c r="B10" s="35"/>
      <c r="C10" s="35"/>
      <c r="D10" s="35"/>
      <c r="E10" s="35"/>
      <c r="F10" s="35"/>
      <c r="G10" s="35"/>
      <c r="H10" s="35"/>
      <c r="I10" s="35"/>
      <c r="J10" s="35"/>
      <c r="K10" s="41"/>
      <c r="L10" s="36"/>
    </row>
    <row r="11" spans="1:12">
      <c r="A11" s="37"/>
      <c r="B11" s="38"/>
      <c r="C11" s="38"/>
      <c r="D11" s="38"/>
      <c r="E11" s="38"/>
      <c r="F11" s="38"/>
      <c r="G11" s="38"/>
      <c r="H11" s="38"/>
      <c r="I11" s="38"/>
      <c r="J11" s="38"/>
      <c r="K11" s="42"/>
      <c r="L11" s="39"/>
    </row>
    <row r="12" spans="1:12">
      <c r="A12" s="34"/>
      <c r="B12" s="35"/>
      <c r="C12" s="35"/>
      <c r="D12" s="35"/>
      <c r="E12" s="35"/>
      <c r="F12" s="35"/>
      <c r="G12" s="35"/>
      <c r="H12" s="35"/>
      <c r="I12" s="35"/>
      <c r="J12" s="35"/>
      <c r="K12" s="41"/>
      <c r="L12" s="36"/>
    </row>
    <row r="13" spans="1:12">
      <c r="A13" s="37"/>
      <c r="B13" s="38"/>
      <c r="C13" s="38"/>
      <c r="D13" s="38"/>
      <c r="E13" s="38"/>
      <c r="F13" s="38"/>
      <c r="G13" s="38"/>
      <c r="H13" s="38"/>
      <c r="I13" s="38"/>
      <c r="J13" s="38"/>
      <c r="K13" s="42"/>
      <c r="L13" s="39"/>
    </row>
    <row r="14" spans="1:12">
      <c r="A14" s="34"/>
      <c r="B14" s="35"/>
      <c r="C14" s="35"/>
      <c r="D14" s="35"/>
      <c r="E14" s="35"/>
      <c r="F14" s="35"/>
      <c r="G14" s="35"/>
      <c r="H14" s="35"/>
      <c r="I14" s="35"/>
      <c r="J14" s="35"/>
      <c r="K14" s="41"/>
      <c r="L14" s="36"/>
    </row>
    <row r="15" spans="1:12">
      <c r="A15" s="37"/>
      <c r="B15" s="38"/>
      <c r="C15" s="38"/>
      <c r="D15" s="38"/>
      <c r="E15" s="38"/>
      <c r="F15" s="38"/>
      <c r="G15" s="38"/>
      <c r="H15" s="38"/>
      <c r="I15" s="38"/>
      <c r="J15" s="38"/>
      <c r="K15" s="42"/>
      <c r="L15" s="39"/>
    </row>
    <row r="16" spans="1:12">
      <c r="A16" s="34"/>
      <c r="B16" s="35"/>
      <c r="C16" s="35"/>
      <c r="D16" s="35"/>
      <c r="E16" s="35"/>
      <c r="F16" s="35"/>
      <c r="G16" s="35"/>
      <c r="H16" s="35"/>
      <c r="I16" s="35"/>
      <c r="J16" s="35"/>
      <c r="K16" s="41"/>
      <c r="L16" s="36"/>
    </row>
    <row r="17" spans="1:12">
      <c r="A17" s="37"/>
      <c r="B17" s="38"/>
      <c r="C17" s="38"/>
      <c r="D17" s="38"/>
      <c r="E17" s="38"/>
      <c r="F17" s="38"/>
      <c r="G17" s="38"/>
      <c r="H17" s="38"/>
      <c r="I17" s="38"/>
      <c r="J17" s="38"/>
      <c r="K17" s="42"/>
      <c r="L17" s="39"/>
    </row>
    <row r="18" spans="1:12">
      <c r="A18" s="34"/>
      <c r="B18" s="35"/>
      <c r="C18" s="35"/>
      <c r="D18" s="35"/>
      <c r="E18" s="35"/>
      <c r="F18" s="35"/>
      <c r="G18" s="35"/>
      <c r="H18" s="35"/>
      <c r="I18" s="35"/>
      <c r="J18" s="35"/>
      <c r="K18" s="41"/>
      <c r="L18" s="36"/>
    </row>
    <row r="19" spans="1:12">
      <c r="A19" s="37"/>
      <c r="B19" s="38"/>
      <c r="C19" s="38"/>
      <c r="D19" s="38"/>
      <c r="E19" s="38"/>
      <c r="F19" s="38"/>
      <c r="G19" s="38"/>
      <c r="H19" s="38"/>
      <c r="I19" s="38"/>
      <c r="J19" s="38"/>
      <c r="K19" s="42"/>
      <c r="L19" s="39"/>
    </row>
    <row r="20" spans="1:12">
      <c r="A20" s="34"/>
      <c r="B20" s="35"/>
      <c r="C20" s="35"/>
      <c r="D20" s="35"/>
      <c r="E20" s="35"/>
      <c r="F20" s="35"/>
      <c r="G20" s="35"/>
      <c r="H20" s="35"/>
      <c r="I20" s="35"/>
      <c r="J20" s="35"/>
      <c r="K20" s="41"/>
      <c r="L20" s="36"/>
    </row>
    <row r="21" spans="1:12">
      <c r="A21" s="37"/>
      <c r="B21" s="38"/>
      <c r="C21" s="38"/>
      <c r="D21" s="38"/>
      <c r="E21" s="38"/>
      <c r="F21" s="38"/>
      <c r="G21" s="38"/>
      <c r="H21" s="38"/>
      <c r="I21" s="38"/>
      <c r="J21" s="38"/>
      <c r="K21" s="42"/>
      <c r="L21" s="39"/>
    </row>
    <row r="22" spans="1:12">
      <c r="A22" s="34"/>
      <c r="B22" s="35"/>
      <c r="C22" s="35"/>
      <c r="D22" s="35"/>
      <c r="E22" s="35"/>
      <c r="F22" s="35"/>
      <c r="G22" s="35"/>
      <c r="H22" s="35"/>
      <c r="I22" s="35"/>
      <c r="J22" s="35"/>
      <c r="K22" s="41"/>
      <c r="L22" s="36"/>
    </row>
    <row r="23" spans="1:12">
      <c r="A23" s="37"/>
      <c r="B23" s="38"/>
      <c r="C23" s="38"/>
      <c r="D23" s="38"/>
      <c r="E23" s="38"/>
      <c r="F23" s="38"/>
      <c r="G23" s="38"/>
      <c r="H23" s="38"/>
      <c r="I23" s="38"/>
      <c r="J23" s="38"/>
      <c r="K23" s="42"/>
      <c r="L23" s="39"/>
    </row>
    <row r="24" spans="1:12">
      <c r="A24" s="34"/>
      <c r="B24" s="35"/>
      <c r="C24" s="35"/>
      <c r="D24" s="35"/>
      <c r="E24" s="35"/>
      <c r="F24" s="35"/>
      <c r="G24" s="35"/>
      <c r="H24" s="35"/>
      <c r="I24" s="35"/>
      <c r="J24" s="35"/>
      <c r="K24" s="41"/>
      <c r="L24" s="36"/>
    </row>
    <row r="25" spans="1:12">
      <c r="A25" s="37"/>
      <c r="B25" s="38"/>
      <c r="C25" s="38"/>
      <c r="D25" s="38"/>
      <c r="E25" s="38"/>
      <c r="F25" s="38"/>
      <c r="G25" s="38"/>
      <c r="H25" s="38"/>
      <c r="I25" s="38"/>
      <c r="J25" s="38"/>
      <c r="K25" s="42"/>
      <c r="L25" s="39"/>
    </row>
    <row r="26" spans="1:12">
      <c r="A26" s="34"/>
      <c r="B26" s="35"/>
      <c r="C26" s="35"/>
      <c r="D26" s="35"/>
      <c r="E26" s="35"/>
      <c r="F26" s="35"/>
      <c r="G26" s="35"/>
      <c r="H26" s="35"/>
      <c r="I26" s="35"/>
      <c r="J26" s="35"/>
      <c r="K26" s="41"/>
      <c r="L26" s="36"/>
    </row>
    <row r="27" spans="1:12">
      <c r="A27" s="37"/>
      <c r="B27" s="38"/>
      <c r="C27" s="38"/>
      <c r="D27" s="38"/>
      <c r="E27" s="38"/>
      <c r="F27" s="38"/>
      <c r="G27" s="38"/>
      <c r="H27" s="38"/>
      <c r="I27" s="38"/>
      <c r="J27" s="38"/>
      <c r="K27" s="42"/>
      <c r="L27" s="39"/>
    </row>
    <row r="28" spans="1:12">
      <c r="A28" s="34"/>
      <c r="B28" s="35"/>
      <c r="C28" s="35"/>
      <c r="D28" s="35"/>
      <c r="E28" s="35"/>
      <c r="F28" s="35"/>
      <c r="G28" s="35"/>
      <c r="H28" s="35"/>
      <c r="I28" s="35"/>
      <c r="J28" s="35"/>
      <c r="K28" s="41"/>
      <c r="L28" s="36"/>
    </row>
    <row r="29" spans="1:12">
      <c r="A29" s="37"/>
      <c r="B29" s="38"/>
      <c r="C29" s="38"/>
      <c r="D29" s="38"/>
      <c r="E29" s="38"/>
      <c r="F29" s="38"/>
      <c r="G29" s="38"/>
      <c r="H29" s="38"/>
      <c r="I29" s="38"/>
      <c r="J29" s="38"/>
      <c r="K29" s="42"/>
      <c r="L29" s="39"/>
    </row>
    <row r="30" spans="1:12">
      <c r="A30" s="34"/>
      <c r="B30" s="35"/>
      <c r="C30" s="35"/>
      <c r="D30" s="35"/>
      <c r="E30" s="35"/>
      <c r="F30" s="35"/>
      <c r="G30" s="35"/>
      <c r="H30" s="35"/>
      <c r="I30" s="35"/>
      <c r="J30" s="35"/>
      <c r="K30" s="41"/>
      <c r="L30" s="36"/>
    </row>
    <row r="31" spans="1:12">
      <c r="A31" s="37"/>
      <c r="B31" s="38"/>
      <c r="C31" s="38"/>
      <c r="D31" s="38"/>
      <c r="E31" s="38"/>
      <c r="F31" s="38"/>
      <c r="G31" s="38"/>
      <c r="H31" s="38"/>
      <c r="I31" s="38"/>
      <c r="J31" s="38"/>
      <c r="K31" s="42"/>
      <c r="L31" s="39"/>
    </row>
    <row r="32" spans="1:12">
      <c r="A32" s="34"/>
      <c r="B32" s="35"/>
      <c r="C32" s="35"/>
      <c r="D32" s="35"/>
      <c r="E32" s="35"/>
      <c r="F32" s="35"/>
      <c r="G32" s="35"/>
      <c r="H32" s="35"/>
      <c r="I32" s="35"/>
      <c r="J32" s="35"/>
      <c r="K32" s="41"/>
      <c r="L32" s="36"/>
    </row>
    <row r="33" spans="1:12">
      <c r="A33" s="37"/>
      <c r="B33" s="38"/>
      <c r="C33" s="38"/>
      <c r="D33" s="38"/>
      <c r="E33" s="38"/>
      <c r="F33" s="38"/>
      <c r="G33" s="38"/>
      <c r="H33" s="38"/>
      <c r="I33" s="38"/>
      <c r="J33" s="38"/>
      <c r="K33" s="42"/>
      <c r="L33" s="39"/>
    </row>
    <row r="34" spans="1:12">
      <c r="A34" s="34"/>
      <c r="B34" s="35"/>
      <c r="C34" s="35"/>
      <c r="D34" s="35"/>
      <c r="E34" s="35"/>
      <c r="F34" s="35"/>
      <c r="G34" s="35"/>
      <c r="H34" s="35"/>
      <c r="I34" s="35"/>
      <c r="J34" s="35"/>
      <c r="K34" s="41"/>
      <c r="L34" s="36"/>
    </row>
    <row r="35" spans="1:12">
      <c r="A35" s="37"/>
      <c r="B35" s="38"/>
      <c r="C35" s="38"/>
      <c r="D35" s="38"/>
      <c r="E35" s="38"/>
      <c r="F35" s="38"/>
      <c r="G35" s="38"/>
      <c r="H35" s="38"/>
      <c r="I35" s="38"/>
      <c r="J35" s="38"/>
      <c r="K35" s="42"/>
      <c r="L35" s="39"/>
    </row>
    <row r="36" spans="1:12">
      <c r="A36" s="34"/>
      <c r="B36" s="35"/>
      <c r="C36" s="35"/>
      <c r="D36" s="35"/>
      <c r="E36" s="35"/>
      <c r="F36" s="35"/>
      <c r="G36" s="35"/>
      <c r="H36" s="35"/>
      <c r="I36" s="35"/>
      <c r="J36" s="35"/>
      <c r="K36" s="41"/>
      <c r="L36" s="36"/>
    </row>
    <row r="37" spans="1:12">
      <c r="A37" s="37"/>
      <c r="B37" s="38"/>
      <c r="C37" s="38"/>
      <c r="D37" s="38"/>
      <c r="E37" s="38"/>
      <c r="F37" s="38"/>
      <c r="G37" s="38"/>
      <c r="H37" s="38"/>
      <c r="I37" s="38"/>
      <c r="J37" s="38"/>
      <c r="K37" s="42"/>
      <c r="L37" s="39"/>
    </row>
    <row r="38" spans="1:12">
      <c r="A38" s="34"/>
      <c r="B38" s="35"/>
      <c r="C38" s="35"/>
      <c r="D38" s="35"/>
      <c r="E38" s="35"/>
      <c r="F38" s="35"/>
      <c r="G38" s="35"/>
      <c r="H38" s="35"/>
      <c r="I38" s="35"/>
      <c r="J38" s="35"/>
      <c r="K38" s="41"/>
      <c r="L38" s="36"/>
    </row>
    <row r="39" spans="1:12">
      <c r="A39" s="37"/>
      <c r="B39" s="38"/>
      <c r="C39" s="38"/>
      <c r="D39" s="38"/>
      <c r="E39" s="38"/>
      <c r="F39" s="38"/>
      <c r="G39" s="38"/>
      <c r="H39" s="38"/>
      <c r="I39" s="38"/>
      <c r="J39" s="38"/>
      <c r="K39" s="42"/>
      <c r="L39" s="39"/>
    </row>
    <row r="40" spans="1:12">
      <c r="A40" s="34"/>
      <c r="B40" s="35"/>
      <c r="C40" s="35"/>
      <c r="D40" s="35"/>
      <c r="E40" s="35"/>
      <c r="F40" s="35"/>
      <c r="G40" s="35"/>
      <c r="H40" s="35"/>
      <c r="I40" s="35"/>
      <c r="J40" s="35"/>
      <c r="K40" s="41"/>
      <c r="L40" s="36"/>
    </row>
    <row r="41" spans="1:12">
      <c r="A41" s="37"/>
      <c r="B41" s="38"/>
      <c r="C41" s="38"/>
      <c r="D41" s="38"/>
      <c r="E41" s="38"/>
      <c r="F41" s="38"/>
      <c r="G41" s="38"/>
      <c r="H41" s="38"/>
      <c r="I41" s="38"/>
      <c r="J41" s="38"/>
      <c r="K41" s="42"/>
      <c r="L41" s="39"/>
    </row>
    <row r="42" spans="1:12">
      <c r="A42" s="34"/>
      <c r="B42" s="35"/>
      <c r="C42" s="35"/>
      <c r="D42" s="35"/>
      <c r="E42" s="35"/>
      <c r="F42" s="35"/>
      <c r="G42" s="35"/>
      <c r="H42" s="35"/>
      <c r="I42" s="35"/>
      <c r="J42" s="35"/>
      <c r="K42" s="41"/>
      <c r="L42" s="36"/>
    </row>
    <row r="43" spans="1:12">
      <c r="A43" s="37"/>
      <c r="B43" s="38"/>
      <c r="C43" s="38"/>
      <c r="D43" s="38"/>
      <c r="E43" s="38"/>
      <c r="F43" s="38"/>
      <c r="G43" s="38"/>
      <c r="H43" s="38"/>
      <c r="I43" s="38"/>
      <c r="J43" s="38"/>
      <c r="K43" s="42"/>
      <c r="L43" s="39"/>
    </row>
    <row r="44" spans="1:12">
      <c r="A44" s="34"/>
      <c r="B44" s="35"/>
      <c r="C44" s="35"/>
      <c r="D44" s="35"/>
      <c r="E44" s="35"/>
      <c r="F44" s="35"/>
      <c r="G44" s="35"/>
      <c r="H44" s="35"/>
      <c r="I44" s="35"/>
      <c r="J44" s="35"/>
      <c r="K44" s="41"/>
      <c r="L44" s="36"/>
    </row>
    <row r="45" spans="1:12">
      <c r="A45" s="37"/>
      <c r="B45" s="38"/>
      <c r="C45" s="38"/>
      <c r="D45" s="38"/>
      <c r="E45" s="38"/>
      <c r="F45" s="38"/>
      <c r="G45" s="38"/>
      <c r="H45" s="38"/>
      <c r="I45" s="38"/>
      <c r="J45" s="38"/>
      <c r="K45" s="42"/>
      <c r="L45" s="39"/>
    </row>
    <row r="46" spans="1:12">
      <c r="A46" s="34"/>
      <c r="B46" s="35"/>
      <c r="C46" s="35"/>
      <c r="D46" s="35"/>
      <c r="E46" s="35"/>
      <c r="F46" s="35"/>
      <c r="G46" s="35"/>
      <c r="H46" s="35"/>
      <c r="I46" s="35"/>
      <c r="J46" s="35"/>
      <c r="K46" s="41"/>
      <c r="L46" s="36"/>
    </row>
    <row r="47" spans="1:12">
      <c r="A47" s="37"/>
      <c r="B47" s="38"/>
      <c r="C47" s="38"/>
      <c r="D47" s="38"/>
      <c r="E47" s="38"/>
      <c r="F47" s="38"/>
      <c r="G47" s="38"/>
      <c r="H47" s="38"/>
      <c r="I47" s="38"/>
      <c r="J47" s="38"/>
      <c r="K47" s="42"/>
      <c r="L47" s="39"/>
    </row>
    <row r="48" spans="1:12">
      <c r="A48" s="34"/>
      <c r="B48" s="35"/>
      <c r="C48" s="35"/>
      <c r="D48" s="35"/>
      <c r="E48" s="35"/>
      <c r="F48" s="35"/>
      <c r="G48" s="35"/>
      <c r="H48" s="35"/>
      <c r="I48" s="35"/>
      <c r="J48" s="35"/>
      <c r="K48" s="41"/>
      <c r="L48" s="36"/>
    </row>
    <row r="49" spans="1:12">
      <c r="A49" s="37"/>
      <c r="B49" s="38"/>
      <c r="C49" s="38"/>
      <c r="D49" s="38"/>
      <c r="E49" s="38"/>
      <c r="F49" s="38"/>
      <c r="G49" s="38"/>
      <c r="H49" s="38"/>
      <c r="I49" s="38"/>
      <c r="J49" s="38"/>
      <c r="K49" s="42"/>
      <c r="L49" s="39"/>
    </row>
    <row r="50" spans="1:12">
      <c r="A50" s="34"/>
      <c r="B50" s="35"/>
      <c r="C50" s="35"/>
      <c r="D50" s="35"/>
      <c r="E50" s="35"/>
      <c r="F50" s="35"/>
      <c r="G50" s="35"/>
      <c r="H50" s="35"/>
      <c r="I50" s="35"/>
      <c r="J50" s="35"/>
      <c r="K50" s="41"/>
      <c r="L50" s="36"/>
    </row>
    <row r="51" spans="1:12">
      <c r="A51" s="37"/>
      <c r="B51" s="38"/>
      <c r="C51" s="38"/>
      <c r="D51" s="38"/>
      <c r="E51" s="38"/>
      <c r="F51" s="38"/>
      <c r="G51" s="38"/>
      <c r="H51" s="38"/>
      <c r="I51" s="38"/>
      <c r="J51" s="38"/>
      <c r="K51" s="42"/>
      <c r="L51" s="39"/>
    </row>
    <row r="52" spans="1:12">
      <c r="A52" s="34"/>
      <c r="B52" s="35"/>
      <c r="C52" s="35"/>
      <c r="D52" s="35"/>
      <c r="E52" s="35"/>
      <c r="F52" s="35"/>
      <c r="G52" s="35"/>
      <c r="H52" s="35"/>
      <c r="I52" s="35"/>
      <c r="J52" s="35"/>
      <c r="K52" s="41"/>
      <c r="L52" s="36"/>
    </row>
    <row r="53" spans="1:12">
      <c r="A53" s="37"/>
      <c r="B53" s="38"/>
      <c r="C53" s="38"/>
      <c r="D53" s="38"/>
      <c r="E53" s="38"/>
      <c r="F53" s="38"/>
      <c r="G53" s="38"/>
      <c r="H53" s="38"/>
      <c r="I53" s="38"/>
      <c r="J53" s="38"/>
      <c r="K53" s="42"/>
      <c r="L53" s="39"/>
    </row>
    <row r="54" spans="1:12">
      <c r="A54" s="34"/>
      <c r="B54" s="35"/>
      <c r="C54" s="35"/>
      <c r="D54" s="35"/>
      <c r="E54" s="35"/>
      <c r="F54" s="35"/>
      <c r="G54" s="35"/>
      <c r="H54" s="35"/>
      <c r="I54" s="35"/>
      <c r="J54" s="35"/>
      <c r="K54" s="41"/>
      <c r="L54" s="36"/>
    </row>
    <row r="55" spans="1:12">
      <c r="A55" s="37"/>
      <c r="B55" s="38"/>
      <c r="C55" s="38"/>
      <c r="D55" s="38"/>
      <c r="E55" s="38"/>
      <c r="F55" s="38"/>
      <c r="G55" s="38"/>
      <c r="H55" s="38"/>
      <c r="I55" s="38"/>
      <c r="J55" s="38"/>
      <c r="K55" s="42"/>
      <c r="L55" s="39"/>
    </row>
    <row r="56" spans="1:12">
      <c r="A56" s="34"/>
      <c r="B56" s="35"/>
      <c r="C56" s="35"/>
      <c r="D56" s="35"/>
      <c r="E56" s="35"/>
      <c r="F56" s="35"/>
      <c r="G56" s="35"/>
      <c r="H56" s="35"/>
      <c r="I56" s="35"/>
      <c r="J56" s="35"/>
      <c r="K56" s="41"/>
      <c r="L56" s="36"/>
    </row>
    <row r="57" spans="1:12">
      <c r="A57" s="37"/>
      <c r="B57" s="38"/>
      <c r="C57" s="38"/>
      <c r="D57" s="38"/>
      <c r="E57" s="38"/>
      <c r="F57" s="38"/>
      <c r="G57" s="38"/>
      <c r="H57" s="38"/>
      <c r="I57" s="38"/>
      <c r="J57" s="38"/>
      <c r="K57" s="42"/>
      <c r="L57" s="39"/>
    </row>
    <row r="58" spans="1:12">
      <c r="A58" s="34"/>
      <c r="B58" s="35"/>
      <c r="C58" s="35"/>
      <c r="D58" s="35"/>
      <c r="E58" s="35"/>
      <c r="F58" s="35"/>
      <c r="G58" s="35"/>
      <c r="H58" s="35"/>
      <c r="I58" s="35"/>
      <c r="J58" s="35"/>
      <c r="K58" s="41"/>
      <c r="L58" s="36"/>
    </row>
    <row r="59" spans="1:12">
      <c r="A59" s="37"/>
      <c r="B59" s="38"/>
      <c r="C59" s="38"/>
      <c r="D59" s="38"/>
      <c r="E59" s="38"/>
      <c r="F59" s="38"/>
      <c r="G59" s="38"/>
      <c r="H59" s="38"/>
      <c r="I59" s="38"/>
      <c r="J59" s="38"/>
      <c r="K59" s="42"/>
      <c r="L59" s="39"/>
    </row>
    <row r="60" spans="1:12">
      <c r="A60" s="34"/>
      <c r="B60" s="35"/>
      <c r="C60" s="35"/>
      <c r="D60" s="35"/>
      <c r="E60" s="35"/>
      <c r="F60" s="35"/>
      <c r="G60" s="35"/>
      <c r="H60" s="35"/>
      <c r="I60" s="35"/>
      <c r="J60" s="35"/>
      <c r="K60" s="41"/>
      <c r="L60" s="36"/>
    </row>
    <row r="61" spans="1:12">
      <c r="A61" s="37"/>
      <c r="B61" s="38"/>
      <c r="C61" s="38"/>
      <c r="D61" s="38"/>
      <c r="E61" s="38"/>
      <c r="F61" s="38"/>
      <c r="G61" s="38"/>
      <c r="H61" s="38"/>
      <c r="I61" s="38"/>
      <c r="J61" s="38"/>
      <c r="K61" s="42"/>
      <c r="L61" s="39"/>
    </row>
    <row r="62" spans="1:12">
      <c r="A62" s="34"/>
      <c r="B62" s="35"/>
      <c r="C62" s="35"/>
      <c r="D62" s="35"/>
      <c r="E62" s="35"/>
      <c r="F62" s="35"/>
      <c r="G62" s="35"/>
      <c r="H62" s="35"/>
      <c r="I62" s="35"/>
      <c r="J62" s="35"/>
      <c r="K62" s="41"/>
      <c r="L62" s="36"/>
    </row>
    <row r="63" spans="1:12">
      <c r="A63" s="37"/>
      <c r="B63" s="38"/>
      <c r="C63" s="38"/>
      <c r="D63" s="38"/>
      <c r="E63" s="38"/>
      <c r="F63" s="38"/>
      <c r="G63" s="38"/>
      <c r="H63" s="38"/>
      <c r="I63" s="38"/>
      <c r="J63" s="38"/>
      <c r="K63" s="42"/>
      <c r="L63" s="39"/>
    </row>
    <row r="64" spans="1:12">
      <c r="A64" s="34"/>
      <c r="B64" s="35"/>
      <c r="C64" s="35"/>
      <c r="D64" s="35"/>
      <c r="E64" s="35"/>
      <c r="F64" s="35"/>
      <c r="G64" s="35"/>
      <c r="H64" s="35"/>
      <c r="I64" s="35"/>
      <c r="J64" s="35"/>
      <c r="K64" s="41"/>
      <c r="L64" s="36"/>
    </row>
    <row r="65" spans="1:12">
      <c r="A65" s="37"/>
      <c r="B65" s="38"/>
      <c r="C65" s="38"/>
      <c r="D65" s="38"/>
      <c r="E65" s="38"/>
      <c r="F65" s="38"/>
      <c r="G65" s="38"/>
      <c r="H65" s="38"/>
      <c r="I65" s="38"/>
      <c r="J65" s="38"/>
      <c r="K65" s="42"/>
      <c r="L65" s="39"/>
    </row>
    <row r="66" spans="1:12">
      <c r="A66" s="34"/>
      <c r="B66" s="35"/>
      <c r="C66" s="35"/>
      <c r="D66" s="35"/>
      <c r="E66" s="35"/>
      <c r="F66" s="35"/>
      <c r="G66" s="35"/>
      <c r="H66" s="35"/>
      <c r="I66" s="35"/>
      <c r="J66" s="35"/>
      <c r="K66" s="41"/>
      <c r="L66" s="36"/>
    </row>
    <row r="67" spans="1:12">
      <c r="A67" s="37"/>
      <c r="B67" s="38"/>
      <c r="C67" s="38"/>
      <c r="D67" s="38"/>
      <c r="E67" s="38"/>
      <c r="F67" s="38"/>
      <c r="G67" s="38"/>
      <c r="H67" s="38"/>
      <c r="I67" s="38"/>
      <c r="J67" s="38"/>
      <c r="K67" s="42"/>
      <c r="L67" s="39"/>
    </row>
    <row r="68" spans="1:12">
      <c r="A68" s="34"/>
      <c r="B68" s="35"/>
      <c r="C68" s="35"/>
      <c r="D68" s="35"/>
      <c r="E68" s="35"/>
      <c r="F68" s="35"/>
      <c r="G68" s="35"/>
      <c r="H68" s="35"/>
      <c r="I68" s="35"/>
      <c r="J68" s="35"/>
      <c r="K68" s="41"/>
      <c r="L68" s="36"/>
    </row>
    <row r="69" spans="1:12">
      <c r="A69" s="37"/>
      <c r="B69" s="38"/>
      <c r="C69" s="38"/>
      <c r="D69" s="38"/>
      <c r="E69" s="38"/>
      <c r="F69" s="38"/>
      <c r="G69" s="38"/>
      <c r="H69" s="38"/>
      <c r="I69" s="38"/>
      <c r="J69" s="38"/>
      <c r="K69" s="42"/>
      <c r="L69" s="39"/>
    </row>
    <row r="70" spans="1:12">
      <c r="A70" s="34"/>
      <c r="B70" s="35"/>
      <c r="C70" s="35"/>
      <c r="D70" s="35"/>
      <c r="E70" s="35"/>
      <c r="F70" s="35"/>
      <c r="G70" s="35"/>
      <c r="H70" s="35"/>
      <c r="I70" s="35"/>
      <c r="J70" s="35"/>
      <c r="K70" s="41"/>
      <c r="L70" s="36"/>
    </row>
    <row r="71" spans="1:12">
      <c r="A71" s="37"/>
      <c r="B71" s="38"/>
      <c r="C71" s="38"/>
      <c r="D71" s="38"/>
      <c r="E71" s="38"/>
      <c r="F71" s="38"/>
      <c r="G71" s="38"/>
      <c r="H71" s="38"/>
      <c r="I71" s="38"/>
      <c r="J71" s="38"/>
      <c r="K71" s="42"/>
      <c r="L71" s="39"/>
    </row>
    <row r="72" spans="1:12">
      <c r="A72" s="34"/>
      <c r="B72" s="35"/>
      <c r="C72" s="35"/>
      <c r="D72" s="35"/>
      <c r="E72" s="35"/>
      <c r="F72" s="35"/>
      <c r="G72" s="35"/>
      <c r="H72" s="35"/>
      <c r="I72" s="35"/>
      <c r="J72" s="35"/>
      <c r="K72" s="41"/>
      <c r="L72" s="36"/>
    </row>
    <row r="73" spans="1:12">
      <c r="A73" s="37"/>
      <c r="B73" s="38"/>
      <c r="C73" s="38"/>
      <c r="D73" s="38"/>
      <c r="E73" s="38"/>
      <c r="F73" s="38"/>
      <c r="G73" s="38"/>
      <c r="H73" s="38"/>
      <c r="I73" s="38"/>
      <c r="J73" s="38"/>
      <c r="K73" s="42"/>
      <c r="L73" s="39"/>
    </row>
    <row r="74" spans="1:12">
      <c r="A74" s="34"/>
      <c r="B74" s="35"/>
      <c r="C74" s="35"/>
      <c r="D74" s="35"/>
      <c r="E74" s="35"/>
      <c r="F74" s="35"/>
      <c r="G74" s="35"/>
      <c r="H74" s="35"/>
      <c r="I74" s="35"/>
      <c r="J74" s="35"/>
      <c r="K74" s="41"/>
      <c r="L74" s="36"/>
    </row>
    <row r="75" spans="1:12">
      <c r="A75" s="37"/>
      <c r="B75" s="38"/>
      <c r="C75" s="38"/>
      <c r="D75" s="38"/>
      <c r="E75" s="38"/>
      <c r="F75" s="38"/>
      <c r="G75" s="38"/>
      <c r="H75" s="38"/>
      <c r="I75" s="38"/>
      <c r="J75" s="38"/>
      <c r="K75" s="42"/>
      <c r="L75" s="39"/>
    </row>
    <row r="76" spans="1:12">
      <c r="A76" s="34"/>
      <c r="B76" s="35"/>
      <c r="C76" s="35"/>
      <c r="D76" s="35"/>
      <c r="E76" s="35"/>
      <c r="F76" s="35"/>
      <c r="G76" s="35"/>
      <c r="H76" s="35"/>
      <c r="I76" s="35"/>
      <c r="J76" s="35"/>
      <c r="K76" s="41"/>
      <c r="L76" s="36"/>
    </row>
    <row r="77" spans="1:12">
      <c r="A77" s="37"/>
      <c r="B77" s="38"/>
      <c r="C77" s="38"/>
      <c r="D77" s="38"/>
      <c r="E77" s="38"/>
      <c r="F77" s="38"/>
      <c r="G77" s="38"/>
      <c r="H77" s="38"/>
      <c r="I77" s="38"/>
      <c r="J77" s="38"/>
      <c r="K77" s="42"/>
      <c r="L77" s="39"/>
    </row>
    <row r="78" spans="1:12">
      <c r="A78" s="34"/>
      <c r="B78" s="35"/>
      <c r="C78" s="35"/>
      <c r="D78" s="35"/>
      <c r="E78" s="35"/>
      <c r="F78" s="35"/>
      <c r="G78" s="35"/>
      <c r="H78" s="35"/>
      <c r="I78" s="35"/>
      <c r="J78" s="35"/>
      <c r="K78" s="41"/>
      <c r="L78" s="36"/>
    </row>
    <row r="79" spans="1:12">
      <c r="A79" s="37"/>
      <c r="B79" s="38"/>
      <c r="C79" s="38"/>
      <c r="D79" s="38"/>
      <c r="E79" s="38"/>
      <c r="F79" s="38"/>
      <c r="G79" s="38"/>
      <c r="H79" s="38"/>
      <c r="I79" s="38"/>
      <c r="J79" s="38"/>
      <c r="K79" s="42"/>
      <c r="L79" s="39"/>
    </row>
    <row r="80" spans="1:12">
      <c r="A80" s="34"/>
      <c r="B80" s="35"/>
      <c r="C80" s="35"/>
      <c r="D80" s="35"/>
      <c r="E80" s="35"/>
      <c r="F80" s="35"/>
      <c r="G80" s="35"/>
      <c r="H80" s="35"/>
      <c r="I80" s="35"/>
      <c r="J80" s="35"/>
      <c r="K80" s="41"/>
      <c r="L80" s="36"/>
    </row>
    <row r="81" spans="1:12">
      <c r="A81" s="37"/>
      <c r="B81" s="38"/>
      <c r="C81" s="38"/>
      <c r="D81" s="38"/>
      <c r="E81" s="38"/>
      <c r="F81" s="38"/>
      <c r="G81" s="38"/>
      <c r="H81" s="38"/>
      <c r="I81" s="38"/>
      <c r="J81" s="38"/>
      <c r="K81" s="42"/>
      <c r="L81" s="39"/>
    </row>
    <row r="82" spans="1:12">
      <c r="A82" s="34"/>
      <c r="B82" s="35"/>
      <c r="C82" s="35"/>
      <c r="D82" s="35"/>
      <c r="E82" s="35"/>
      <c r="F82" s="35"/>
      <c r="G82" s="35"/>
      <c r="H82" s="35"/>
      <c r="I82" s="35"/>
      <c r="J82" s="35"/>
      <c r="K82" s="41"/>
      <c r="L82" s="36"/>
    </row>
    <row r="83" spans="1:12">
      <c r="A83" s="37"/>
      <c r="B83" s="38"/>
      <c r="C83" s="38"/>
      <c r="D83" s="38"/>
      <c r="E83" s="38"/>
      <c r="F83" s="38"/>
      <c r="G83" s="38"/>
      <c r="H83" s="38"/>
      <c r="I83" s="38"/>
      <c r="J83" s="38"/>
      <c r="K83" s="42"/>
      <c r="L83" s="39"/>
    </row>
    <row r="84" spans="1:12">
      <c r="A84" s="34"/>
      <c r="B84" s="35"/>
      <c r="C84" s="35"/>
      <c r="D84" s="35"/>
      <c r="E84" s="35"/>
      <c r="F84" s="35"/>
      <c r="G84" s="35"/>
      <c r="H84" s="35"/>
      <c r="I84" s="35"/>
      <c r="J84" s="35"/>
      <c r="K84" s="41"/>
      <c r="L84" s="36"/>
    </row>
    <row r="85" spans="1:12">
      <c r="A85" s="37"/>
      <c r="B85" s="38"/>
      <c r="C85" s="38"/>
      <c r="D85" s="38"/>
      <c r="E85" s="38"/>
      <c r="F85" s="38"/>
      <c r="G85" s="38"/>
      <c r="H85" s="38"/>
      <c r="I85" s="38"/>
      <c r="J85" s="38"/>
      <c r="K85" s="42"/>
      <c r="L85" s="39"/>
    </row>
    <row r="86" spans="1:12">
      <c r="A86" s="34"/>
      <c r="B86" s="35"/>
      <c r="C86" s="35"/>
      <c r="D86" s="35"/>
      <c r="E86" s="35"/>
      <c r="F86" s="35"/>
      <c r="G86" s="35"/>
      <c r="H86" s="35"/>
      <c r="I86" s="35"/>
      <c r="J86" s="35"/>
      <c r="K86" s="41"/>
      <c r="L86" s="36"/>
    </row>
    <row r="87" spans="1:12">
      <c r="A87" s="37"/>
      <c r="B87" s="38"/>
      <c r="C87" s="38"/>
      <c r="D87" s="38"/>
      <c r="E87" s="38"/>
      <c r="F87" s="38"/>
      <c r="G87" s="38"/>
      <c r="H87" s="38"/>
      <c r="I87" s="38"/>
      <c r="J87" s="38"/>
      <c r="K87" s="42"/>
      <c r="L87" s="39"/>
    </row>
    <row r="88" spans="1:12">
      <c r="A88" s="34"/>
      <c r="B88" s="35"/>
      <c r="C88" s="35"/>
      <c r="D88" s="35"/>
      <c r="E88" s="35"/>
      <c r="F88" s="35"/>
      <c r="G88" s="35"/>
      <c r="H88" s="35"/>
      <c r="I88" s="35"/>
      <c r="J88" s="35"/>
      <c r="K88" s="41"/>
      <c r="L88" s="36"/>
    </row>
    <row r="89" spans="1:12">
      <c r="A89" s="37"/>
      <c r="B89" s="38"/>
      <c r="C89" s="38"/>
      <c r="D89" s="38"/>
      <c r="E89" s="38"/>
      <c r="F89" s="38"/>
      <c r="G89" s="38"/>
      <c r="H89" s="38"/>
      <c r="I89" s="38"/>
      <c r="J89" s="38"/>
      <c r="K89" s="42"/>
      <c r="L89" s="39"/>
    </row>
    <row r="90" spans="1:12">
      <c r="A90" s="34"/>
      <c r="B90" s="35"/>
      <c r="C90" s="35"/>
      <c r="D90" s="35"/>
      <c r="E90" s="35"/>
      <c r="F90" s="35"/>
      <c r="G90" s="35"/>
      <c r="H90" s="35"/>
      <c r="I90" s="35"/>
      <c r="J90" s="35"/>
      <c r="K90" s="41"/>
      <c r="L90" s="36"/>
    </row>
    <row r="91" spans="1:12">
      <c r="A91" s="37"/>
      <c r="B91" s="38"/>
      <c r="C91" s="38"/>
      <c r="D91" s="38"/>
      <c r="E91" s="38"/>
      <c r="F91" s="38"/>
      <c r="G91" s="38"/>
      <c r="H91" s="38"/>
      <c r="I91" s="38"/>
      <c r="J91" s="38"/>
      <c r="K91" s="42"/>
      <c r="L91" s="39"/>
    </row>
    <row r="92" spans="1:12">
      <c r="A92" s="34"/>
      <c r="B92" s="35"/>
      <c r="C92" s="35"/>
      <c r="D92" s="35"/>
      <c r="E92" s="35"/>
      <c r="F92" s="35"/>
      <c r="G92" s="35"/>
      <c r="H92" s="35"/>
      <c r="I92" s="35"/>
      <c r="J92" s="35"/>
      <c r="K92" s="41"/>
      <c r="L92" s="36"/>
    </row>
    <row r="93" spans="1:12">
      <c r="A93" s="37"/>
      <c r="B93" s="38"/>
      <c r="C93" s="38"/>
      <c r="D93" s="38"/>
      <c r="E93" s="38"/>
      <c r="F93" s="38"/>
      <c r="G93" s="38"/>
      <c r="H93" s="38"/>
      <c r="I93" s="38"/>
      <c r="J93" s="38"/>
      <c r="K93" s="42"/>
      <c r="L93" s="39"/>
    </row>
    <row r="94" spans="1:12">
      <c r="A94" s="34"/>
      <c r="B94" s="35"/>
      <c r="C94" s="35"/>
      <c r="D94" s="35"/>
      <c r="E94" s="35"/>
      <c r="F94" s="35"/>
      <c r="G94" s="35"/>
      <c r="H94" s="35"/>
      <c r="I94" s="35"/>
      <c r="J94" s="35"/>
      <c r="K94" s="41"/>
      <c r="L94" s="36"/>
    </row>
    <row r="95" spans="1:12">
      <c r="A95" s="37"/>
      <c r="B95" s="38"/>
      <c r="C95" s="38"/>
      <c r="D95" s="38"/>
      <c r="E95" s="38"/>
      <c r="F95" s="38"/>
      <c r="G95" s="38"/>
      <c r="H95" s="38"/>
      <c r="I95" s="38"/>
      <c r="J95" s="38"/>
      <c r="K95" s="42"/>
      <c r="L95" s="39"/>
    </row>
    <row r="96" spans="1:12">
      <c r="A96" s="34"/>
      <c r="B96" s="35"/>
      <c r="C96" s="35"/>
      <c r="D96" s="35"/>
      <c r="E96" s="35"/>
      <c r="F96" s="35"/>
      <c r="G96" s="35"/>
      <c r="H96" s="35"/>
      <c r="I96" s="35"/>
      <c r="J96" s="35"/>
      <c r="K96" s="41"/>
      <c r="L96" s="36"/>
    </row>
    <row r="97" spans="1:12">
      <c r="A97" s="37"/>
      <c r="B97" s="38"/>
      <c r="C97" s="38"/>
      <c r="D97" s="38"/>
      <c r="E97" s="38"/>
      <c r="F97" s="38"/>
      <c r="G97" s="38"/>
      <c r="H97" s="38"/>
      <c r="I97" s="38"/>
      <c r="J97" s="38"/>
      <c r="K97" s="42"/>
      <c r="L97" s="39"/>
    </row>
    <row r="98" spans="1:12">
      <c r="A98" s="34"/>
      <c r="B98" s="35"/>
      <c r="C98" s="35"/>
      <c r="D98" s="35"/>
      <c r="E98" s="35"/>
      <c r="F98" s="35"/>
      <c r="G98" s="35"/>
      <c r="H98" s="35"/>
      <c r="I98" s="35"/>
      <c r="J98" s="35"/>
      <c r="K98" s="41"/>
      <c r="L98" s="36"/>
    </row>
    <row r="99" spans="1:12">
      <c r="A99" s="37"/>
      <c r="B99" s="38"/>
      <c r="C99" s="38"/>
      <c r="D99" s="38"/>
      <c r="E99" s="38"/>
      <c r="F99" s="38"/>
      <c r="G99" s="38"/>
      <c r="H99" s="38"/>
      <c r="I99" s="38"/>
      <c r="J99" s="38"/>
      <c r="K99" s="42"/>
      <c r="L99" s="39"/>
    </row>
    <row r="100" spans="1:12">
      <c r="A100" s="34"/>
      <c r="B100" s="35"/>
      <c r="C100" s="35"/>
      <c r="D100" s="35"/>
      <c r="E100" s="35"/>
      <c r="F100" s="35"/>
      <c r="G100" s="35"/>
      <c r="H100" s="35"/>
      <c r="I100" s="35"/>
      <c r="J100" s="35"/>
      <c r="K100" s="41"/>
      <c r="L100" s="36"/>
    </row>
    <row r="101" spans="1:12">
      <c r="A101" s="37"/>
      <c r="B101" s="38"/>
      <c r="C101" s="38"/>
      <c r="D101" s="38"/>
      <c r="E101" s="38"/>
      <c r="F101" s="38"/>
      <c r="G101" s="38"/>
      <c r="H101" s="38"/>
      <c r="I101" s="38"/>
      <c r="J101" s="38"/>
      <c r="K101" s="42"/>
      <c r="L101" s="39"/>
    </row>
    <row r="102" spans="1:12">
      <c r="A102" s="34"/>
      <c r="B102" s="35"/>
      <c r="C102" s="35"/>
      <c r="D102" s="35"/>
      <c r="E102" s="35"/>
      <c r="F102" s="35"/>
      <c r="G102" s="35"/>
      <c r="H102" s="35"/>
      <c r="I102" s="35"/>
      <c r="J102" s="35"/>
      <c r="K102" s="41"/>
      <c r="L102" s="36"/>
    </row>
    <row r="103" spans="1:12">
      <c r="A103" s="37"/>
      <c r="B103" s="38"/>
      <c r="C103" s="38"/>
      <c r="D103" s="38"/>
      <c r="E103" s="38"/>
      <c r="F103" s="38"/>
      <c r="G103" s="38"/>
      <c r="H103" s="38"/>
      <c r="I103" s="38"/>
      <c r="J103" s="38"/>
      <c r="K103" s="42"/>
      <c r="L103" s="39"/>
    </row>
    <row r="104" spans="1:12">
      <c r="A104" s="34"/>
      <c r="B104" s="35"/>
      <c r="C104" s="35"/>
      <c r="D104" s="35"/>
      <c r="E104" s="35"/>
      <c r="F104" s="35"/>
      <c r="G104" s="35"/>
      <c r="H104" s="35"/>
      <c r="I104" s="35"/>
      <c r="J104" s="35"/>
      <c r="K104" s="41"/>
      <c r="L104" s="36"/>
    </row>
  </sheetData>
  <sheetProtection sheet="1" objects="1" scenarios="1" sort="0" autoFilter="0"/>
  <mergeCells count="2">
    <mergeCell ref="A1:L1"/>
    <mergeCell ref="A2:L2"/>
  </mergeCells>
  <dataValidations count="1">
    <dataValidation type="list" allowBlank="1" showInputMessage="1" showErrorMessage="1" errorTitle="Unsupported value" error="Choose a supported value from the list." sqref="B5:B104" xr:uid="{8A9A1DEE-84A0-479E-9380-1E653716412A}">
      <formula1>"COMPLETE,INCOMPLETE"</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M30"/>
  <sheetViews>
    <sheetView workbookViewId="0"/>
  </sheetViews>
  <sheetFormatPr defaultRowHeight="14.25"/>
  <cols>
    <col min="1" max="1" width="18" style="2" customWidth="1"/>
    <col min="2" max="2" width="36" style="2" customWidth="1"/>
    <col min="3" max="3" width="9" style="2"/>
    <col min="4" max="4" width="28" style="2" customWidth="1"/>
    <col min="5" max="5" width="62" style="2" customWidth="1"/>
    <col min="6" max="6" width="9" style="2"/>
    <col min="7" max="7" width="36" style="2" customWidth="1"/>
    <col min="8" max="8" width="28" style="2" customWidth="1"/>
    <col min="9" max="9" width="66" style="2" customWidth="1"/>
    <col min="10" max="10" width="9" style="2"/>
    <col min="11" max="11" width="28" style="2" customWidth="1"/>
    <col min="12" max="13" width="60" style="2" customWidth="1"/>
    <col min="14" max="16384" width="9" style="2"/>
  </cols>
  <sheetData>
    <row r="1" spans="1:13" ht="20.25">
      <c r="A1" s="1" t="s">
        <v>43</v>
      </c>
      <c r="B1" s="1"/>
      <c r="C1" s="1"/>
      <c r="D1" s="1"/>
      <c r="E1" s="1"/>
      <c r="F1" s="1"/>
      <c r="G1" s="1"/>
      <c r="H1" s="1"/>
      <c r="I1" s="1"/>
      <c r="J1" s="1"/>
      <c r="K1" s="1"/>
      <c r="L1" s="1"/>
      <c r="M1" s="1"/>
    </row>
    <row r="2" spans="1:13">
      <c r="A2" s="5"/>
      <c r="B2" s="5"/>
      <c r="C2" s="5"/>
      <c r="D2" s="5"/>
      <c r="E2" s="5"/>
      <c r="F2" s="5"/>
      <c r="G2" s="5"/>
      <c r="H2" s="5"/>
      <c r="I2" s="5"/>
      <c r="J2" s="5"/>
      <c r="K2" s="5"/>
      <c r="L2" s="5"/>
      <c r="M2" s="5"/>
    </row>
    <row r="3" spans="1:13" ht="38.25">
      <c r="A3" s="18" t="s">
        <v>44</v>
      </c>
      <c r="B3" s="19" t="s">
        <v>45</v>
      </c>
      <c r="C3" s="5"/>
      <c r="D3" s="18" t="s">
        <v>46</v>
      </c>
      <c r="E3" s="19" t="s">
        <v>45</v>
      </c>
      <c r="F3" s="5"/>
      <c r="G3" s="18" t="s">
        <v>32</v>
      </c>
      <c r="H3" s="19" t="s">
        <v>45</v>
      </c>
      <c r="I3" s="5"/>
      <c r="J3" s="18" t="s">
        <v>47</v>
      </c>
      <c r="K3" s="19" t="s">
        <v>45</v>
      </c>
      <c r="L3" s="5"/>
      <c r="M3" s="5"/>
    </row>
    <row r="4" spans="1:13" ht="28.5">
      <c r="A4" s="5" t="s">
        <v>48</v>
      </c>
      <c r="B4" s="5" t="s">
        <v>49</v>
      </c>
      <c r="C4" s="5"/>
      <c r="D4" s="5" t="s">
        <v>50</v>
      </c>
      <c r="E4" s="5" t="s">
        <v>51</v>
      </c>
      <c r="F4" s="5"/>
      <c r="G4" s="5" t="s">
        <v>52</v>
      </c>
      <c r="H4" s="5" t="s">
        <v>53</v>
      </c>
      <c r="I4" s="5"/>
      <c r="J4" s="5" t="s">
        <v>54</v>
      </c>
      <c r="K4" s="5" t="s">
        <v>55</v>
      </c>
      <c r="L4" s="5"/>
      <c r="M4" s="5"/>
    </row>
    <row r="5" spans="1:13" ht="28.5">
      <c r="A5" s="5" t="s">
        <v>48</v>
      </c>
      <c r="B5" s="5" t="s">
        <v>55</v>
      </c>
      <c r="C5" s="5"/>
      <c r="D5" s="5" t="s">
        <v>50</v>
      </c>
      <c r="E5" s="5" t="s">
        <v>56</v>
      </c>
      <c r="F5" s="5"/>
      <c r="G5" s="5" t="s">
        <v>52</v>
      </c>
      <c r="H5" s="5" t="s">
        <v>57</v>
      </c>
      <c r="I5" s="5"/>
      <c r="J5" s="5" t="s">
        <v>54</v>
      </c>
      <c r="K5" s="5" t="s">
        <v>49</v>
      </c>
      <c r="L5" s="5"/>
      <c r="M5" s="5"/>
    </row>
    <row r="6" spans="1:13">
      <c r="A6" s="5" t="s">
        <v>48</v>
      </c>
      <c r="B6" s="5" t="s">
        <v>58</v>
      </c>
      <c r="C6" s="5"/>
      <c r="D6" s="5" t="s">
        <v>50</v>
      </c>
      <c r="E6" s="5" t="s">
        <v>59</v>
      </c>
      <c r="F6" s="5"/>
      <c r="G6" s="5"/>
      <c r="H6" s="5"/>
      <c r="I6" s="5"/>
      <c r="J6" s="5"/>
      <c r="K6" s="5"/>
      <c r="L6" s="5"/>
      <c r="M6" s="5"/>
    </row>
    <row r="7" spans="1:13">
      <c r="A7" s="5"/>
      <c r="B7" s="5"/>
      <c r="C7" s="5"/>
      <c r="D7" s="5"/>
      <c r="E7" s="5"/>
      <c r="F7" s="5"/>
      <c r="G7" s="5"/>
      <c r="H7" s="5"/>
      <c r="I7" s="5"/>
      <c r="J7" s="5"/>
      <c r="K7" s="5"/>
      <c r="L7" s="5"/>
      <c r="M7" s="5"/>
    </row>
    <row r="8" spans="1:13">
      <c r="A8" s="5"/>
      <c r="B8" s="5"/>
      <c r="C8" s="5"/>
      <c r="D8" s="5"/>
      <c r="E8" s="5"/>
      <c r="F8" s="5"/>
      <c r="G8" s="5"/>
      <c r="H8" s="5"/>
      <c r="I8" s="5"/>
      <c r="J8" s="5"/>
      <c r="K8" s="5"/>
      <c r="L8" s="5"/>
      <c r="M8" s="5"/>
    </row>
    <row r="9" spans="1:13">
      <c r="A9" s="18" t="s">
        <v>24</v>
      </c>
      <c r="B9" s="19" t="s">
        <v>45</v>
      </c>
      <c r="C9" s="5"/>
      <c r="D9" s="18" t="s">
        <v>60</v>
      </c>
      <c r="E9" s="19" t="s">
        <v>61</v>
      </c>
      <c r="F9" s="5"/>
      <c r="G9" s="18" t="s">
        <v>62</v>
      </c>
      <c r="H9" s="20" t="s">
        <v>63</v>
      </c>
      <c r="I9" s="19" t="s">
        <v>64</v>
      </c>
      <c r="J9" s="5"/>
      <c r="K9" s="18" t="s">
        <v>63</v>
      </c>
      <c r="L9" s="20" t="s">
        <v>65</v>
      </c>
      <c r="M9" s="19" t="s">
        <v>66</v>
      </c>
    </row>
    <row r="10" spans="1:13" ht="42.75">
      <c r="A10" s="5" t="s">
        <v>67</v>
      </c>
      <c r="B10" s="5" t="s">
        <v>68</v>
      </c>
      <c r="C10" s="5"/>
      <c r="D10" s="5" t="s">
        <v>69</v>
      </c>
      <c r="E10" s="5" t="s">
        <v>70</v>
      </c>
      <c r="F10" s="5"/>
      <c r="G10" s="5" t="s">
        <v>71</v>
      </c>
      <c r="H10" s="5" t="s">
        <v>72</v>
      </c>
      <c r="I10" s="5" t="s">
        <v>73</v>
      </c>
      <c r="J10" s="5"/>
      <c r="K10" s="5" t="s">
        <v>69</v>
      </c>
      <c r="L10" s="5" t="s">
        <v>74</v>
      </c>
      <c r="M10" s="5" t="s">
        <v>75</v>
      </c>
    </row>
    <row r="11" spans="1:13" ht="57">
      <c r="A11" s="5" t="s">
        <v>67</v>
      </c>
      <c r="B11" s="5" t="s">
        <v>76</v>
      </c>
      <c r="C11" s="5"/>
      <c r="D11" s="5" t="s">
        <v>77</v>
      </c>
      <c r="E11" s="5" t="s">
        <v>78</v>
      </c>
      <c r="F11" s="5"/>
      <c r="G11" s="5" t="s">
        <v>79</v>
      </c>
      <c r="H11" s="5" t="s">
        <v>72</v>
      </c>
      <c r="I11" s="5" t="s">
        <v>80</v>
      </c>
      <c r="J11" s="5"/>
      <c r="K11" s="5" t="s">
        <v>77</v>
      </c>
      <c r="L11" s="5" t="s">
        <v>81</v>
      </c>
      <c r="M11" s="5" t="s">
        <v>82</v>
      </c>
    </row>
    <row r="12" spans="1:13" ht="57">
      <c r="A12" s="5" t="s">
        <v>67</v>
      </c>
      <c r="B12" s="5" t="s">
        <v>83</v>
      </c>
      <c r="C12" s="5"/>
      <c r="D12" s="5" t="s">
        <v>84</v>
      </c>
      <c r="E12" s="5" t="s">
        <v>85</v>
      </c>
      <c r="F12" s="5"/>
      <c r="G12" s="5" t="s">
        <v>86</v>
      </c>
      <c r="H12" s="5" t="s">
        <v>72</v>
      </c>
      <c r="I12" s="5" t="s">
        <v>87</v>
      </c>
      <c r="J12" s="5"/>
      <c r="K12" s="5" t="s">
        <v>84</v>
      </c>
      <c r="L12" s="5" t="s">
        <v>88</v>
      </c>
      <c r="M12" s="5" t="s">
        <v>89</v>
      </c>
    </row>
    <row r="13" spans="1:13" ht="42.75">
      <c r="A13" s="5" t="s">
        <v>67</v>
      </c>
      <c r="B13" s="5" t="s">
        <v>90</v>
      </c>
      <c r="C13" s="5"/>
      <c r="D13" s="5" t="s">
        <v>91</v>
      </c>
      <c r="E13" s="5" t="s">
        <v>92</v>
      </c>
      <c r="F13" s="5"/>
      <c r="G13" s="5" t="s">
        <v>93</v>
      </c>
      <c r="H13" s="5" t="s">
        <v>59</v>
      </c>
      <c r="I13" s="5" t="s">
        <v>94</v>
      </c>
      <c r="J13" s="5"/>
      <c r="K13" s="5" t="s">
        <v>91</v>
      </c>
      <c r="L13" s="5" t="s">
        <v>95</v>
      </c>
      <c r="M13" s="5" t="s">
        <v>96</v>
      </c>
    </row>
    <row r="14" spans="1:13" ht="28.5">
      <c r="A14" s="5" t="s">
        <v>67</v>
      </c>
      <c r="B14" s="5" t="s">
        <v>97</v>
      </c>
      <c r="C14" s="5"/>
      <c r="D14" s="5" t="s">
        <v>59</v>
      </c>
      <c r="E14" s="5" t="s">
        <v>98</v>
      </c>
      <c r="F14" s="5"/>
      <c r="G14" s="5" t="s">
        <v>99</v>
      </c>
      <c r="H14" s="5" t="s">
        <v>59</v>
      </c>
      <c r="I14" s="5" t="s">
        <v>100</v>
      </c>
      <c r="J14" s="5"/>
      <c r="K14" s="5" t="s">
        <v>59</v>
      </c>
      <c r="L14" s="5" t="s">
        <v>101</v>
      </c>
      <c r="M14" s="5" t="s">
        <v>102</v>
      </c>
    </row>
    <row r="15" spans="1:13" ht="28.5">
      <c r="A15" s="5" t="s">
        <v>67</v>
      </c>
      <c r="B15" s="5" t="s">
        <v>103</v>
      </c>
      <c r="C15" s="5"/>
      <c r="D15" s="5" t="s">
        <v>104</v>
      </c>
      <c r="E15" s="5" t="s">
        <v>105</v>
      </c>
      <c r="F15" s="5"/>
      <c r="G15" s="5" t="s">
        <v>106</v>
      </c>
      <c r="H15" s="5" t="s">
        <v>104</v>
      </c>
      <c r="I15" s="5" t="s">
        <v>107</v>
      </c>
      <c r="J15" s="5"/>
      <c r="K15" s="5" t="s">
        <v>104</v>
      </c>
      <c r="L15" s="5" t="s">
        <v>108</v>
      </c>
      <c r="M15" s="5" t="s">
        <v>109</v>
      </c>
    </row>
    <row r="16" spans="1:13" ht="28.5">
      <c r="A16" s="5" t="s">
        <v>67</v>
      </c>
      <c r="B16" s="5" t="s">
        <v>110</v>
      </c>
      <c r="C16" s="5"/>
      <c r="D16" s="5" t="s">
        <v>72</v>
      </c>
      <c r="E16" s="5" t="s">
        <v>111</v>
      </c>
      <c r="F16" s="5"/>
      <c r="G16" s="5" t="s">
        <v>112</v>
      </c>
      <c r="H16" s="5" t="s">
        <v>104</v>
      </c>
      <c r="I16" s="5" t="s">
        <v>113</v>
      </c>
      <c r="J16" s="5"/>
      <c r="K16" s="5" t="s">
        <v>72</v>
      </c>
      <c r="L16" s="5" t="s">
        <v>114</v>
      </c>
      <c r="M16" s="5" t="s">
        <v>115</v>
      </c>
    </row>
    <row r="17" spans="1:13" ht="28.5">
      <c r="A17" s="5" t="s">
        <v>67</v>
      </c>
      <c r="B17" s="5" t="s">
        <v>116</v>
      </c>
      <c r="C17" s="5"/>
      <c r="D17" s="5"/>
      <c r="E17" s="5"/>
      <c r="F17" s="5"/>
      <c r="G17" s="5" t="s">
        <v>117</v>
      </c>
      <c r="H17" s="5" t="s">
        <v>69</v>
      </c>
      <c r="I17" s="5" t="s">
        <v>118</v>
      </c>
      <c r="J17" s="5"/>
      <c r="K17" s="5"/>
      <c r="L17" s="5"/>
      <c r="M17" s="5"/>
    </row>
    <row r="18" spans="1:13" ht="28.5">
      <c r="A18" s="5" t="s">
        <v>67</v>
      </c>
      <c r="B18" s="5" t="s">
        <v>119</v>
      </c>
      <c r="C18" s="5"/>
      <c r="D18" s="5"/>
      <c r="E18" s="5"/>
      <c r="F18" s="5"/>
      <c r="G18" s="5" t="s">
        <v>120</v>
      </c>
      <c r="H18" s="5" t="s">
        <v>77</v>
      </c>
      <c r="I18" s="5" t="s">
        <v>121</v>
      </c>
      <c r="J18" s="5"/>
      <c r="K18" s="5"/>
      <c r="L18" s="5"/>
      <c r="M18" s="5"/>
    </row>
    <row r="19" spans="1:13" ht="28.5">
      <c r="A19" s="5"/>
      <c r="B19" s="5"/>
      <c r="C19" s="5"/>
      <c r="D19" s="5"/>
      <c r="E19" s="5"/>
      <c r="F19" s="5"/>
      <c r="G19" s="5" t="s">
        <v>122</v>
      </c>
      <c r="H19" s="5" t="s">
        <v>84</v>
      </c>
      <c r="I19" s="5" t="s">
        <v>123</v>
      </c>
      <c r="J19" s="5"/>
      <c r="K19" s="5"/>
      <c r="L19" s="5"/>
      <c r="M19" s="5"/>
    </row>
    <row r="20" spans="1:13" ht="28.5">
      <c r="A20" s="5"/>
      <c r="B20" s="5"/>
      <c r="C20" s="5"/>
      <c r="D20" s="5"/>
      <c r="E20" s="5"/>
      <c r="F20" s="5"/>
      <c r="G20" s="5" t="s">
        <v>124</v>
      </c>
      <c r="H20" s="5" t="s">
        <v>91</v>
      </c>
      <c r="I20" s="5" t="s">
        <v>125</v>
      </c>
      <c r="J20" s="5"/>
      <c r="K20" s="5"/>
      <c r="L20" s="5"/>
      <c r="M20" s="5"/>
    </row>
    <row r="21" spans="1:13" ht="28.5">
      <c r="A21" s="5"/>
      <c r="B21" s="5"/>
      <c r="C21" s="5"/>
      <c r="D21" s="5"/>
      <c r="E21" s="5"/>
      <c r="F21" s="5"/>
      <c r="G21" s="5" t="s">
        <v>126</v>
      </c>
      <c r="H21" s="5" t="s">
        <v>91</v>
      </c>
      <c r="I21" s="5" t="s">
        <v>127</v>
      </c>
      <c r="J21" s="5"/>
      <c r="K21" s="5"/>
      <c r="L21" s="5"/>
      <c r="M21" s="5"/>
    </row>
    <row r="22" spans="1:13">
      <c r="A22" s="5"/>
      <c r="B22" s="5"/>
      <c r="C22" s="5"/>
      <c r="D22" s="5"/>
      <c r="E22" s="5"/>
      <c r="F22" s="5"/>
      <c r="G22" s="5"/>
      <c r="H22" s="5"/>
      <c r="I22" s="5"/>
      <c r="J22" s="5"/>
      <c r="K22" s="5"/>
      <c r="L22" s="5"/>
      <c r="M22" s="5"/>
    </row>
    <row r="23" spans="1:13">
      <c r="A23" s="5"/>
      <c r="B23" s="5"/>
      <c r="C23" s="5"/>
      <c r="D23" s="5"/>
      <c r="E23" s="5"/>
      <c r="F23" s="5"/>
      <c r="G23" s="5"/>
      <c r="H23" s="5"/>
      <c r="I23" s="5"/>
      <c r="J23" s="5"/>
      <c r="K23" s="5"/>
      <c r="L23" s="5"/>
      <c r="M23" s="5"/>
    </row>
    <row r="24" spans="1:13">
      <c r="A24" s="5"/>
      <c r="B24" s="5"/>
      <c r="C24" s="5"/>
      <c r="D24" s="5"/>
      <c r="E24" s="5"/>
      <c r="F24" s="5"/>
      <c r="G24" s="5"/>
      <c r="H24" s="5"/>
      <c r="I24" s="5"/>
      <c r="J24" s="5"/>
      <c r="K24" s="5"/>
      <c r="L24" s="5"/>
      <c r="M24" s="5"/>
    </row>
    <row r="25" spans="1:13">
      <c r="A25" s="5"/>
      <c r="B25" s="5"/>
      <c r="C25" s="5"/>
      <c r="D25" s="5"/>
      <c r="E25" s="5"/>
      <c r="F25" s="5"/>
      <c r="G25" s="5"/>
      <c r="H25" s="5"/>
      <c r="I25" s="5"/>
      <c r="J25" s="5"/>
      <c r="K25" s="5"/>
      <c r="L25" s="5"/>
      <c r="M25" s="5"/>
    </row>
    <row r="26" spans="1:13">
      <c r="A26" s="5"/>
      <c r="B26" s="5"/>
      <c r="C26" s="5"/>
      <c r="D26" s="5"/>
      <c r="E26" s="5"/>
      <c r="F26" s="5"/>
      <c r="G26" s="5"/>
      <c r="H26" s="5"/>
      <c r="I26" s="5"/>
      <c r="J26" s="5"/>
      <c r="K26" s="5"/>
      <c r="L26" s="5"/>
      <c r="M26" s="5"/>
    </row>
    <row r="27" spans="1:13">
      <c r="A27" s="5"/>
      <c r="B27" s="5"/>
      <c r="C27" s="5"/>
      <c r="D27" s="5"/>
      <c r="E27" s="5"/>
      <c r="F27" s="5"/>
      <c r="G27" s="5"/>
      <c r="H27" s="5"/>
      <c r="I27" s="5"/>
      <c r="J27" s="5"/>
      <c r="K27" s="5"/>
      <c r="L27" s="5"/>
      <c r="M27" s="5"/>
    </row>
    <row r="28" spans="1:13">
      <c r="A28" s="5"/>
      <c r="B28" s="5"/>
      <c r="C28" s="5"/>
      <c r="D28" s="5"/>
      <c r="E28" s="5"/>
      <c r="F28" s="5"/>
      <c r="G28" s="5"/>
      <c r="H28" s="5"/>
      <c r="I28" s="5"/>
      <c r="J28" s="5"/>
      <c r="K28" s="5"/>
      <c r="L28" s="5"/>
      <c r="M28" s="5"/>
    </row>
    <row r="29" spans="1:13">
      <c r="A29" s="5"/>
      <c r="B29" s="5"/>
      <c r="C29" s="5"/>
      <c r="D29" s="5"/>
      <c r="E29" s="5"/>
      <c r="F29" s="5"/>
      <c r="G29" s="5"/>
      <c r="H29" s="5"/>
      <c r="I29" s="5"/>
      <c r="J29" s="5"/>
      <c r="K29" s="5"/>
      <c r="L29" s="5"/>
      <c r="M29" s="5"/>
    </row>
    <row r="30" spans="1:13">
      <c r="A30" s="5"/>
      <c r="B30" s="5"/>
      <c r="C30" s="5"/>
      <c r="D30" s="5"/>
      <c r="E30" s="5"/>
      <c r="F30" s="5"/>
      <c r="G30" s="5"/>
      <c r="H30" s="5"/>
      <c r="I30" s="5"/>
      <c r="J30" s="5"/>
      <c r="K30" s="5"/>
      <c r="L30" s="5"/>
      <c r="M30" s="5"/>
    </row>
  </sheetData>
  <sheetProtection sheet="1" objects="1" scenarios="1" sort="0" autoFilter="0"/>
  <mergeCells count="1">
    <mergeCell ref="A1:M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C104"/>
  <sheetViews>
    <sheetView workbookViewId="0"/>
  </sheetViews>
  <sheetFormatPr defaultRowHeight="14.25"/>
  <cols>
    <col min="1" max="1" width="16" style="2" customWidth="1"/>
    <col min="2" max="2" width="17.25" style="2" customWidth="1"/>
    <col min="3" max="3" width="16" style="2" customWidth="1"/>
    <col min="4" max="4" width="26" style="2" customWidth="1"/>
    <col min="5" max="5" width="14" style="2" customWidth="1"/>
    <col min="6" max="6" width="16" style="2" customWidth="1"/>
    <col min="7" max="7" width="32" style="2" customWidth="1"/>
    <col min="8" max="9" width="14" style="2" customWidth="1"/>
    <col min="10" max="10" width="17.375" style="2" customWidth="1"/>
    <col min="11" max="11" width="23.25" style="2" customWidth="1"/>
    <col min="12" max="12" width="19.875" style="2" customWidth="1"/>
    <col min="13" max="13" width="18" style="2" customWidth="1"/>
    <col min="14" max="15" width="16" style="2" customWidth="1"/>
    <col min="16" max="16" width="22.125" style="2" customWidth="1"/>
    <col min="17" max="17" width="24" style="2" customWidth="1"/>
    <col min="18" max="18" width="34" style="2" customWidth="1"/>
    <col min="19" max="21" width="54" style="2" customWidth="1"/>
    <col min="22" max="23" width="42" style="2" customWidth="1"/>
    <col min="24" max="24" width="18" style="2" customWidth="1"/>
    <col min="25" max="25" width="16.375" style="2" customWidth="1"/>
    <col min="26" max="26" width="28" style="2" customWidth="1"/>
    <col min="27" max="27" width="16" style="2" customWidth="1"/>
    <col min="28" max="28" width="26.625" style="2" customWidth="1"/>
    <col min="29" max="29" width="36" style="2" customWidth="1"/>
    <col min="30" max="16384" width="9" style="2"/>
  </cols>
  <sheetData>
    <row r="1" spans="1:29" ht="20.25">
      <c r="A1" s="1" t="s">
        <v>128</v>
      </c>
      <c r="B1" s="1"/>
      <c r="C1" s="1"/>
      <c r="D1" s="1"/>
      <c r="E1" s="1"/>
      <c r="F1" s="1"/>
      <c r="G1" s="1"/>
      <c r="H1" s="1"/>
      <c r="I1" s="1"/>
      <c r="J1" s="1"/>
      <c r="K1" s="1"/>
      <c r="L1" s="1"/>
      <c r="M1" s="1"/>
      <c r="N1" s="1"/>
      <c r="O1" s="1"/>
      <c r="P1" s="1"/>
      <c r="Q1" s="1"/>
      <c r="R1" s="1"/>
      <c r="S1" s="1"/>
      <c r="T1" s="1"/>
      <c r="U1" s="1"/>
      <c r="V1" s="1"/>
      <c r="W1" s="1"/>
      <c r="X1" s="1"/>
      <c r="Y1" s="1"/>
      <c r="Z1" s="1"/>
      <c r="AA1" s="1"/>
    </row>
    <row r="2" spans="1:29">
      <c r="A2" s="3" t="s">
        <v>129</v>
      </c>
      <c r="B2" s="3"/>
      <c r="C2" s="3"/>
      <c r="D2" s="3"/>
      <c r="E2" s="3"/>
      <c r="F2" s="3"/>
      <c r="G2" s="3"/>
      <c r="H2" s="3"/>
      <c r="I2" s="3"/>
      <c r="J2" s="3"/>
      <c r="K2" s="3"/>
      <c r="L2" s="3"/>
      <c r="M2" s="3"/>
      <c r="N2" s="3"/>
      <c r="O2" s="3"/>
      <c r="P2" s="3"/>
      <c r="Q2" s="3"/>
      <c r="R2" s="3"/>
      <c r="S2" s="3"/>
      <c r="T2" s="3"/>
      <c r="U2" s="3"/>
      <c r="V2" s="3"/>
      <c r="W2" s="3"/>
      <c r="X2" s="3"/>
      <c r="Y2" s="3"/>
      <c r="Z2" s="3"/>
      <c r="AA2" s="3"/>
    </row>
    <row r="4" spans="1:29" ht="30">
      <c r="A4" s="21" t="s">
        <v>130</v>
      </c>
      <c r="B4" s="22" t="s">
        <v>131</v>
      </c>
      <c r="C4" s="22" t="s">
        <v>22</v>
      </c>
      <c r="D4" s="22" t="s">
        <v>23</v>
      </c>
      <c r="E4" s="22" t="s">
        <v>31</v>
      </c>
      <c r="F4" s="22" t="s">
        <v>32</v>
      </c>
      <c r="G4" s="22" t="s">
        <v>24</v>
      </c>
      <c r="H4" s="22" t="s">
        <v>132</v>
      </c>
      <c r="I4" s="22" t="s">
        <v>133</v>
      </c>
      <c r="J4" s="22" t="s">
        <v>134</v>
      </c>
      <c r="K4" s="22" t="s">
        <v>135</v>
      </c>
      <c r="L4" s="22" t="s">
        <v>136</v>
      </c>
      <c r="M4" s="22" t="s">
        <v>137</v>
      </c>
      <c r="N4" s="22" t="s">
        <v>138</v>
      </c>
      <c r="O4" s="22" t="s">
        <v>46</v>
      </c>
      <c r="P4" s="22" t="s">
        <v>139</v>
      </c>
      <c r="Q4" s="22" t="s">
        <v>60</v>
      </c>
      <c r="R4" s="22" t="s">
        <v>62</v>
      </c>
      <c r="S4" s="22" t="s">
        <v>64</v>
      </c>
      <c r="T4" s="22" t="s">
        <v>65</v>
      </c>
      <c r="U4" s="22" t="s">
        <v>66</v>
      </c>
      <c r="V4" s="22" t="s">
        <v>27</v>
      </c>
      <c r="W4" s="22" t="s">
        <v>28</v>
      </c>
      <c r="X4" s="22" t="s">
        <v>140</v>
      </c>
      <c r="Y4" s="22" t="s">
        <v>141</v>
      </c>
      <c r="Z4" s="22" t="s">
        <v>142</v>
      </c>
      <c r="AA4" s="23" t="s">
        <v>143</v>
      </c>
      <c r="AB4" s="24" t="s">
        <v>144</v>
      </c>
      <c r="AC4" s="24" t="s">
        <v>145</v>
      </c>
    </row>
    <row r="5" spans="1:29">
      <c r="A5" s="31"/>
      <c r="B5" s="32"/>
      <c r="C5" s="32"/>
      <c r="D5" s="32"/>
      <c r="E5" s="32"/>
      <c r="F5" s="25" t="str">
        <f>IF(COUNTA($A5:$E5,$G5:$P5,$V5:$Y5,$AB5:$AC5)=0,"",IFERROR(VLOOKUP(E5,'Decision Scope'!$A$5:$B$104,2,FALSE),"INCOMPLETE"))</f>
        <v/>
      </c>
      <c r="G5" s="32"/>
      <c r="H5" s="32"/>
      <c r="I5" s="32"/>
      <c r="J5" s="32"/>
      <c r="K5" s="32"/>
      <c r="L5" s="32"/>
      <c r="M5" s="32"/>
      <c r="N5" s="32"/>
      <c r="O5" s="32"/>
      <c r="P5" s="32"/>
      <c r="Q5" s="25" t="str">
        <f>IF(COUNTA($A5:$E5,$G5:$P5,$V5:$Y5,$AB5:$AC5)=0,"",IF(D5="","INVALID INPUT",IF(F5&lt;&gt;"COMPLETE","INVALID INPUT",IF(AA5="INVALID","INVALID INPUT",IF(P5="YES","UNRESOLVED",IF(O5="UNRESOLVED","UNRESOLVED",IF(OR(H5="UNKNOWN",I5="UNKNOWN",J5="UNKNOWN",L5="UNKNOWN"),"UNRESOLVED",IF(H5="NO",IF(N5="UNKNOWN","UNRESOLVED",IF(N5="YES","REFERENCE / CONTEXT ONLY","EXCLUDED")),IF(OR(I5="NO",J5="NO"),IF(N5="UNKNOWN","UNRESOLVED",IF(N5="YES","REFERENCE / CONTEXT ONLY","EXCLUDED")),IF(L5="NO",IF(N5="UNKNOWN","UNRESOLVED",IF(N5="YES","REFERENCE / CONTEXT ONLY","EXCLUDED")),IF(K5="UNKNOWN","UNRESOLVED",IF(K5="YES","DIRECT",IF(M5="UNKNOWN","UNRESOLVED",IF(M5="YES","SUBSTITUTE","INDIRECT"))))))))))))))</f>
        <v/>
      </c>
      <c r="R5" s="25" t="str">
        <f>IF(COUNTA($A5:$E5,$G5:$P5,$V5:$Y5,$AB5:$AC5)=0,"",IF(D5="","INVALID_MISSING_CANDIDATE",IF(F5&lt;&gt;"COMPLETE","INVALID_INCOMPLETE_SCOPE",IF(AA5="INVALID","INVALID_CONTROLLED_VALUE",IF(P5="YES","UNRESOLVED_CONTRADICTION",IF(O5="UNRESOLVED","UNRESOLVED_EVIDENCE_GAP",IF(OR(H5="UNKNOWN",I5="UNKNOWN",J5="UNKNOWN",L5="UNKNOWN"),"UNRESOLVED_EVIDENCE_GAP",IF(H5="NO",IF(N5="UNKNOWN","UNRESOLVED_EVIDENCE_GAP",IF(N5="YES","REFERENCE_OUT_OF_SCOPE_BENCHMARK","EXCLUDED_OUT_OF_SCOPE")),IF(OR(I5="NO",J5="NO"),IF(N5="UNKNOWN","UNRESOLVED_EVIDENCE_GAP",IF(N5="YES","REFERENCE_DISCOVERY_OR_CONTEXT_ONLY","EXCLUDED_NO_DECISION_RELATION")),IF(L5="NO",IF(N5="UNKNOWN","UNRESOLVED_EVIDENCE_GAP",IF(N5="YES","REFERENCE_DISCOVERY_OR_CONTEXT_ONLY","EXCLUDED_NO_DECISION_RELATION")),IF(K5="UNKNOWN","UNRESOLVED_EVIDENCE_GAP",IF(K5="YES","DIRECT_CLOSE_BUYER_SUBSTITUTE",IF(M5="UNKNOWN","UNRESOLVED_EVIDENCE_GAP",IF(M5="YES","SUBSTITUTE_ALTERNATIVE_PATH","INDIRECT_ADJACENT_COMMERCIAL_ALTERNATIVE"))))))))))))))</f>
        <v/>
      </c>
      <c r="S5" s="25" t="str">
        <f>IF(R5="","",IFERROR(VLOOKUP(R5,'Controlled Vocabulary'!$G$10:$I$21,3,FALSE),"Correct the record and rerun."))</f>
        <v/>
      </c>
      <c r="T5" s="25" t="str">
        <f>IF(Q5="","",IFERROR(VLOOKUP(Q5,'Controlled Vocabulary'!$K$10:$M$16,2,FALSE),""))</f>
        <v/>
      </c>
      <c r="U5" s="25" t="str">
        <f>IF(Q5="","",IFERROR(VLOOKUP(Q5,'Controlled Vocabulary'!$K$10:$M$16,3,FALSE),""))</f>
        <v/>
      </c>
      <c r="V5" s="32"/>
      <c r="W5" s="32"/>
      <c r="X5" s="32"/>
      <c r="Y5" s="40"/>
      <c r="Z5" s="25" t="str">
        <f>IF(OR(C5="",E5="",B5&lt;&gt;"ACTIVE"),"",IF(COUNTIFS($C$5:$C$104,C5,$E$5:$E$104,E5,$B$5:$B$104,"ACTIVE")&gt;1,"DUPLICATE ACTIVE ASSIGNMENT","OK"))</f>
        <v/>
      </c>
      <c r="AA5" s="26" t="str">
        <f>IF(COUNTA($A5:$E5,$G5:$P5,$V5:$Y5,$AB5:$AC5)=0,"",IF(D5="","INVALID",IF(F5&lt;&gt;"COMPLETE","VALID",IF(OR(COUNTIF('Controlled Vocabulary'!$B$4:$B$6,H5)=0,COUNTIF('Controlled Vocabulary'!$B$4:$B$6,I5)=0,COUNTIF('Controlled Vocabulary'!$B$4:$B$6,J5)=0,COUNTIF('Controlled Vocabulary'!$B$4:$B$6,K5)=0,COUNTIF('Controlled Vocabulary'!$B$4:$B$6,L5)=0,COUNTIF('Controlled Vocabulary'!$B$4:$B$6,M5)=0,COUNTIF('Controlled Vocabulary'!$B$4:$B$6,N5)=0,COUNTIF('Controlled Vocabulary'!$E$4:$E$6,O5)=0,COUNTIF('Controlled Vocabulary'!$K$4:$K$5,P5)=0),"INVALID","VALID"))))</f>
        <v/>
      </c>
      <c r="AB5" s="46"/>
      <c r="AC5" s="46"/>
    </row>
    <row r="6" spans="1:29">
      <c r="A6" s="34"/>
      <c r="B6" s="35"/>
      <c r="C6" s="35"/>
      <c r="D6" s="35"/>
      <c r="E6" s="35"/>
      <c r="F6" s="27" t="str">
        <f>IF(COUNTA($A6:$E6,$G6:$P6,$V6:$Y6,$AB6:$AC6)=0,"",IFERROR(VLOOKUP(E6,'Decision Scope'!$A$5:$B$104,2,FALSE),"INCOMPLETE"))</f>
        <v/>
      </c>
      <c r="G6" s="35"/>
      <c r="H6" s="35"/>
      <c r="I6" s="35"/>
      <c r="J6" s="35"/>
      <c r="K6" s="35"/>
      <c r="L6" s="35"/>
      <c r="M6" s="35"/>
      <c r="N6" s="35"/>
      <c r="O6" s="35"/>
      <c r="P6" s="35"/>
      <c r="Q6" s="27" t="str">
        <f>IF(COUNTA($A6:$E6,$G6:$P6,$V6:$Y6,$AB6:$AC6)=0,"",IF(D6="","INVALID INPUT",IF(F6&lt;&gt;"COMPLETE","INVALID INPUT",IF(AA6="INVALID","INVALID INPUT",IF(P6="YES","UNRESOLVED",IF(O6="UNRESOLVED","UNRESOLVED",IF(OR(H6="UNKNOWN",I6="UNKNOWN",J6="UNKNOWN",L6="UNKNOWN"),"UNRESOLVED",IF(H6="NO",IF(N6="UNKNOWN","UNRESOLVED",IF(N6="YES","REFERENCE / CONTEXT ONLY","EXCLUDED")),IF(OR(I6="NO",J6="NO"),IF(N6="UNKNOWN","UNRESOLVED",IF(N6="YES","REFERENCE / CONTEXT ONLY","EXCLUDED")),IF(L6="NO",IF(N6="UNKNOWN","UNRESOLVED",IF(N6="YES","REFERENCE / CONTEXT ONLY","EXCLUDED")),IF(K6="UNKNOWN","UNRESOLVED",IF(K6="YES","DIRECT",IF(M6="UNKNOWN","UNRESOLVED",IF(M6="YES","SUBSTITUTE","INDIRECT"))))))))))))))</f>
        <v/>
      </c>
      <c r="R6" s="27" t="str">
        <f>IF(COUNTA($A6:$E6,$G6:$P6,$V6:$Y6,$AB6:$AC6)=0,"",IF(D6="","INVALID_MISSING_CANDIDATE",IF(F6&lt;&gt;"COMPLETE","INVALID_INCOMPLETE_SCOPE",IF(AA6="INVALID","INVALID_CONTROLLED_VALUE",IF(P6="YES","UNRESOLVED_CONTRADICTION",IF(O6="UNRESOLVED","UNRESOLVED_EVIDENCE_GAP",IF(OR(H6="UNKNOWN",I6="UNKNOWN",J6="UNKNOWN",L6="UNKNOWN"),"UNRESOLVED_EVIDENCE_GAP",IF(H6="NO",IF(N6="UNKNOWN","UNRESOLVED_EVIDENCE_GAP",IF(N6="YES","REFERENCE_OUT_OF_SCOPE_BENCHMARK","EXCLUDED_OUT_OF_SCOPE")),IF(OR(I6="NO",J6="NO"),IF(N6="UNKNOWN","UNRESOLVED_EVIDENCE_GAP",IF(N6="YES","REFERENCE_DISCOVERY_OR_CONTEXT_ONLY","EXCLUDED_NO_DECISION_RELATION")),IF(L6="NO",IF(N6="UNKNOWN","UNRESOLVED_EVIDENCE_GAP",IF(N6="YES","REFERENCE_DISCOVERY_OR_CONTEXT_ONLY","EXCLUDED_NO_DECISION_RELATION")),IF(K6="UNKNOWN","UNRESOLVED_EVIDENCE_GAP",IF(K6="YES","DIRECT_CLOSE_BUYER_SUBSTITUTE",IF(M6="UNKNOWN","UNRESOLVED_EVIDENCE_GAP",IF(M6="YES","SUBSTITUTE_ALTERNATIVE_PATH","INDIRECT_ADJACENT_COMMERCIAL_ALTERNATIVE"))))))))))))))</f>
        <v/>
      </c>
      <c r="S6" s="27" t="str">
        <f>IF(R6="","",IFERROR(VLOOKUP(R6,'Controlled Vocabulary'!$G$10:$I$21,3,FALSE),"Correct the record and rerun."))</f>
        <v/>
      </c>
      <c r="T6" s="27" t="str">
        <f>IF(Q6="","",IFERROR(VLOOKUP(Q6,'Controlled Vocabulary'!$K$10:$M$16,2,FALSE),""))</f>
        <v/>
      </c>
      <c r="U6" s="27" t="str">
        <f>IF(Q6="","",IFERROR(VLOOKUP(Q6,'Controlled Vocabulary'!$K$10:$M$16,3,FALSE),""))</f>
        <v/>
      </c>
      <c r="V6" s="35"/>
      <c r="W6" s="35"/>
      <c r="X6" s="35"/>
      <c r="Y6" s="41"/>
      <c r="Z6" s="27" t="str">
        <f>IF(OR(C6="",E6="",B6&lt;&gt;"ACTIVE"),"",IF(COUNTIFS($C$5:$C$104,C6,$E$5:$E$104,E6,$B$5:$B$104,"ACTIVE")&gt;1,"DUPLICATE ACTIVE ASSIGNMENT","OK"))</f>
        <v/>
      </c>
      <c r="AA6" s="28" t="str">
        <f>IF(COUNTA($A6:$E6,$G6:$P6,$V6:$Y6,$AB6:$AC6)=0,"",IF(D6="","INVALID",IF(F6&lt;&gt;"COMPLETE","VALID",IF(OR(COUNTIF('Controlled Vocabulary'!$B$4:$B$6,H6)=0,COUNTIF('Controlled Vocabulary'!$B$4:$B$6,I6)=0,COUNTIF('Controlled Vocabulary'!$B$4:$B$6,J6)=0,COUNTIF('Controlled Vocabulary'!$B$4:$B$6,K6)=0,COUNTIF('Controlled Vocabulary'!$B$4:$B$6,L6)=0,COUNTIF('Controlled Vocabulary'!$B$4:$B$6,M6)=0,COUNTIF('Controlled Vocabulary'!$B$4:$B$6,N6)=0,COUNTIF('Controlled Vocabulary'!$E$4:$E$6,O6)=0,COUNTIF('Controlled Vocabulary'!$K$4:$K$5,P6)=0),"INVALID","VALID"))))</f>
        <v/>
      </c>
      <c r="AB6" s="46"/>
      <c r="AC6" s="46"/>
    </row>
    <row r="7" spans="1:29">
      <c r="A7" s="37"/>
      <c r="B7" s="38"/>
      <c r="C7" s="38"/>
      <c r="D7" s="38"/>
      <c r="E7" s="38"/>
      <c r="F7" s="27" t="str">
        <f>IF(COUNTA($A7:$E7,$G7:$P7,$V7:$Y7,$AB7:$AC7)=0,"",IFERROR(VLOOKUP(E7,'Decision Scope'!$A$5:$B$104,2,FALSE),"INCOMPLETE"))</f>
        <v/>
      </c>
      <c r="G7" s="38"/>
      <c r="H7" s="38"/>
      <c r="I7" s="38"/>
      <c r="J7" s="38"/>
      <c r="K7" s="38"/>
      <c r="L7" s="38"/>
      <c r="M7" s="38"/>
      <c r="N7" s="38"/>
      <c r="O7" s="38"/>
      <c r="P7" s="38"/>
      <c r="Q7" s="27" t="str">
        <f>IF(COUNTA($A7:$E7,$G7:$P7,$V7:$Y7,$AB7:$AC7)=0,"",IF(D7="","INVALID INPUT",IF(F7&lt;&gt;"COMPLETE","INVALID INPUT",IF(AA7="INVALID","INVALID INPUT",IF(P7="YES","UNRESOLVED",IF(O7="UNRESOLVED","UNRESOLVED",IF(OR(H7="UNKNOWN",I7="UNKNOWN",J7="UNKNOWN",L7="UNKNOWN"),"UNRESOLVED",IF(H7="NO",IF(N7="UNKNOWN","UNRESOLVED",IF(N7="YES","REFERENCE / CONTEXT ONLY","EXCLUDED")),IF(OR(I7="NO",J7="NO"),IF(N7="UNKNOWN","UNRESOLVED",IF(N7="YES","REFERENCE / CONTEXT ONLY","EXCLUDED")),IF(L7="NO",IF(N7="UNKNOWN","UNRESOLVED",IF(N7="YES","REFERENCE / CONTEXT ONLY","EXCLUDED")),IF(K7="UNKNOWN","UNRESOLVED",IF(K7="YES","DIRECT",IF(M7="UNKNOWN","UNRESOLVED",IF(M7="YES","SUBSTITUTE","INDIRECT"))))))))))))))</f>
        <v/>
      </c>
      <c r="R7" s="27" t="str">
        <f>IF(COUNTA($A7:$E7,$G7:$P7,$V7:$Y7,$AB7:$AC7)=0,"",IF(D7="","INVALID_MISSING_CANDIDATE",IF(F7&lt;&gt;"COMPLETE","INVALID_INCOMPLETE_SCOPE",IF(AA7="INVALID","INVALID_CONTROLLED_VALUE",IF(P7="YES","UNRESOLVED_CONTRADICTION",IF(O7="UNRESOLVED","UNRESOLVED_EVIDENCE_GAP",IF(OR(H7="UNKNOWN",I7="UNKNOWN",J7="UNKNOWN",L7="UNKNOWN"),"UNRESOLVED_EVIDENCE_GAP",IF(H7="NO",IF(N7="UNKNOWN","UNRESOLVED_EVIDENCE_GAP",IF(N7="YES","REFERENCE_OUT_OF_SCOPE_BENCHMARK","EXCLUDED_OUT_OF_SCOPE")),IF(OR(I7="NO",J7="NO"),IF(N7="UNKNOWN","UNRESOLVED_EVIDENCE_GAP",IF(N7="YES","REFERENCE_DISCOVERY_OR_CONTEXT_ONLY","EXCLUDED_NO_DECISION_RELATION")),IF(L7="NO",IF(N7="UNKNOWN","UNRESOLVED_EVIDENCE_GAP",IF(N7="YES","REFERENCE_DISCOVERY_OR_CONTEXT_ONLY","EXCLUDED_NO_DECISION_RELATION")),IF(K7="UNKNOWN","UNRESOLVED_EVIDENCE_GAP",IF(K7="YES","DIRECT_CLOSE_BUYER_SUBSTITUTE",IF(M7="UNKNOWN","UNRESOLVED_EVIDENCE_GAP",IF(M7="YES","SUBSTITUTE_ALTERNATIVE_PATH","INDIRECT_ADJACENT_COMMERCIAL_ALTERNATIVE"))))))))))))))</f>
        <v/>
      </c>
      <c r="S7" s="27" t="str">
        <f>IF(R7="","",IFERROR(VLOOKUP(R7,'Controlled Vocabulary'!$G$10:$I$21,3,FALSE),"Correct the record and rerun."))</f>
        <v/>
      </c>
      <c r="T7" s="27" t="str">
        <f>IF(Q7="","",IFERROR(VLOOKUP(Q7,'Controlled Vocabulary'!$K$10:$M$16,2,FALSE),""))</f>
        <v/>
      </c>
      <c r="U7" s="27" t="str">
        <f>IF(Q7="","",IFERROR(VLOOKUP(Q7,'Controlled Vocabulary'!$K$10:$M$16,3,FALSE),""))</f>
        <v/>
      </c>
      <c r="V7" s="38"/>
      <c r="W7" s="38"/>
      <c r="X7" s="38"/>
      <c r="Y7" s="42"/>
      <c r="Z7" s="27" t="str">
        <f>IF(OR(C7="",E7="",B7&lt;&gt;"ACTIVE"),"",IF(COUNTIFS($C$5:$C$104,C7,$E$5:$E$104,E7,$B$5:$B$104,"ACTIVE")&gt;1,"DUPLICATE ACTIVE ASSIGNMENT","OK"))</f>
        <v/>
      </c>
      <c r="AA7" s="28" t="str">
        <f>IF(COUNTA($A7:$E7,$G7:$P7,$V7:$Y7,$AB7:$AC7)=0,"",IF(D7="","INVALID",IF(F7&lt;&gt;"COMPLETE","VALID",IF(OR(COUNTIF('Controlled Vocabulary'!$B$4:$B$6,H7)=0,COUNTIF('Controlled Vocabulary'!$B$4:$B$6,I7)=0,COUNTIF('Controlled Vocabulary'!$B$4:$B$6,J7)=0,COUNTIF('Controlled Vocabulary'!$B$4:$B$6,K7)=0,COUNTIF('Controlled Vocabulary'!$B$4:$B$6,L7)=0,COUNTIF('Controlled Vocabulary'!$B$4:$B$6,M7)=0,COUNTIF('Controlled Vocabulary'!$B$4:$B$6,N7)=0,COUNTIF('Controlled Vocabulary'!$E$4:$E$6,O7)=0,COUNTIF('Controlled Vocabulary'!$K$4:$K$5,P7)=0),"INVALID","VALID"))))</f>
        <v/>
      </c>
      <c r="AB7" s="46"/>
      <c r="AC7" s="46"/>
    </row>
    <row r="8" spans="1:29">
      <c r="A8" s="34"/>
      <c r="B8" s="35"/>
      <c r="C8" s="35"/>
      <c r="D8" s="35"/>
      <c r="E8" s="35"/>
      <c r="F8" s="27" t="str">
        <f>IF(COUNTA($A8:$E8,$G8:$P8,$V8:$Y8,$AB8:$AC8)=0,"",IFERROR(VLOOKUP(E8,'Decision Scope'!$A$5:$B$104,2,FALSE),"INCOMPLETE"))</f>
        <v/>
      </c>
      <c r="G8" s="35"/>
      <c r="H8" s="35"/>
      <c r="I8" s="35"/>
      <c r="J8" s="35"/>
      <c r="K8" s="35"/>
      <c r="L8" s="35"/>
      <c r="M8" s="35"/>
      <c r="N8" s="35"/>
      <c r="O8" s="35"/>
      <c r="P8" s="35"/>
      <c r="Q8" s="27" t="str">
        <f>IF(COUNTA($A8:$E8,$G8:$P8,$V8:$Y8,$AB8:$AC8)=0,"",IF(D8="","INVALID INPUT",IF(F8&lt;&gt;"COMPLETE","INVALID INPUT",IF(AA8="INVALID","INVALID INPUT",IF(P8="YES","UNRESOLVED",IF(O8="UNRESOLVED","UNRESOLVED",IF(OR(H8="UNKNOWN",I8="UNKNOWN",J8="UNKNOWN",L8="UNKNOWN"),"UNRESOLVED",IF(H8="NO",IF(N8="UNKNOWN","UNRESOLVED",IF(N8="YES","REFERENCE / CONTEXT ONLY","EXCLUDED")),IF(OR(I8="NO",J8="NO"),IF(N8="UNKNOWN","UNRESOLVED",IF(N8="YES","REFERENCE / CONTEXT ONLY","EXCLUDED")),IF(L8="NO",IF(N8="UNKNOWN","UNRESOLVED",IF(N8="YES","REFERENCE / CONTEXT ONLY","EXCLUDED")),IF(K8="UNKNOWN","UNRESOLVED",IF(K8="YES","DIRECT",IF(M8="UNKNOWN","UNRESOLVED",IF(M8="YES","SUBSTITUTE","INDIRECT"))))))))))))))</f>
        <v/>
      </c>
      <c r="R8" s="27" t="str">
        <f>IF(COUNTA($A8:$E8,$G8:$P8,$V8:$Y8,$AB8:$AC8)=0,"",IF(D8="","INVALID_MISSING_CANDIDATE",IF(F8&lt;&gt;"COMPLETE","INVALID_INCOMPLETE_SCOPE",IF(AA8="INVALID","INVALID_CONTROLLED_VALUE",IF(P8="YES","UNRESOLVED_CONTRADICTION",IF(O8="UNRESOLVED","UNRESOLVED_EVIDENCE_GAP",IF(OR(H8="UNKNOWN",I8="UNKNOWN",J8="UNKNOWN",L8="UNKNOWN"),"UNRESOLVED_EVIDENCE_GAP",IF(H8="NO",IF(N8="UNKNOWN","UNRESOLVED_EVIDENCE_GAP",IF(N8="YES","REFERENCE_OUT_OF_SCOPE_BENCHMARK","EXCLUDED_OUT_OF_SCOPE")),IF(OR(I8="NO",J8="NO"),IF(N8="UNKNOWN","UNRESOLVED_EVIDENCE_GAP",IF(N8="YES","REFERENCE_DISCOVERY_OR_CONTEXT_ONLY","EXCLUDED_NO_DECISION_RELATION")),IF(L8="NO",IF(N8="UNKNOWN","UNRESOLVED_EVIDENCE_GAP",IF(N8="YES","REFERENCE_DISCOVERY_OR_CONTEXT_ONLY","EXCLUDED_NO_DECISION_RELATION")),IF(K8="UNKNOWN","UNRESOLVED_EVIDENCE_GAP",IF(K8="YES","DIRECT_CLOSE_BUYER_SUBSTITUTE",IF(M8="UNKNOWN","UNRESOLVED_EVIDENCE_GAP",IF(M8="YES","SUBSTITUTE_ALTERNATIVE_PATH","INDIRECT_ADJACENT_COMMERCIAL_ALTERNATIVE"))))))))))))))</f>
        <v/>
      </c>
      <c r="S8" s="27" t="str">
        <f>IF(R8="","",IFERROR(VLOOKUP(R8,'Controlled Vocabulary'!$G$10:$I$21,3,FALSE),"Correct the record and rerun."))</f>
        <v/>
      </c>
      <c r="T8" s="27" t="str">
        <f>IF(Q8="","",IFERROR(VLOOKUP(Q8,'Controlled Vocabulary'!$K$10:$M$16,2,FALSE),""))</f>
        <v/>
      </c>
      <c r="U8" s="27" t="str">
        <f>IF(Q8="","",IFERROR(VLOOKUP(Q8,'Controlled Vocabulary'!$K$10:$M$16,3,FALSE),""))</f>
        <v/>
      </c>
      <c r="V8" s="35"/>
      <c r="W8" s="35"/>
      <c r="X8" s="35"/>
      <c r="Y8" s="41"/>
      <c r="Z8" s="27" t="str">
        <f>IF(OR(C8="",E8="",B8&lt;&gt;"ACTIVE"),"",IF(COUNTIFS($C$5:$C$104,C8,$E$5:$E$104,E8,$B$5:$B$104,"ACTIVE")&gt;1,"DUPLICATE ACTIVE ASSIGNMENT","OK"))</f>
        <v/>
      </c>
      <c r="AA8" s="28" t="str">
        <f>IF(COUNTA($A8:$E8,$G8:$P8,$V8:$Y8,$AB8:$AC8)=0,"",IF(D8="","INVALID",IF(F8&lt;&gt;"COMPLETE","VALID",IF(OR(COUNTIF('Controlled Vocabulary'!$B$4:$B$6,H8)=0,COUNTIF('Controlled Vocabulary'!$B$4:$B$6,I8)=0,COUNTIF('Controlled Vocabulary'!$B$4:$B$6,J8)=0,COUNTIF('Controlled Vocabulary'!$B$4:$B$6,K8)=0,COUNTIF('Controlled Vocabulary'!$B$4:$B$6,L8)=0,COUNTIF('Controlled Vocabulary'!$B$4:$B$6,M8)=0,COUNTIF('Controlled Vocabulary'!$B$4:$B$6,N8)=0,COUNTIF('Controlled Vocabulary'!$E$4:$E$6,O8)=0,COUNTIF('Controlled Vocabulary'!$K$4:$K$5,P8)=0),"INVALID","VALID"))))</f>
        <v/>
      </c>
      <c r="AB8" s="46"/>
      <c r="AC8" s="46"/>
    </row>
    <row r="9" spans="1:29">
      <c r="A9" s="37"/>
      <c r="B9" s="38"/>
      <c r="C9" s="38"/>
      <c r="D9" s="38"/>
      <c r="E9" s="38"/>
      <c r="F9" s="27" t="str">
        <f>IF(COUNTA($A9:$E9,$G9:$P9,$V9:$Y9,$AB9:$AC9)=0,"",IFERROR(VLOOKUP(E9,'Decision Scope'!$A$5:$B$104,2,FALSE),"INCOMPLETE"))</f>
        <v/>
      </c>
      <c r="G9" s="38"/>
      <c r="H9" s="38"/>
      <c r="I9" s="38"/>
      <c r="J9" s="38"/>
      <c r="K9" s="38"/>
      <c r="L9" s="38"/>
      <c r="M9" s="38"/>
      <c r="N9" s="38"/>
      <c r="O9" s="38"/>
      <c r="P9" s="38"/>
      <c r="Q9" s="27" t="str">
        <f>IF(COUNTA($A9:$E9,$G9:$P9,$V9:$Y9,$AB9:$AC9)=0,"",IF(D9="","INVALID INPUT",IF(F9&lt;&gt;"COMPLETE","INVALID INPUT",IF(AA9="INVALID","INVALID INPUT",IF(P9="YES","UNRESOLVED",IF(O9="UNRESOLVED","UNRESOLVED",IF(OR(H9="UNKNOWN",I9="UNKNOWN",J9="UNKNOWN",L9="UNKNOWN"),"UNRESOLVED",IF(H9="NO",IF(N9="UNKNOWN","UNRESOLVED",IF(N9="YES","REFERENCE / CONTEXT ONLY","EXCLUDED")),IF(OR(I9="NO",J9="NO"),IF(N9="UNKNOWN","UNRESOLVED",IF(N9="YES","REFERENCE / CONTEXT ONLY","EXCLUDED")),IF(L9="NO",IF(N9="UNKNOWN","UNRESOLVED",IF(N9="YES","REFERENCE / CONTEXT ONLY","EXCLUDED")),IF(K9="UNKNOWN","UNRESOLVED",IF(K9="YES","DIRECT",IF(M9="UNKNOWN","UNRESOLVED",IF(M9="YES","SUBSTITUTE","INDIRECT"))))))))))))))</f>
        <v/>
      </c>
      <c r="R9" s="27" t="str">
        <f>IF(COUNTA($A9:$E9,$G9:$P9,$V9:$Y9,$AB9:$AC9)=0,"",IF(D9="","INVALID_MISSING_CANDIDATE",IF(F9&lt;&gt;"COMPLETE","INVALID_INCOMPLETE_SCOPE",IF(AA9="INVALID","INVALID_CONTROLLED_VALUE",IF(P9="YES","UNRESOLVED_CONTRADICTION",IF(O9="UNRESOLVED","UNRESOLVED_EVIDENCE_GAP",IF(OR(H9="UNKNOWN",I9="UNKNOWN",J9="UNKNOWN",L9="UNKNOWN"),"UNRESOLVED_EVIDENCE_GAP",IF(H9="NO",IF(N9="UNKNOWN","UNRESOLVED_EVIDENCE_GAP",IF(N9="YES","REFERENCE_OUT_OF_SCOPE_BENCHMARK","EXCLUDED_OUT_OF_SCOPE")),IF(OR(I9="NO",J9="NO"),IF(N9="UNKNOWN","UNRESOLVED_EVIDENCE_GAP",IF(N9="YES","REFERENCE_DISCOVERY_OR_CONTEXT_ONLY","EXCLUDED_NO_DECISION_RELATION")),IF(L9="NO",IF(N9="UNKNOWN","UNRESOLVED_EVIDENCE_GAP",IF(N9="YES","REFERENCE_DISCOVERY_OR_CONTEXT_ONLY","EXCLUDED_NO_DECISION_RELATION")),IF(K9="UNKNOWN","UNRESOLVED_EVIDENCE_GAP",IF(K9="YES","DIRECT_CLOSE_BUYER_SUBSTITUTE",IF(M9="UNKNOWN","UNRESOLVED_EVIDENCE_GAP",IF(M9="YES","SUBSTITUTE_ALTERNATIVE_PATH","INDIRECT_ADJACENT_COMMERCIAL_ALTERNATIVE"))))))))))))))</f>
        <v/>
      </c>
      <c r="S9" s="27" t="str">
        <f>IF(R9="","",IFERROR(VLOOKUP(R9,'Controlled Vocabulary'!$G$10:$I$21,3,FALSE),"Correct the record and rerun."))</f>
        <v/>
      </c>
      <c r="T9" s="27" t="str">
        <f>IF(Q9="","",IFERROR(VLOOKUP(Q9,'Controlled Vocabulary'!$K$10:$M$16,2,FALSE),""))</f>
        <v/>
      </c>
      <c r="U9" s="27" t="str">
        <f>IF(Q9="","",IFERROR(VLOOKUP(Q9,'Controlled Vocabulary'!$K$10:$M$16,3,FALSE),""))</f>
        <v/>
      </c>
      <c r="V9" s="38"/>
      <c r="W9" s="38"/>
      <c r="X9" s="38"/>
      <c r="Y9" s="42"/>
      <c r="Z9" s="27" t="str">
        <f>IF(OR(C9="",E9="",B9&lt;&gt;"ACTIVE"),"",IF(COUNTIFS($C$5:$C$104,C9,$E$5:$E$104,E9,$B$5:$B$104,"ACTIVE")&gt;1,"DUPLICATE ACTIVE ASSIGNMENT","OK"))</f>
        <v/>
      </c>
      <c r="AA9" s="28" t="str">
        <f>IF(COUNTA($A9:$E9,$G9:$P9,$V9:$Y9,$AB9:$AC9)=0,"",IF(D9="","INVALID",IF(F9&lt;&gt;"COMPLETE","VALID",IF(OR(COUNTIF('Controlled Vocabulary'!$B$4:$B$6,H9)=0,COUNTIF('Controlled Vocabulary'!$B$4:$B$6,I9)=0,COUNTIF('Controlled Vocabulary'!$B$4:$B$6,J9)=0,COUNTIF('Controlled Vocabulary'!$B$4:$B$6,K9)=0,COUNTIF('Controlled Vocabulary'!$B$4:$B$6,L9)=0,COUNTIF('Controlled Vocabulary'!$B$4:$B$6,M9)=0,COUNTIF('Controlled Vocabulary'!$B$4:$B$6,N9)=0,COUNTIF('Controlled Vocabulary'!$E$4:$E$6,O9)=0,COUNTIF('Controlled Vocabulary'!$K$4:$K$5,P9)=0),"INVALID","VALID"))))</f>
        <v/>
      </c>
      <c r="AB9" s="46"/>
      <c r="AC9" s="46"/>
    </row>
    <row r="10" spans="1:29">
      <c r="A10" s="34"/>
      <c r="B10" s="35"/>
      <c r="C10" s="35"/>
      <c r="D10" s="35"/>
      <c r="E10" s="35"/>
      <c r="F10" s="27" t="str">
        <f>IF(COUNTA($A10:$E10,$G10:$P10,$V10:$Y10,$AB10:$AC10)=0,"",IFERROR(VLOOKUP(E10,'Decision Scope'!$A$5:$B$104,2,FALSE),"INCOMPLETE"))</f>
        <v/>
      </c>
      <c r="G10" s="35"/>
      <c r="H10" s="35"/>
      <c r="I10" s="35"/>
      <c r="J10" s="35"/>
      <c r="K10" s="35"/>
      <c r="L10" s="35"/>
      <c r="M10" s="35"/>
      <c r="N10" s="35"/>
      <c r="O10" s="35"/>
      <c r="P10" s="35"/>
      <c r="Q10" s="27" t="str">
        <f>IF(COUNTA($A10:$E10,$G10:$P10,$V10:$Y10,$AB10:$AC10)=0,"",IF(D10="","INVALID INPUT",IF(F10&lt;&gt;"COMPLETE","INVALID INPUT",IF(AA10="INVALID","INVALID INPUT",IF(P10="YES","UNRESOLVED",IF(O10="UNRESOLVED","UNRESOLVED",IF(OR(H10="UNKNOWN",I10="UNKNOWN",J10="UNKNOWN",L10="UNKNOWN"),"UNRESOLVED",IF(H10="NO",IF(N10="UNKNOWN","UNRESOLVED",IF(N10="YES","REFERENCE / CONTEXT ONLY","EXCLUDED")),IF(OR(I10="NO",J10="NO"),IF(N10="UNKNOWN","UNRESOLVED",IF(N10="YES","REFERENCE / CONTEXT ONLY","EXCLUDED")),IF(L10="NO",IF(N10="UNKNOWN","UNRESOLVED",IF(N10="YES","REFERENCE / CONTEXT ONLY","EXCLUDED")),IF(K10="UNKNOWN","UNRESOLVED",IF(K10="YES","DIRECT",IF(M10="UNKNOWN","UNRESOLVED",IF(M10="YES","SUBSTITUTE","INDIRECT"))))))))))))))</f>
        <v/>
      </c>
      <c r="R10" s="27" t="str">
        <f>IF(COUNTA($A10:$E10,$G10:$P10,$V10:$Y10,$AB10:$AC10)=0,"",IF(D10="","INVALID_MISSING_CANDIDATE",IF(F10&lt;&gt;"COMPLETE","INVALID_INCOMPLETE_SCOPE",IF(AA10="INVALID","INVALID_CONTROLLED_VALUE",IF(P10="YES","UNRESOLVED_CONTRADICTION",IF(O10="UNRESOLVED","UNRESOLVED_EVIDENCE_GAP",IF(OR(H10="UNKNOWN",I10="UNKNOWN",J10="UNKNOWN",L10="UNKNOWN"),"UNRESOLVED_EVIDENCE_GAP",IF(H10="NO",IF(N10="UNKNOWN","UNRESOLVED_EVIDENCE_GAP",IF(N10="YES","REFERENCE_OUT_OF_SCOPE_BENCHMARK","EXCLUDED_OUT_OF_SCOPE")),IF(OR(I10="NO",J10="NO"),IF(N10="UNKNOWN","UNRESOLVED_EVIDENCE_GAP",IF(N10="YES","REFERENCE_DISCOVERY_OR_CONTEXT_ONLY","EXCLUDED_NO_DECISION_RELATION")),IF(L10="NO",IF(N10="UNKNOWN","UNRESOLVED_EVIDENCE_GAP",IF(N10="YES","REFERENCE_DISCOVERY_OR_CONTEXT_ONLY","EXCLUDED_NO_DECISION_RELATION")),IF(K10="UNKNOWN","UNRESOLVED_EVIDENCE_GAP",IF(K10="YES","DIRECT_CLOSE_BUYER_SUBSTITUTE",IF(M10="UNKNOWN","UNRESOLVED_EVIDENCE_GAP",IF(M10="YES","SUBSTITUTE_ALTERNATIVE_PATH","INDIRECT_ADJACENT_COMMERCIAL_ALTERNATIVE"))))))))))))))</f>
        <v/>
      </c>
      <c r="S10" s="27" t="str">
        <f>IF(R10="","",IFERROR(VLOOKUP(R10,'Controlled Vocabulary'!$G$10:$I$21,3,FALSE),"Correct the record and rerun."))</f>
        <v/>
      </c>
      <c r="T10" s="27" t="str">
        <f>IF(Q10="","",IFERROR(VLOOKUP(Q10,'Controlled Vocabulary'!$K$10:$M$16,2,FALSE),""))</f>
        <v/>
      </c>
      <c r="U10" s="27" t="str">
        <f>IF(Q10="","",IFERROR(VLOOKUP(Q10,'Controlled Vocabulary'!$K$10:$M$16,3,FALSE),""))</f>
        <v/>
      </c>
      <c r="V10" s="35"/>
      <c r="W10" s="35"/>
      <c r="X10" s="35"/>
      <c r="Y10" s="41"/>
      <c r="Z10" s="27" t="str">
        <f>IF(OR(C10="",E10="",B10&lt;&gt;"ACTIVE"),"",IF(COUNTIFS($C$5:$C$104,C10,$E$5:$E$104,E10,$B$5:$B$104,"ACTIVE")&gt;1,"DUPLICATE ACTIVE ASSIGNMENT","OK"))</f>
        <v/>
      </c>
      <c r="AA10" s="28" t="str">
        <f>IF(COUNTA($A10:$E10,$G10:$P10,$V10:$Y10,$AB10:$AC10)=0,"",IF(D10="","INVALID",IF(F10&lt;&gt;"COMPLETE","VALID",IF(OR(COUNTIF('Controlled Vocabulary'!$B$4:$B$6,H10)=0,COUNTIF('Controlled Vocabulary'!$B$4:$B$6,I10)=0,COUNTIF('Controlled Vocabulary'!$B$4:$B$6,J10)=0,COUNTIF('Controlled Vocabulary'!$B$4:$B$6,K10)=0,COUNTIF('Controlled Vocabulary'!$B$4:$B$6,L10)=0,COUNTIF('Controlled Vocabulary'!$B$4:$B$6,M10)=0,COUNTIF('Controlled Vocabulary'!$B$4:$B$6,N10)=0,COUNTIF('Controlled Vocabulary'!$E$4:$E$6,O10)=0,COUNTIF('Controlled Vocabulary'!$K$4:$K$5,P10)=0),"INVALID","VALID"))))</f>
        <v/>
      </c>
      <c r="AB10" s="46"/>
      <c r="AC10" s="46"/>
    </row>
    <row r="11" spans="1:29">
      <c r="A11" s="37"/>
      <c r="B11" s="38"/>
      <c r="C11" s="38"/>
      <c r="D11" s="38"/>
      <c r="E11" s="38"/>
      <c r="F11" s="27" t="str">
        <f>IF(COUNTA($A11:$E11,$G11:$P11,$V11:$Y11,$AB11:$AC11)=0,"",IFERROR(VLOOKUP(E11,'Decision Scope'!$A$5:$B$104,2,FALSE),"INCOMPLETE"))</f>
        <v/>
      </c>
      <c r="G11" s="38"/>
      <c r="H11" s="38"/>
      <c r="I11" s="38"/>
      <c r="J11" s="38"/>
      <c r="K11" s="38"/>
      <c r="L11" s="38"/>
      <c r="M11" s="38"/>
      <c r="N11" s="38"/>
      <c r="O11" s="38"/>
      <c r="P11" s="38"/>
      <c r="Q11" s="27" t="str">
        <f>IF(COUNTA($A11:$E11,$G11:$P11,$V11:$Y11,$AB11:$AC11)=0,"",IF(D11="","INVALID INPUT",IF(F11&lt;&gt;"COMPLETE","INVALID INPUT",IF(AA11="INVALID","INVALID INPUT",IF(P11="YES","UNRESOLVED",IF(O11="UNRESOLVED","UNRESOLVED",IF(OR(H11="UNKNOWN",I11="UNKNOWN",J11="UNKNOWN",L11="UNKNOWN"),"UNRESOLVED",IF(H11="NO",IF(N11="UNKNOWN","UNRESOLVED",IF(N11="YES","REFERENCE / CONTEXT ONLY","EXCLUDED")),IF(OR(I11="NO",J11="NO"),IF(N11="UNKNOWN","UNRESOLVED",IF(N11="YES","REFERENCE / CONTEXT ONLY","EXCLUDED")),IF(L11="NO",IF(N11="UNKNOWN","UNRESOLVED",IF(N11="YES","REFERENCE / CONTEXT ONLY","EXCLUDED")),IF(K11="UNKNOWN","UNRESOLVED",IF(K11="YES","DIRECT",IF(M11="UNKNOWN","UNRESOLVED",IF(M11="YES","SUBSTITUTE","INDIRECT"))))))))))))))</f>
        <v/>
      </c>
      <c r="R11" s="27" t="str">
        <f>IF(COUNTA($A11:$E11,$G11:$P11,$V11:$Y11,$AB11:$AC11)=0,"",IF(D11="","INVALID_MISSING_CANDIDATE",IF(F11&lt;&gt;"COMPLETE","INVALID_INCOMPLETE_SCOPE",IF(AA11="INVALID","INVALID_CONTROLLED_VALUE",IF(P11="YES","UNRESOLVED_CONTRADICTION",IF(O11="UNRESOLVED","UNRESOLVED_EVIDENCE_GAP",IF(OR(H11="UNKNOWN",I11="UNKNOWN",J11="UNKNOWN",L11="UNKNOWN"),"UNRESOLVED_EVIDENCE_GAP",IF(H11="NO",IF(N11="UNKNOWN","UNRESOLVED_EVIDENCE_GAP",IF(N11="YES","REFERENCE_OUT_OF_SCOPE_BENCHMARK","EXCLUDED_OUT_OF_SCOPE")),IF(OR(I11="NO",J11="NO"),IF(N11="UNKNOWN","UNRESOLVED_EVIDENCE_GAP",IF(N11="YES","REFERENCE_DISCOVERY_OR_CONTEXT_ONLY","EXCLUDED_NO_DECISION_RELATION")),IF(L11="NO",IF(N11="UNKNOWN","UNRESOLVED_EVIDENCE_GAP",IF(N11="YES","REFERENCE_DISCOVERY_OR_CONTEXT_ONLY","EXCLUDED_NO_DECISION_RELATION")),IF(K11="UNKNOWN","UNRESOLVED_EVIDENCE_GAP",IF(K11="YES","DIRECT_CLOSE_BUYER_SUBSTITUTE",IF(M11="UNKNOWN","UNRESOLVED_EVIDENCE_GAP",IF(M11="YES","SUBSTITUTE_ALTERNATIVE_PATH","INDIRECT_ADJACENT_COMMERCIAL_ALTERNATIVE"))))))))))))))</f>
        <v/>
      </c>
      <c r="S11" s="27" t="str">
        <f>IF(R11="","",IFERROR(VLOOKUP(R11,'Controlled Vocabulary'!$G$10:$I$21,3,FALSE),"Correct the record and rerun."))</f>
        <v/>
      </c>
      <c r="T11" s="27" t="str">
        <f>IF(Q11="","",IFERROR(VLOOKUP(Q11,'Controlled Vocabulary'!$K$10:$M$16,2,FALSE),""))</f>
        <v/>
      </c>
      <c r="U11" s="27" t="str">
        <f>IF(Q11="","",IFERROR(VLOOKUP(Q11,'Controlled Vocabulary'!$K$10:$M$16,3,FALSE),""))</f>
        <v/>
      </c>
      <c r="V11" s="38"/>
      <c r="W11" s="38"/>
      <c r="X11" s="38"/>
      <c r="Y11" s="42"/>
      <c r="Z11" s="27" t="str">
        <f>IF(OR(C11="",E11="",B11&lt;&gt;"ACTIVE"),"",IF(COUNTIFS($C$5:$C$104,C11,$E$5:$E$104,E11,$B$5:$B$104,"ACTIVE")&gt;1,"DUPLICATE ACTIVE ASSIGNMENT","OK"))</f>
        <v/>
      </c>
      <c r="AA11" s="28" t="str">
        <f>IF(COUNTA($A11:$E11,$G11:$P11,$V11:$Y11,$AB11:$AC11)=0,"",IF(D11="","INVALID",IF(F11&lt;&gt;"COMPLETE","VALID",IF(OR(COUNTIF('Controlled Vocabulary'!$B$4:$B$6,H11)=0,COUNTIF('Controlled Vocabulary'!$B$4:$B$6,I11)=0,COUNTIF('Controlled Vocabulary'!$B$4:$B$6,J11)=0,COUNTIF('Controlled Vocabulary'!$B$4:$B$6,K11)=0,COUNTIF('Controlled Vocabulary'!$B$4:$B$6,L11)=0,COUNTIF('Controlled Vocabulary'!$B$4:$B$6,M11)=0,COUNTIF('Controlled Vocabulary'!$B$4:$B$6,N11)=0,COUNTIF('Controlled Vocabulary'!$E$4:$E$6,O11)=0,COUNTIF('Controlled Vocabulary'!$K$4:$K$5,P11)=0),"INVALID","VALID"))))</f>
        <v/>
      </c>
      <c r="AB11" s="46"/>
      <c r="AC11" s="46"/>
    </row>
    <row r="12" spans="1:29">
      <c r="A12" s="34"/>
      <c r="B12" s="35"/>
      <c r="C12" s="35"/>
      <c r="D12" s="35"/>
      <c r="E12" s="35"/>
      <c r="F12" s="27" t="str">
        <f>IF(COUNTA($A12:$E12,$G12:$P12,$V12:$Y12,$AB12:$AC12)=0,"",IFERROR(VLOOKUP(E12,'Decision Scope'!$A$5:$B$104,2,FALSE),"INCOMPLETE"))</f>
        <v/>
      </c>
      <c r="G12" s="35"/>
      <c r="H12" s="35"/>
      <c r="I12" s="35"/>
      <c r="J12" s="35"/>
      <c r="K12" s="35"/>
      <c r="L12" s="35"/>
      <c r="M12" s="35"/>
      <c r="N12" s="35"/>
      <c r="O12" s="35"/>
      <c r="P12" s="35"/>
      <c r="Q12" s="27" t="str">
        <f>IF(COUNTA($A12:$E12,$G12:$P12,$V12:$Y12,$AB12:$AC12)=0,"",IF(D12="","INVALID INPUT",IF(F12&lt;&gt;"COMPLETE","INVALID INPUT",IF(AA12="INVALID","INVALID INPUT",IF(P12="YES","UNRESOLVED",IF(O12="UNRESOLVED","UNRESOLVED",IF(OR(H12="UNKNOWN",I12="UNKNOWN",J12="UNKNOWN",L12="UNKNOWN"),"UNRESOLVED",IF(H12="NO",IF(N12="UNKNOWN","UNRESOLVED",IF(N12="YES","REFERENCE / CONTEXT ONLY","EXCLUDED")),IF(OR(I12="NO",J12="NO"),IF(N12="UNKNOWN","UNRESOLVED",IF(N12="YES","REFERENCE / CONTEXT ONLY","EXCLUDED")),IF(L12="NO",IF(N12="UNKNOWN","UNRESOLVED",IF(N12="YES","REFERENCE / CONTEXT ONLY","EXCLUDED")),IF(K12="UNKNOWN","UNRESOLVED",IF(K12="YES","DIRECT",IF(M12="UNKNOWN","UNRESOLVED",IF(M12="YES","SUBSTITUTE","INDIRECT"))))))))))))))</f>
        <v/>
      </c>
      <c r="R12" s="27" t="str">
        <f>IF(COUNTA($A12:$E12,$G12:$P12,$V12:$Y12,$AB12:$AC12)=0,"",IF(D12="","INVALID_MISSING_CANDIDATE",IF(F12&lt;&gt;"COMPLETE","INVALID_INCOMPLETE_SCOPE",IF(AA12="INVALID","INVALID_CONTROLLED_VALUE",IF(P12="YES","UNRESOLVED_CONTRADICTION",IF(O12="UNRESOLVED","UNRESOLVED_EVIDENCE_GAP",IF(OR(H12="UNKNOWN",I12="UNKNOWN",J12="UNKNOWN",L12="UNKNOWN"),"UNRESOLVED_EVIDENCE_GAP",IF(H12="NO",IF(N12="UNKNOWN","UNRESOLVED_EVIDENCE_GAP",IF(N12="YES","REFERENCE_OUT_OF_SCOPE_BENCHMARK","EXCLUDED_OUT_OF_SCOPE")),IF(OR(I12="NO",J12="NO"),IF(N12="UNKNOWN","UNRESOLVED_EVIDENCE_GAP",IF(N12="YES","REFERENCE_DISCOVERY_OR_CONTEXT_ONLY","EXCLUDED_NO_DECISION_RELATION")),IF(L12="NO",IF(N12="UNKNOWN","UNRESOLVED_EVIDENCE_GAP",IF(N12="YES","REFERENCE_DISCOVERY_OR_CONTEXT_ONLY","EXCLUDED_NO_DECISION_RELATION")),IF(K12="UNKNOWN","UNRESOLVED_EVIDENCE_GAP",IF(K12="YES","DIRECT_CLOSE_BUYER_SUBSTITUTE",IF(M12="UNKNOWN","UNRESOLVED_EVIDENCE_GAP",IF(M12="YES","SUBSTITUTE_ALTERNATIVE_PATH","INDIRECT_ADJACENT_COMMERCIAL_ALTERNATIVE"))))))))))))))</f>
        <v/>
      </c>
      <c r="S12" s="27" t="str">
        <f>IF(R12="","",IFERROR(VLOOKUP(R12,'Controlled Vocabulary'!$G$10:$I$21,3,FALSE),"Correct the record and rerun."))</f>
        <v/>
      </c>
      <c r="T12" s="27" t="str">
        <f>IF(Q12="","",IFERROR(VLOOKUP(Q12,'Controlled Vocabulary'!$K$10:$M$16,2,FALSE),""))</f>
        <v/>
      </c>
      <c r="U12" s="27" t="str">
        <f>IF(Q12="","",IFERROR(VLOOKUP(Q12,'Controlled Vocabulary'!$K$10:$M$16,3,FALSE),""))</f>
        <v/>
      </c>
      <c r="V12" s="35"/>
      <c r="W12" s="35"/>
      <c r="X12" s="35"/>
      <c r="Y12" s="41"/>
      <c r="Z12" s="27" t="str">
        <f>IF(OR(C12="",E12="",B12&lt;&gt;"ACTIVE"),"",IF(COUNTIFS($C$5:$C$104,C12,$E$5:$E$104,E12,$B$5:$B$104,"ACTIVE")&gt;1,"DUPLICATE ACTIVE ASSIGNMENT","OK"))</f>
        <v/>
      </c>
      <c r="AA12" s="28" t="str">
        <f>IF(COUNTA($A12:$E12,$G12:$P12,$V12:$Y12,$AB12:$AC12)=0,"",IF(D12="","INVALID",IF(F12&lt;&gt;"COMPLETE","VALID",IF(OR(COUNTIF('Controlled Vocabulary'!$B$4:$B$6,H12)=0,COUNTIF('Controlled Vocabulary'!$B$4:$B$6,I12)=0,COUNTIF('Controlled Vocabulary'!$B$4:$B$6,J12)=0,COUNTIF('Controlled Vocabulary'!$B$4:$B$6,K12)=0,COUNTIF('Controlled Vocabulary'!$B$4:$B$6,L12)=0,COUNTIF('Controlled Vocabulary'!$B$4:$B$6,M12)=0,COUNTIF('Controlled Vocabulary'!$B$4:$B$6,N12)=0,COUNTIF('Controlled Vocabulary'!$E$4:$E$6,O12)=0,COUNTIF('Controlled Vocabulary'!$K$4:$K$5,P12)=0),"INVALID","VALID"))))</f>
        <v/>
      </c>
      <c r="AB12" s="46"/>
      <c r="AC12" s="46"/>
    </row>
    <row r="13" spans="1:29">
      <c r="A13" s="37"/>
      <c r="B13" s="38"/>
      <c r="C13" s="38"/>
      <c r="D13" s="38"/>
      <c r="E13" s="38"/>
      <c r="F13" s="27" t="str">
        <f>IF(COUNTA($A13:$E13,$G13:$P13,$V13:$Y13,$AB13:$AC13)=0,"",IFERROR(VLOOKUP(E13,'Decision Scope'!$A$5:$B$104,2,FALSE),"INCOMPLETE"))</f>
        <v/>
      </c>
      <c r="G13" s="38"/>
      <c r="H13" s="38"/>
      <c r="I13" s="38"/>
      <c r="J13" s="38"/>
      <c r="K13" s="38"/>
      <c r="L13" s="38"/>
      <c r="M13" s="38"/>
      <c r="N13" s="38"/>
      <c r="O13" s="38"/>
      <c r="P13" s="38"/>
      <c r="Q13" s="27" t="str">
        <f>IF(COUNTA($A13:$E13,$G13:$P13,$V13:$Y13,$AB13:$AC13)=0,"",IF(D13="","INVALID INPUT",IF(F13&lt;&gt;"COMPLETE","INVALID INPUT",IF(AA13="INVALID","INVALID INPUT",IF(P13="YES","UNRESOLVED",IF(O13="UNRESOLVED","UNRESOLVED",IF(OR(H13="UNKNOWN",I13="UNKNOWN",J13="UNKNOWN",L13="UNKNOWN"),"UNRESOLVED",IF(H13="NO",IF(N13="UNKNOWN","UNRESOLVED",IF(N13="YES","REFERENCE / CONTEXT ONLY","EXCLUDED")),IF(OR(I13="NO",J13="NO"),IF(N13="UNKNOWN","UNRESOLVED",IF(N13="YES","REFERENCE / CONTEXT ONLY","EXCLUDED")),IF(L13="NO",IF(N13="UNKNOWN","UNRESOLVED",IF(N13="YES","REFERENCE / CONTEXT ONLY","EXCLUDED")),IF(K13="UNKNOWN","UNRESOLVED",IF(K13="YES","DIRECT",IF(M13="UNKNOWN","UNRESOLVED",IF(M13="YES","SUBSTITUTE","INDIRECT"))))))))))))))</f>
        <v/>
      </c>
      <c r="R13" s="27" t="str">
        <f>IF(COUNTA($A13:$E13,$G13:$P13,$V13:$Y13,$AB13:$AC13)=0,"",IF(D13="","INVALID_MISSING_CANDIDATE",IF(F13&lt;&gt;"COMPLETE","INVALID_INCOMPLETE_SCOPE",IF(AA13="INVALID","INVALID_CONTROLLED_VALUE",IF(P13="YES","UNRESOLVED_CONTRADICTION",IF(O13="UNRESOLVED","UNRESOLVED_EVIDENCE_GAP",IF(OR(H13="UNKNOWN",I13="UNKNOWN",J13="UNKNOWN",L13="UNKNOWN"),"UNRESOLVED_EVIDENCE_GAP",IF(H13="NO",IF(N13="UNKNOWN","UNRESOLVED_EVIDENCE_GAP",IF(N13="YES","REFERENCE_OUT_OF_SCOPE_BENCHMARK","EXCLUDED_OUT_OF_SCOPE")),IF(OR(I13="NO",J13="NO"),IF(N13="UNKNOWN","UNRESOLVED_EVIDENCE_GAP",IF(N13="YES","REFERENCE_DISCOVERY_OR_CONTEXT_ONLY","EXCLUDED_NO_DECISION_RELATION")),IF(L13="NO",IF(N13="UNKNOWN","UNRESOLVED_EVIDENCE_GAP",IF(N13="YES","REFERENCE_DISCOVERY_OR_CONTEXT_ONLY","EXCLUDED_NO_DECISION_RELATION")),IF(K13="UNKNOWN","UNRESOLVED_EVIDENCE_GAP",IF(K13="YES","DIRECT_CLOSE_BUYER_SUBSTITUTE",IF(M13="UNKNOWN","UNRESOLVED_EVIDENCE_GAP",IF(M13="YES","SUBSTITUTE_ALTERNATIVE_PATH","INDIRECT_ADJACENT_COMMERCIAL_ALTERNATIVE"))))))))))))))</f>
        <v/>
      </c>
      <c r="S13" s="27" t="str">
        <f>IF(R13="","",IFERROR(VLOOKUP(R13,'Controlled Vocabulary'!$G$10:$I$21,3,FALSE),"Correct the record and rerun."))</f>
        <v/>
      </c>
      <c r="T13" s="27" t="str">
        <f>IF(Q13="","",IFERROR(VLOOKUP(Q13,'Controlled Vocabulary'!$K$10:$M$16,2,FALSE),""))</f>
        <v/>
      </c>
      <c r="U13" s="27" t="str">
        <f>IF(Q13="","",IFERROR(VLOOKUP(Q13,'Controlled Vocabulary'!$K$10:$M$16,3,FALSE),""))</f>
        <v/>
      </c>
      <c r="V13" s="38"/>
      <c r="W13" s="38"/>
      <c r="X13" s="38"/>
      <c r="Y13" s="42"/>
      <c r="Z13" s="27" t="str">
        <f>IF(OR(C13="",E13="",B13&lt;&gt;"ACTIVE"),"",IF(COUNTIFS($C$5:$C$104,C13,$E$5:$E$104,E13,$B$5:$B$104,"ACTIVE")&gt;1,"DUPLICATE ACTIVE ASSIGNMENT","OK"))</f>
        <v/>
      </c>
      <c r="AA13" s="28" t="str">
        <f>IF(COUNTA($A13:$E13,$G13:$P13,$V13:$Y13,$AB13:$AC13)=0,"",IF(D13="","INVALID",IF(F13&lt;&gt;"COMPLETE","VALID",IF(OR(COUNTIF('Controlled Vocabulary'!$B$4:$B$6,H13)=0,COUNTIF('Controlled Vocabulary'!$B$4:$B$6,I13)=0,COUNTIF('Controlled Vocabulary'!$B$4:$B$6,J13)=0,COUNTIF('Controlled Vocabulary'!$B$4:$B$6,K13)=0,COUNTIF('Controlled Vocabulary'!$B$4:$B$6,L13)=0,COUNTIF('Controlled Vocabulary'!$B$4:$B$6,M13)=0,COUNTIF('Controlled Vocabulary'!$B$4:$B$6,N13)=0,COUNTIF('Controlled Vocabulary'!$E$4:$E$6,O13)=0,COUNTIF('Controlled Vocabulary'!$K$4:$K$5,P13)=0),"INVALID","VALID"))))</f>
        <v/>
      </c>
      <c r="AB13" s="46"/>
      <c r="AC13" s="46"/>
    </row>
    <row r="14" spans="1:29">
      <c r="A14" s="34"/>
      <c r="B14" s="35"/>
      <c r="C14" s="35"/>
      <c r="D14" s="35"/>
      <c r="E14" s="35"/>
      <c r="F14" s="27" t="str">
        <f>IF(COUNTA($A14:$E14,$G14:$P14,$V14:$Y14,$AB14:$AC14)=0,"",IFERROR(VLOOKUP(E14,'Decision Scope'!$A$5:$B$104,2,FALSE),"INCOMPLETE"))</f>
        <v/>
      </c>
      <c r="G14" s="35"/>
      <c r="H14" s="35"/>
      <c r="I14" s="35"/>
      <c r="J14" s="35"/>
      <c r="K14" s="35"/>
      <c r="L14" s="35"/>
      <c r="M14" s="35"/>
      <c r="N14" s="35"/>
      <c r="O14" s="35"/>
      <c r="P14" s="35"/>
      <c r="Q14" s="27" t="str">
        <f>IF(COUNTA($A14:$E14,$G14:$P14,$V14:$Y14,$AB14:$AC14)=0,"",IF(D14="","INVALID INPUT",IF(F14&lt;&gt;"COMPLETE","INVALID INPUT",IF(AA14="INVALID","INVALID INPUT",IF(P14="YES","UNRESOLVED",IF(O14="UNRESOLVED","UNRESOLVED",IF(OR(H14="UNKNOWN",I14="UNKNOWN",J14="UNKNOWN",L14="UNKNOWN"),"UNRESOLVED",IF(H14="NO",IF(N14="UNKNOWN","UNRESOLVED",IF(N14="YES","REFERENCE / CONTEXT ONLY","EXCLUDED")),IF(OR(I14="NO",J14="NO"),IF(N14="UNKNOWN","UNRESOLVED",IF(N14="YES","REFERENCE / CONTEXT ONLY","EXCLUDED")),IF(L14="NO",IF(N14="UNKNOWN","UNRESOLVED",IF(N14="YES","REFERENCE / CONTEXT ONLY","EXCLUDED")),IF(K14="UNKNOWN","UNRESOLVED",IF(K14="YES","DIRECT",IF(M14="UNKNOWN","UNRESOLVED",IF(M14="YES","SUBSTITUTE","INDIRECT"))))))))))))))</f>
        <v/>
      </c>
      <c r="R14" s="27" t="str">
        <f>IF(COUNTA($A14:$E14,$G14:$P14,$V14:$Y14,$AB14:$AC14)=0,"",IF(D14="","INVALID_MISSING_CANDIDATE",IF(F14&lt;&gt;"COMPLETE","INVALID_INCOMPLETE_SCOPE",IF(AA14="INVALID","INVALID_CONTROLLED_VALUE",IF(P14="YES","UNRESOLVED_CONTRADICTION",IF(O14="UNRESOLVED","UNRESOLVED_EVIDENCE_GAP",IF(OR(H14="UNKNOWN",I14="UNKNOWN",J14="UNKNOWN",L14="UNKNOWN"),"UNRESOLVED_EVIDENCE_GAP",IF(H14="NO",IF(N14="UNKNOWN","UNRESOLVED_EVIDENCE_GAP",IF(N14="YES","REFERENCE_OUT_OF_SCOPE_BENCHMARK","EXCLUDED_OUT_OF_SCOPE")),IF(OR(I14="NO",J14="NO"),IF(N14="UNKNOWN","UNRESOLVED_EVIDENCE_GAP",IF(N14="YES","REFERENCE_DISCOVERY_OR_CONTEXT_ONLY","EXCLUDED_NO_DECISION_RELATION")),IF(L14="NO",IF(N14="UNKNOWN","UNRESOLVED_EVIDENCE_GAP",IF(N14="YES","REFERENCE_DISCOVERY_OR_CONTEXT_ONLY","EXCLUDED_NO_DECISION_RELATION")),IF(K14="UNKNOWN","UNRESOLVED_EVIDENCE_GAP",IF(K14="YES","DIRECT_CLOSE_BUYER_SUBSTITUTE",IF(M14="UNKNOWN","UNRESOLVED_EVIDENCE_GAP",IF(M14="YES","SUBSTITUTE_ALTERNATIVE_PATH","INDIRECT_ADJACENT_COMMERCIAL_ALTERNATIVE"))))))))))))))</f>
        <v/>
      </c>
      <c r="S14" s="27" t="str">
        <f>IF(R14="","",IFERROR(VLOOKUP(R14,'Controlled Vocabulary'!$G$10:$I$21,3,FALSE),"Correct the record and rerun."))</f>
        <v/>
      </c>
      <c r="T14" s="27" t="str">
        <f>IF(Q14="","",IFERROR(VLOOKUP(Q14,'Controlled Vocabulary'!$K$10:$M$16,2,FALSE),""))</f>
        <v/>
      </c>
      <c r="U14" s="27" t="str">
        <f>IF(Q14="","",IFERROR(VLOOKUP(Q14,'Controlled Vocabulary'!$K$10:$M$16,3,FALSE),""))</f>
        <v/>
      </c>
      <c r="V14" s="35"/>
      <c r="W14" s="35"/>
      <c r="X14" s="35"/>
      <c r="Y14" s="41"/>
      <c r="Z14" s="27" t="str">
        <f>IF(OR(C14="",E14="",B14&lt;&gt;"ACTIVE"),"",IF(COUNTIFS($C$5:$C$104,C14,$E$5:$E$104,E14,$B$5:$B$104,"ACTIVE")&gt;1,"DUPLICATE ACTIVE ASSIGNMENT","OK"))</f>
        <v/>
      </c>
      <c r="AA14" s="28" t="str">
        <f>IF(COUNTA($A14:$E14,$G14:$P14,$V14:$Y14,$AB14:$AC14)=0,"",IF(D14="","INVALID",IF(F14&lt;&gt;"COMPLETE","VALID",IF(OR(COUNTIF('Controlled Vocabulary'!$B$4:$B$6,H14)=0,COUNTIF('Controlled Vocabulary'!$B$4:$B$6,I14)=0,COUNTIF('Controlled Vocabulary'!$B$4:$B$6,J14)=0,COUNTIF('Controlled Vocabulary'!$B$4:$B$6,K14)=0,COUNTIF('Controlled Vocabulary'!$B$4:$B$6,L14)=0,COUNTIF('Controlled Vocabulary'!$B$4:$B$6,M14)=0,COUNTIF('Controlled Vocabulary'!$B$4:$B$6,N14)=0,COUNTIF('Controlled Vocabulary'!$E$4:$E$6,O14)=0,COUNTIF('Controlled Vocabulary'!$K$4:$K$5,P14)=0),"INVALID","VALID"))))</f>
        <v/>
      </c>
      <c r="AB14" s="46"/>
      <c r="AC14" s="46"/>
    </row>
    <row r="15" spans="1:29">
      <c r="A15" s="37"/>
      <c r="B15" s="38"/>
      <c r="C15" s="38"/>
      <c r="D15" s="38"/>
      <c r="E15" s="38"/>
      <c r="F15" s="27" t="str">
        <f>IF(COUNTA($A15:$E15,$G15:$P15,$V15:$Y15,$AB15:$AC15)=0,"",IFERROR(VLOOKUP(E15,'Decision Scope'!$A$5:$B$104,2,FALSE),"INCOMPLETE"))</f>
        <v/>
      </c>
      <c r="G15" s="38"/>
      <c r="H15" s="38"/>
      <c r="I15" s="38"/>
      <c r="J15" s="38"/>
      <c r="K15" s="38"/>
      <c r="L15" s="38"/>
      <c r="M15" s="38"/>
      <c r="N15" s="38"/>
      <c r="O15" s="38"/>
      <c r="P15" s="38"/>
      <c r="Q15" s="27" t="str">
        <f>IF(COUNTA($A15:$E15,$G15:$P15,$V15:$Y15,$AB15:$AC15)=0,"",IF(D15="","INVALID INPUT",IF(F15&lt;&gt;"COMPLETE","INVALID INPUT",IF(AA15="INVALID","INVALID INPUT",IF(P15="YES","UNRESOLVED",IF(O15="UNRESOLVED","UNRESOLVED",IF(OR(H15="UNKNOWN",I15="UNKNOWN",J15="UNKNOWN",L15="UNKNOWN"),"UNRESOLVED",IF(H15="NO",IF(N15="UNKNOWN","UNRESOLVED",IF(N15="YES","REFERENCE / CONTEXT ONLY","EXCLUDED")),IF(OR(I15="NO",J15="NO"),IF(N15="UNKNOWN","UNRESOLVED",IF(N15="YES","REFERENCE / CONTEXT ONLY","EXCLUDED")),IF(L15="NO",IF(N15="UNKNOWN","UNRESOLVED",IF(N15="YES","REFERENCE / CONTEXT ONLY","EXCLUDED")),IF(K15="UNKNOWN","UNRESOLVED",IF(K15="YES","DIRECT",IF(M15="UNKNOWN","UNRESOLVED",IF(M15="YES","SUBSTITUTE","INDIRECT"))))))))))))))</f>
        <v/>
      </c>
      <c r="R15" s="27" t="str">
        <f>IF(COUNTA($A15:$E15,$G15:$P15,$V15:$Y15,$AB15:$AC15)=0,"",IF(D15="","INVALID_MISSING_CANDIDATE",IF(F15&lt;&gt;"COMPLETE","INVALID_INCOMPLETE_SCOPE",IF(AA15="INVALID","INVALID_CONTROLLED_VALUE",IF(P15="YES","UNRESOLVED_CONTRADICTION",IF(O15="UNRESOLVED","UNRESOLVED_EVIDENCE_GAP",IF(OR(H15="UNKNOWN",I15="UNKNOWN",J15="UNKNOWN",L15="UNKNOWN"),"UNRESOLVED_EVIDENCE_GAP",IF(H15="NO",IF(N15="UNKNOWN","UNRESOLVED_EVIDENCE_GAP",IF(N15="YES","REFERENCE_OUT_OF_SCOPE_BENCHMARK","EXCLUDED_OUT_OF_SCOPE")),IF(OR(I15="NO",J15="NO"),IF(N15="UNKNOWN","UNRESOLVED_EVIDENCE_GAP",IF(N15="YES","REFERENCE_DISCOVERY_OR_CONTEXT_ONLY","EXCLUDED_NO_DECISION_RELATION")),IF(L15="NO",IF(N15="UNKNOWN","UNRESOLVED_EVIDENCE_GAP",IF(N15="YES","REFERENCE_DISCOVERY_OR_CONTEXT_ONLY","EXCLUDED_NO_DECISION_RELATION")),IF(K15="UNKNOWN","UNRESOLVED_EVIDENCE_GAP",IF(K15="YES","DIRECT_CLOSE_BUYER_SUBSTITUTE",IF(M15="UNKNOWN","UNRESOLVED_EVIDENCE_GAP",IF(M15="YES","SUBSTITUTE_ALTERNATIVE_PATH","INDIRECT_ADJACENT_COMMERCIAL_ALTERNATIVE"))))))))))))))</f>
        <v/>
      </c>
      <c r="S15" s="27" t="str">
        <f>IF(R15="","",IFERROR(VLOOKUP(R15,'Controlled Vocabulary'!$G$10:$I$21,3,FALSE),"Correct the record and rerun."))</f>
        <v/>
      </c>
      <c r="T15" s="27" t="str">
        <f>IF(Q15="","",IFERROR(VLOOKUP(Q15,'Controlled Vocabulary'!$K$10:$M$16,2,FALSE),""))</f>
        <v/>
      </c>
      <c r="U15" s="27" t="str">
        <f>IF(Q15="","",IFERROR(VLOOKUP(Q15,'Controlled Vocabulary'!$K$10:$M$16,3,FALSE),""))</f>
        <v/>
      </c>
      <c r="V15" s="38"/>
      <c r="W15" s="38"/>
      <c r="X15" s="38"/>
      <c r="Y15" s="42"/>
      <c r="Z15" s="27" t="str">
        <f>IF(OR(C15="",E15="",B15&lt;&gt;"ACTIVE"),"",IF(COUNTIFS($C$5:$C$104,C15,$E$5:$E$104,E15,$B$5:$B$104,"ACTIVE")&gt;1,"DUPLICATE ACTIVE ASSIGNMENT","OK"))</f>
        <v/>
      </c>
      <c r="AA15" s="28" t="str">
        <f>IF(COUNTA($A15:$E15,$G15:$P15,$V15:$Y15,$AB15:$AC15)=0,"",IF(D15="","INVALID",IF(F15&lt;&gt;"COMPLETE","VALID",IF(OR(COUNTIF('Controlled Vocabulary'!$B$4:$B$6,H15)=0,COUNTIF('Controlled Vocabulary'!$B$4:$B$6,I15)=0,COUNTIF('Controlled Vocabulary'!$B$4:$B$6,J15)=0,COUNTIF('Controlled Vocabulary'!$B$4:$B$6,K15)=0,COUNTIF('Controlled Vocabulary'!$B$4:$B$6,L15)=0,COUNTIF('Controlled Vocabulary'!$B$4:$B$6,M15)=0,COUNTIF('Controlled Vocabulary'!$B$4:$B$6,N15)=0,COUNTIF('Controlled Vocabulary'!$E$4:$E$6,O15)=0,COUNTIF('Controlled Vocabulary'!$K$4:$K$5,P15)=0),"INVALID","VALID"))))</f>
        <v/>
      </c>
      <c r="AB15" s="46"/>
      <c r="AC15" s="46"/>
    </row>
    <row r="16" spans="1:29">
      <c r="A16" s="34"/>
      <c r="B16" s="35"/>
      <c r="C16" s="35"/>
      <c r="D16" s="35"/>
      <c r="E16" s="35"/>
      <c r="F16" s="27" t="str">
        <f>IF(COUNTA($A16:$E16,$G16:$P16,$V16:$Y16,$AB16:$AC16)=0,"",IFERROR(VLOOKUP(E16,'Decision Scope'!$A$5:$B$104,2,FALSE),"INCOMPLETE"))</f>
        <v/>
      </c>
      <c r="G16" s="35"/>
      <c r="H16" s="35"/>
      <c r="I16" s="35"/>
      <c r="J16" s="35"/>
      <c r="K16" s="35"/>
      <c r="L16" s="35"/>
      <c r="M16" s="35"/>
      <c r="N16" s="35"/>
      <c r="O16" s="35"/>
      <c r="P16" s="35"/>
      <c r="Q16" s="27" t="str">
        <f>IF(COUNTA($A16:$E16,$G16:$P16,$V16:$Y16,$AB16:$AC16)=0,"",IF(D16="","INVALID INPUT",IF(F16&lt;&gt;"COMPLETE","INVALID INPUT",IF(AA16="INVALID","INVALID INPUT",IF(P16="YES","UNRESOLVED",IF(O16="UNRESOLVED","UNRESOLVED",IF(OR(H16="UNKNOWN",I16="UNKNOWN",J16="UNKNOWN",L16="UNKNOWN"),"UNRESOLVED",IF(H16="NO",IF(N16="UNKNOWN","UNRESOLVED",IF(N16="YES","REFERENCE / CONTEXT ONLY","EXCLUDED")),IF(OR(I16="NO",J16="NO"),IF(N16="UNKNOWN","UNRESOLVED",IF(N16="YES","REFERENCE / CONTEXT ONLY","EXCLUDED")),IF(L16="NO",IF(N16="UNKNOWN","UNRESOLVED",IF(N16="YES","REFERENCE / CONTEXT ONLY","EXCLUDED")),IF(K16="UNKNOWN","UNRESOLVED",IF(K16="YES","DIRECT",IF(M16="UNKNOWN","UNRESOLVED",IF(M16="YES","SUBSTITUTE","INDIRECT"))))))))))))))</f>
        <v/>
      </c>
      <c r="R16" s="27" t="str">
        <f>IF(COUNTA($A16:$E16,$G16:$P16,$V16:$Y16,$AB16:$AC16)=0,"",IF(D16="","INVALID_MISSING_CANDIDATE",IF(F16&lt;&gt;"COMPLETE","INVALID_INCOMPLETE_SCOPE",IF(AA16="INVALID","INVALID_CONTROLLED_VALUE",IF(P16="YES","UNRESOLVED_CONTRADICTION",IF(O16="UNRESOLVED","UNRESOLVED_EVIDENCE_GAP",IF(OR(H16="UNKNOWN",I16="UNKNOWN",J16="UNKNOWN",L16="UNKNOWN"),"UNRESOLVED_EVIDENCE_GAP",IF(H16="NO",IF(N16="UNKNOWN","UNRESOLVED_EVIDENCE_GAP",IF(N16="YES","REFERENCE_OUT_OF_SCOPE_BENCHMARK","EXCLUDED_OUT_OF_SCOPE")),IF(OR(I16="NO",J16="NO"),IF(N16="UNKNOWN","UNRESOLVED_EVIDENCE_GAP",IF(N16="YES","REFERENCE_DISCOVERY_OR_CONTEXT_ONLY","EXCLUDED_NO_DECISION_RELATION")),IF(L16="NO",IF(N16="UNKNOWN","UNRESOLVED_EVIDENCE_GAP",IF(N16="YES","REFERENCE_DISCOVERY_OR_CONTEXT_ONLY","EXCLUDED_NO_DECISION_RELATION")),IF(K16="UNKNOWN","UNRESOLVED_EVIDENCE_GAP",IF(K16="YES","DIRECT_CLOSE_BUYER_SUBSTITUTE",IF(M16="UNKNOWN","UNRESOLVED_EVIDENCE_GAP",IF(M16="YES","SUBSTITUTE_ALTERNATIVE_PATH","INDIRECT_ADJACENT_COMMERCIAL_ALTERNATIVE"))))))))))))))</f>
        <v/>
      </c>
      <c r="S16" s="27" t="str">
        <f>IF(R16="","",IFERROR(VLOOKUP(R16,'Controlled Vocabulary'!$G$10:$I$21,3,FALSE),"Correct the record and rerun."))</f>
        <v/>
      </c>
      <c r="T16" s="27" t="str">
        <f>IF(Q16="","",IFERROR(VLOOKUP(Q16,'Controlled Vocabulary'!$K$10:$M$16,2,FALSE),""))</f>
        <v/>
      </c>
      <c r="U16" s="27" t="str">
        <f>IF(Q16="","",IFERROR(VLOOKUP(Q16,'Controlled Vocabulary'!$K$10:$M$16,3,FALSE),""))</f>
        <v/>
      </c>
      <c r="V16" s="35"/>
      <c r="W16" s="35"/>
      <c r="X16" s="35"/>
      <c r="Y16" s="41"/>
      <c r="Z16" s="27" t="str">
        <f>IF(OR(C16="",E16="",B16&lt;&gt;"ACTIVE"),"",IF(COUNTIFS($C$5:$C$104,C16,$E$5:$E$104,E16,$B$5:$B$104,"ACTIVE")&gt;1,"DUPLICATE ACTIVE ASSIGNMENT","OK"))</f>
        <v/>
      </c>
      <c r="AA16" s="28" t="str">
        <f>IF(COUNTA($A16:$E16,$G16:$P16,$V16:$Y16,$AB16:$AC16)=0,"",IF(D16="","INVALID",IF(F16&lt;&gt;"COMPLETE","VALID",IF(OR(COUNTIF('Controlled Vocabulary'!$B$4:$B$6,H16)=0,COUNTIF('Controlled Vocabulary'!$B$4:$B$6,I16)=0,COUNTIF('Controlled Vocabulary'!$B$4:$B$6,J16)=0,COUNTIF('Controlled Vocabulary'!$B$4:$B$6,K16)=0,COUNTIF('Controlled Vocabulary'!$B$4:$B$6,L16)=0,COUNTIF('Controlled Vocabulary'!$B$4:$B$6,M16)=0,COUNTIF('Controlled Vocabulary'!$B$4:$B$6,N16)=0,COUNTIF('Controlled Vocabulary'!$E$4:$E$6,O16)=0,COUNTIF('Controlled Vocabulary'!$K$4:$K$5,P16)=0),"INVALID","VALID"))))</f>
        <v/>
      </c>
      <c r="AB16" s="46"/>
      <c r="AC16" s="46"/>
    </row>
    <row r="17" spans="1:29">
      <c r="A17" s="37"/>
      <c r="B17" s="38"/>
      <c r="C17" s="38"/>
      <c r="D17" s="38"/>
      <c r="E17" s="38"/>
      <c r="F17" s="27" t="str">
        <f>IF(COUNTA($A17:$E17,$G17:$P17,$V17:$Y17,$AB17:$AC17)=0,"",IFERROR(VLOOKUP(E17,'Decision Scope'!$A$5:$B$104,2,FALSE),"INCOMPLETE"))</f>
        <v/>
      </c>
      <c r="G17" s="38"/>
      <c r="H17" s="38"/>
      <c r="I17" s="38"/>
      <c r="J17" s="38"/>
      <c r="K17" s="38"/>
      <c r="L17" s="38"/>
      <c r="M17" s="38"/>
      <c r="N17" s="38"/>
      <c r="O17" s="38"/>
      <c r="P17" s="38"/>
      <c r="Q17" s="27" t="str">
        <f>IF(COUNTA($A17:$E17,$G17:$P17,$V17:$Y17,$AB17:$AC17)=0,"",IF(D17="","INVALID INPUT",IF(F17&lt;&gt;"COMPLETE","INVALID INPUT",IF(AA17="INVALID","INVALID INPUT",IF(P17="YES","UNRESOLVED",IF(O17="UNRESOLVED","UNRESOLVED",IF(OR(H17="UNKNOWN",I17="UNKNOWN",J17="UNKNOWN",L17="UNKNOWN"),"UNRESOLVED",IF(H17="NO",IF(N17="UNKNOWN","UNRESOLVED",IF(N17="YES","REFERENCE / CONTEXT ONLY","EXCLUDED")),IF(OR(I17="NO",J17="NO"),IF(N17="UNKNOWN","UNRESOLVED",IF(N17="YES","REFERENCE / CONTEXT ONLY","EXCLUDED")),IF(L17="NO",IF(N17="UNKNOWN","UNRESOLVED",IF(N17="YES","REFERENCE / CONTEXT ONLY","EXCLUDED")),IF(K17="UNKNOWN","UNRESOLVED",IF(K17="YES","DIRECT",IF(M17="UNKNOWN","UNRESOLVED",IF(M17="YES","SUBSTITUTE","INDIRECT"))))))))))))))</f>
        <v/>
      </c>
      <c r="R17" s="27" t="str">
        <f>IF(COUNTA($A17:$E17,$G17:$P17,$V17:$Y17,$AB17:$AC17)=0,"",IF(D17="","INVALID_MISSING_CANDIDATE",IF(F17&lt;&gt;"COMPLETE","INVALID_INCOMPLETE_SCOPE",IF(AA17="INVALID","INVALID_CONTROLLED_VALUE",IF(P17="YES","UNRESOLVED_CONTRADICTION",IF(O17="UNRESOLVED","UNRESOLVED_EVIDENCE_GAP",IF(OR(H17="UNKNOWN",I17="UNKNOWN",J17="UNKNOWN",L17="UNKNOWN"),"UNRESOLVED_EVIDENCE_GAP",IF(H17="NO",IF(N17="UNKNOWN","UNRESOLVED_EVIDENCE_GAP",IF(N17="YES","REFERENCE_OUT_OF_SCOPE_BENCHMARK","EXCLUDED_OUT_OF_SCOPE")),IF(OR(I17="NO",J17="NO"),IF(N17="UNKNOWN","UNRESOLVED_EVIDENCE_GAP",IF(N17="YES","REFERENCE_DISCOVERY_OR_CONTEXT_ONLY","EXCLUDED_NO_DECISION_RELATION")),IF(L17="NO",IF(N17="UNKNOWN","UNRESOLVED_EVIDENCE_GAP",IF(N17="YES","REFERENCE_DISCOVERY_OR_CONTEXT_ONLY","EXCLUDED_NO_DECISION_RELATION")),IF(K17="UNKNOWN","UNRESOLVED_EVIDENCE_GAP",IF(K17="YES","DIRECT_CLOSE_BUYER_SUBSTITUTE",IF(M17="UNKNOWN","UNRESOLVED_EVIDENCE_GAP",IF(M17="YES","SUBSTITUTE_ALTERNATIVE_PATH","INDIRECT_ADJACENT_COMMERCIAL_ALTERNATIVE"))))))))))))))</f>
        <v/>
      </c>
      <c r="S17" s="27" t="str">
        <f>IF(R17="","",IFERROR(VLOOKUP(R17,'Controlled Vocabulary'!$G$10:$I$21,3,FALSE),"Correct the record and rerun."))</f>
        <v/>
      </c>
      <c r="T17" s="27" t="str">
        <f>IF(Q17="","",IFERROR(VLOOKUP(Q17,'Controlled Vocabulary'!$K$10:$M$16,2,FALSE),""))</f>
        <v/>
      </c>
      <c r="U17" s="27" t="str">
        <f>IF(Q17="","",IFERROR(VLOOKUP(Q17,'Controlled Vocabulary'!$K$10:$M$16,3,FALSE),""))</f>
        <v/>
      </c>
      <c r="V17" s="38"/>
      <c r="W17" s="38"/>
      <c r="X17" s="38"/>
      <c r="Y17" s="42"/>
      <c r="Z17" s="27" t="str">
        <f>IF(OR(C17="",E17="",B17&lt;&gt;"ACTIVE"),"",IF(COUNTIFS($C$5:$C$104,C17,$E$5:$E$104,E17,$B$5:$B$104,"ACTIVE")&gt;1,"DUPLICATE ACTIVE ASSIGNMENT","OK"))</f>
        <v/>
      </c>
      <c r="AA17" s="28" t="str">
        <f>IF(COUNTA($A17:$E17,$G17:$P17,$V17:$Y17,$AB17:$AC17)=0,"",IF(D17="","INVALID",IF(F17&lt;&gt;"COMPLETE","VALID",IF(OR(COUNTIF('Controlled Vocabulary'!$B$4:$B$6,H17)=0,COUNTIF('Controlled Vocabulary'!$B$4:$B$6,I17)=0,COUNTIF('Controlled Vocabulary'!$B$4:$B$6,J17)=0,COUNTIF('Controlled Vocabulary'!$B$4:$B$6,K17)=0,COUNTIF('Controlled Vocabulary'!$B$4:$B$6,L17)=0,COUNTIF('Controlled Vocabulary'!$B$4:$B$6,M17)=0,COUNTIF('Controlled Vocabulary'!$B$4:$B$6,N17)=0,COUNTIF('Controlled Vocabulary'!$E$4:$E$6,O17)=0,COUNTIF('Controlled Vocabulary'!$K$4:$K$5,P17)=0),"INVALID","VALID"))))</f>
        <v/>
      </c>
      <c r="AB17" s="46"/>
      <c r="AC17" s="46"/>
    </row>
    <row r="18" spans="1:29">
      <c r="A18" s="34"/>
      <c r="B18" s="35"/>
      <c r="C18" s="35"/>
      <c r="D18" s="35"/>
      <c r="E18" s="35"/>
      <c r="F18" s="27" t="str">
        <f>IF(COUNTA($A18:$E18,$G18:$P18,$V18:$Y18,$AB18:$AC18)=0,"",IFERROR(VLOOKUP(E18,'Decision Scope'!$A$5:$B$104,2,FALSE),"INCOMPLETE"))</f>
        <v/>
      </c>
      <c r="G18" s="35"/>
      <c r="H18" s="35"/>
      <c r="I18" s="35"/>
      <c r="J18" s="35"/>
      <c r="K18" s="35"/>
      <c r="L18" s="35"/>
      <c r="M18" s="35"/>
      <c r="N18" s="35"/>
      <c r="O18" s="35"/>
      <c r="P18" s="35"/>
      <c r="Q18" s="27" t="str">
        <f>IF(COUNTA($A18:$E18,$G18:$P18,$V18:$Y18,$AB18:$AC18)=0,"",IF(D18="","INVALID INPUT",IF(F18&lt;&gt;"COMPLETE","INVALID INPUT",IF(AA18="INVALID","INVALID INPUT",IF(P18="YES","UNRESOLVED",IF(O18="UNRESOLVED","UNRESOLVED",IF(OR(H18="UNKNOWN",I18="UNKNOWN",J18="UNKNOWN",L18="UNKNOWN"),"UNRESOLVED",IF(H18="NO",IF(N18="UNKNOWN","UNRESOLVED",IF(N18="YES","REFERENCE / CONTEXT ONLY","EXCLUDED")),IF(OR(I18="NO",J18="NO"),IF(N18="UNKNOWN","UNRESOLVED",IF(N18="YES","REFERENCE / CONTEXT ONLY","EXCLUDED")),IF(L18="NO",IF(N18="UNKNOWN","UNRESOLVED",IF(N18="YES","REFERENCE / CONTEXT ONLY","EXCLUDED")),IF(K18="UNKNOWN","UNRESOLVED",IF(K18="YES","DIRECT",IF(M18="UNKNOWN","UNRESOLVED",IF(M18="YES","SUBSTITUTE","INDIRECT"))))))))))))))</f>
        <v/>
      </c>
      <c r="R18" s="27" t="str">
        <f>IF(COUNTA($A18:$E18,$G18:$P18,$V18:$Y18,$AB18:$AC18)=0,"",IF(D18="","INVALID_MISSING_CANDIDATE",IF(F18&lt;&gt;"COMPLETE","INVALID_INCOMPLETE_SCOPE",IF(AA18="INVALID","INVALID_CONTROLLED_VALUE",IF(P18="YES","UNRESOLVED_CONTRADICTION",IF(O18="UNRESOLVED","UNRESOLVED_EVIDENCE_GAP",IF(OR(H18="UNKNOWN",I18="UNKNOWN",J18="UNKNOWN",L18="UNKNOWN"),"UNRESOLVED_EVIDENCE_GAP",IF(H18="NO",IF(N18="UNKNOWN","UNRESOLVED_EVIDENCE_GAP",IF(N18="YES","REFERENCE_OUT_OF_SCOPE_BENCHMARK","EXCLUDED_OUT_OF_SCOPE")),IF(OR(I18="NO",J18="NO"),IF(N18="UNKNOWN","UNRESOLVED_EVIDENCE_GAP",IF(N18="YES","REFERENCE_DISCOVERY_OR_CONTEXT_ONLY","EXCLUDED_NO_DECISION_RELATION")),IF(L18="NO",IF(N18="UNKNOWN","UNRESOLVED_EVIDENCE_GAP",IF(N18="YES","REFERENCE_DISCOVERY_OR_CONTEXT_ONLY","EXCLUDED_NO_DECISION_RELATION")),IF(K18="UNKNOWN","UNRESOLVED_EVIDENCE_GAP",IF(K18="YES","DIRECT_CLOSE_BUYER_SUBSTITUTE",IF(M18="UNKNOWN","UNRESOLVED_EVIDENCE_GAP",IF(M18="YES","SUBSTITUTE_ALTERNATIVE_PATH","INDIRECT_ADJACENT_COMMERCIAL_ALTERNATIVE"))))))))))))))</f>
        <v/>
      </c>
      <c r="S18" s="27" t="str">
        <f>IF(R18="","",IFERROR(VLOOKUP(R18,'Controlled Vocabulary'!$G$10:$I$21,3,FALSE),"Correct the record and rerun."))</f>
        <v/>
      </c>
      <c r="T18" s="27" t="str">
        <f>IF(Q18="","",IFERROR(VLOOKUP(Q18,'Controlled Vocabulary'!$K$10:$M$16,2,FALSE),""))</f>
        <v/>
      </c>
      <c r="U18" s="27" t="str">
        <f>IF(Q18="","",IFERROR(VLOOKUP(Q18,'Controlled Vocabulary'!$K$10:$M$16,3,FALSE),""))</f>
        <v/>
      </c>
      <c r="V18" s="35"/>
      <c r="W18" s="35"/>
      <c r="X18" s="35"/>
      <c r="Y18" s="41"/>
      <c r="Z18" s="27" t="str">
        <f>IF(OR(C18="",E18="",B18&lt;&gt;"ACTIVE"),"",IF(COUNTIFS($C$5:$C$104,C18,$E$5:$E$104,E18,$B$5:$B$104,"ACTIVE")&gt;1,"DUPLICATE ACTIVE ASSIGNMENT","OK"))</f>
        <v/>
      </c>
      <c r="AA18" s="28" t="str">
        <f>IF(COUNTA($A18:$E18,$G18:$P18,$V18:$Y18,$AB18:$AC18)=0,"",IF(D18="","INVALID",IF(F18&lt;&gt;"COMPLETE","VALID",IF(OR(COUNTIF('Controlled Vocabulary'!$B$4:$B$6,H18)=0,COUNTIF('Controlled Vocabulary'!$B$4:$B$6,I18)=0,COUNTIF('Controlled Vocabulary'!$B$4:$B$6,J18)=0,COUNTIF('Controlled Vocabulary'!$B$4:$B$6,K18)=0,COUNTIF('Controlled Vocabulary'!$B$4:$B$6,L18)=0,COUNTIF('Controlled Vocabulary'!$B$4:$B$6,M18)=0,COUNTIF('Controlled Vocabulary'!$B$4:$B$6,N18)=0,COUNTIF('Controlled Vocabulary'!$E$4:$E$6,O18)=0,COUNTIF('Controlled Vocabulary'!$K$4:$K$5,P18)=0),"INVALID","VALID"))))</f>
        <v/>
      </c>
      <c r="AB18" s="46"/>
      <c r="AC18" s="46"/>
    </row>
    <row r="19" spans="1:29">
      <c r="A19" s="37"/>
      <c r="B19" s="38"/>
      <c r="C19" s="38"/>
      <c r="D19" s="38"/>
      <c r="E19" s="38"/>
      <c r="F19" s="27" t="str">
        <f>IF(COUNTA($A19:$E19,$G19:$P19,$V19:$Y19,$AB19:$AC19)=0,"",IFERROR(VLOOKUP(E19,'Decision Scope'!$A$5:$B$104,2,FALSE),"INCOMPLETE"))</f>
        <v/>
      </c>
      <c r="G19" s="38"/>
      <c r="H19" s="38"/>
      <c r="I19" s="38"/>
      <c r="J19" s="38"/>
      <c r="K19" s="38"/>
      <c r="L19" s="38"/>
      <c r="M19" s="38"/>
      <c r="N19" s="38"/>
      <c r="O19" s="38"/>
      <c r="P19" s="38"/>
      <c r="Q19" s="27" t="str">
        <f>IF(COUNTA($A19:$E19,$G19:$P19,$V19:$Y19,$AB19:$AC19)=0,"",IF(D19="","INVALID INPUT",IF(F19&lt;&gt;"COMPLETE","INVALID INPUT",IF(AA19="INVALID","INVALID INPUT",IF(P19="YES","UNRESOLVED",IF(O19="UNRESOLVED","UNRESOLVED",IF(OR(H19="UNKNOWN",I19="UNKNOWN",J19="UNKNOWN",L19="UNKNOWN"),"UNRESOLVED",IF(H19="NO",IF(N19="UNKNOWN","UNRESOLVED",IF(N19="YES","REFERENCE / CONTEXT ONLY","EXCLUDED")),IF(OR(I19="NO",J19="NO"),IF(N19="UNKNOWN","UNRESOLVED",IF(N19="YES","REFERENCE / CONTEXT ONLY","EXCLUDED")),IF(L19="NO",IF(N19="UNKNOWN","UNRESOLVED",IF(N19="YES","REFERENCE / CONTEXT ONLY","EXCLUDED")),IF(K19="UNKNOWN","UNRESOLVED",IF(K19="YES","DIRECT",IF(M19="UNKNOWN","UNRESOLVED",IF(M19="YES","SUBSTITUTE","INDIRECT"))))))))))))))</f>
        <v/>
      </c>
      <c r="R19" s="27" t="str">
        <f>IF(COUNTA($A19:$E19,$G19:$P19,$V19:$Y19,$AB19:$AC19)=0,"",IF(D19="","INVALID_MISSING_CANDIDATE",IF(F19&lt;&gt;"COMPLETE","INVALID_INCOMPLETE_SCOPE",IF(AA19="INVALID","INVALID_CONTROLLED_VALUE",IF(P19="YES","UNRESOLVED_CONTRADICTION",IF(O19="UNRESOLVED","UNRESOLVED_EVIDENCE_GAP",IF(OR(H19="UNKNOWN",I19="UNKNOWN",J19="UNKNOWN",L19="UNKNOWN"),"UNRESOLVED_EVIDENCE_GAP",IF(H19="NO",IF(N19="UNKNOWN","UNRESOLVED_EVIDENCE_GAP",IF(N19="YES","REFERENCE_OUT_OF_SCOPE_BENCHMARK","EXCLUDED_OUT_OF_SCOPE")),IF(OR(I19="NO",J19="NO"),IF(N19="UNKNOWN","UNRESOLVED_EVIDENCE_GAP",IF(N19="YES","REFERENCE_DISCOVERY_OR_CONTEXT_ONLY","EXCLUDED_NO_DECISION_RELATION")),IF(L19="NO",IF(N19="UNKNOWN","UNRESOLVED_EVIDENCE_GAP",IF(N19="YES","REFERENCE_DISCOVERY_OR_CONTEXT_ONLY","EXCLUDED_NO_DECISION_RELATION")),IF(K19="UNKNOWN","UNRESOLVED_EVIDENCE_GAP",IF(K19="YES","DIRECT_CLOSE_BUYER_SUBSTITUTE",IF(M19="UNKNOWN","UNRESOLVED_EVIDENCE_GAP",IF(M19="YES","SUBSTITUTE_ALTERNATIVE_PATH","INDIRECT_ADJACENT_COMMERCIAL_ALTERNATIVE"))))))))))))))</f>
        <v/>
      </c>
      <c r="S19" s="27" t="str">
        <f>IF(R19="","",IFERROR(VLOOKUP(R19,'Controlled Vocabulary'!$G$10:$I$21,3,FALSE),"Correct the record and rerun."))</f>
        <v/>
      </c>
      <c r="T19" s="27" t="str">
        <f>IF(Q19="","",IFERROR(VLOOKUP(Q19,'Controlled Vocabulary'!$K$10:$M$16,2,FALSE),""))</f>
        <v/>
      </c>
      <c r="U19" s="27" t="str">
        <f>IF(Q19="","",IFERROR(VLOOKUP(Q19,'Controlled Vocabulary'!$K$10:$M$16,3,FALSE),""))</f>
        <v/>
      </c>
      <c r="V19" s="38"/>
      <c r="W19" s="38"/>
      <c r="X19" s="38"/>
      <c r="Y19" s="42"/>
      <c r="Z19" s="27" t="str">
        <f>IF(OR(C19="",E19="",B19&lt;&gt;"ACTIVE"),"",IF(COUNTIFS($C$5:$C$104,C19,$E$5:$E$104,E19,$B$5:$B$104,"ACTIVE")&gt;1,"DUPLICATE ACTIVE ASSIGNMENT","OK"))</f>
        <v/>
      </c>
      <c r="AA19" s="28" t="str">
        <f>IF(COUNTA($A19:$E19,$G19:$P19,$V19:$Y19,$AB19:$AC19)=0,"",IF(D19="","INVALID",IF(F19&lt;&gt;"COMPLETE","VALID",IF(OR(COUNTIF('Controlled Vocabulary'!$B$4:$B$6,H19)=0,COUNTIF('Controlled Vocabulary'!$B$4:$B$6,I19)=0,COUNTIF('Controlled Vocabulary'!$B$4:$B$6,J19)=0,COUNTIF('Controlled Vocabulary'!$B$4:$B$6,K19)=0,COUNTIF('Controlled Vocabulary'!$B$4:$B$6,L19)=0,COUNTIF('Controlled Vocabulary'!$B$4:$B$6,M19)=0,COUNTIF('Controlled Vocabulary'!$B$4:$B$6,N19)=0,COUNTIF('Controlled Vocabulary'!$E$4:$E$6,O19)=0,COUNTIF('Controlled Vocabulary'!$K$4:$K$5,P19)=0),"INVALID","VALID"))))</f>
        <v/>
      </c>
      <c r="AB19" s="46"/>
      <c r="AC19" s="46"/>
    </row>
    <row r="20" spans="1:29">
      <c r="A20" s="34"/>
      <c r="B20" s="35"/>
      <c r="C20" s="35"/>
      <c r="D20" s="35"/>
      <c r="E20" s="35"/>
      <c r="F20" s="27" t="str">
        <f>IF(COUNTA($A20:$E20,$G20:$P20,$V20:$Y20,$AB20:$AC20)=0,"",IFERROR(VLOOKUP(E20,'Decision Scope'!$A$5:$B$104,2,FALSE),"INCOMPLETE"))</f>
        <v/>
      </c>
      <c r="G20" s="35"/>
      <c r="H20" s="35"/>
      <c r="I20" s="35"/>
      <c r="J20" s="35"/>
      <c r="K20" s="35"/>
      <c r="L20" s="35"/>
      <c r="M20" s="35"/>
      <c r="N20" s="35"/>
      <c r="O20" s="35"/>
      <c r="P20" s="35"/>
      <c r="Q20" s="27" t="str">
        <f>IF(COUNTA($A20:$E20,$G20:$P20,$V20:$Y20,$AB20:$AC20)=0,"",IF(D20="","INVALID INPUT",IF(F20&lt;&gt;"COMPLETE","INVALID INPUT",IF(AA20="INVALID","INVALID INPUT",IF(P20="YES","UNRESOLVED",IF(O20="UNRESOLVED","UNRESOLVED",IF(OR(H20="UNKNOWN",I20="UNKNOWN",J20="UNKNOWN",L20="UNKNOWN"),"UNRESOLVED",IF(H20="NO",IF(N20="UNKNOWN","UNRESOLVED",IF(N20="YES","REFERENCE / CONTEXT ONLY","EXCLUDED")),IF(OR(I20="NO",J20="NO"),IF(N20="UNKNOWN","UNRESOLVED",IF(N20="YES","REFERENCE / CONTEXT ONLY","EXCLUDED")),IF(L20="NO",IF(N20="UNKNOWN","UNRESOLVED",IF(N20="YES","REFERENCE / CONTEXT ONLY","EXCLUDED")),IF(K20="UNKNOWN","UNRESOLVED",IF(K20="YES","DIRECT",IF(M20="UNKNOWN","UNRESOLVED",IF(M20="YES","SUBSTITUTE","INDIRECT"))))))))))))))</f>
        <v/>
      </c>
      <c r="R20" s="27" t="str">
        <f>IF(COUNTA($A20:$E20,$G20:$P20,$V20:$Y20,$AB20:$AC20)=0,"",IF(D20="","INVALID_MISSING_CANDIDATE",IF(F20&lt;&gt;"COMPLETE","INVALID_INCOMPLETE_SCOPE",IF(AA20="INVALID","INVALID_CONTROLLED_VALUE",IF(P20="YES","UNRESOLVED_CONTRADICTION",IF(O20="UNRESOLVED","UNRESOLVED_EVIDENCE_GAP",IF(OR(H20="UNKNOWN",I20="UNKNOWN",J20="UNKNOWN",L20="UNKNOWN"),"UNRESOLVED_EVIDENCE_GAP",IF(H20="NO",IF(N20="UNKNOWN","UNRESOLVED_EVIDENCE_GAP",IF(N20="YES","REFERENCE_OUT_OF_SCOPE_BENCHMARK","EXCLUDED_OUT_OF_SCOPE")),IF(OR(I20="NO",J20="NO"),IF(N20="UNKNOWN","UNRESOLVED_EVIDENCE_GAP",IF(N20="YES","REFERENCE_DISCOVERY_OR_CONTEXT_ONLY","EXCLUDED_NO_DECISION_RELATION")),IF(L20="NO",IF(N20="UNKNOWN","UNRESOLVED_EVIDENCE_GAP",IF(N20="YES","REFERENCE_DISCOVERY_OR_CONTEXT_ONLY","EXCLUDED_NO_DECISION_RELATION")),IF(K20="UNKNOWN","UNRESOLVED_EVIDENCE_GAP",IF(K20="YES","DIRECT_CLOSE_BUYER_SUBSTITUTE",IF(M20="UNKNOWN","UNRESOLVED_EVIDENCE_GAP",IF(M20="YES","SUBSTITUTE_ALTERNATIVE_PATH","INDIRECT_ADJACENT_COMMERCIAL_ALTERNATIVE"))))))))))))))</f>
        <v/>
      </c>
      <c r="S20" s="27" t="str">
        <f>IF(R20="","",IFERROR(VLOOKUP(R20,'Controlled Vocabulary'!$G$10:$I$21,3,FALSE),"Correct the record and rerun."))</f>
        <v/>
      </c>
      <c r="T20" s="27" t="str">
        <f>IF(Q20="","",IFERROR(VLOOKUP(Q20,'Controlled Vocabulary'!$K$10:$M$16,2,FALSE),""))</f>
        <v/>
      </c>
      <c r="U20" s="27" t="str">
        <f>IF(Q20="","",IFERROR(VLOOKUP(Q20,'Controlled Vocabulary'!$K$10:$M$16,3,FALSE),""))</f>
        <v/>
      </c>
      <c r="V20" s="35"/>
      <c r="W20" s="35"/>
      <c r="X20" s="35"/>
      <c r="Y20" s="41"/>
      <c r="Z20" s="27" t="str">
        <f>IF(OR(C20="",E20="",B20&lt;&gt;"ACTIVE"),"",IF(COUNTIFS($C$5:$C$104,C20,$E$5:$E$104,E20,$B$5:$B$104,"ACTIVE")&gt;1,"DUPLICATE ACTIVE ASSIGNMENT","OK"))</f>
        <v/>
      </c>
      <c r="AA20" s="28" t="str">
        <f>IF(COUNTA($A20:$E20,$G20:$P20,$V20:$Y20,$AB20:$AC20)=0,"",IF(D20="","INVALID",IF(F20&lt;&gt;"COMPLETE","VALID",IF(OR(COUNTIF('Controlled Vocabulary'!$B$4:$B$6,H20)=0,COUNTIF('Controlled Vocabulary'!$B$4:$B$6,I20)=0,COUNTIF('Controlled Vocabulary'!$B$4:$B$6,J20)=0,COUNTIF('Controlled Vocabulary'!$B$4:$B$6,K20)=0,COUNTIF('Controlled Vocabulary'!$B$4:$B$6,L20)=0,COUNTIF('Controlled Vocabulary'!$B$4:$B$6,M20)=0,COUNTIF('Controlled Vocabulary'!$B$4:$B$6,N20)=0,COUNTIF('Controlled Vocabulary'!$E$4:$E$6,O20)=0,COUNTIF('Controlled Vocabulary'!$K$4:$K$5,P20)=0),"INVALID","VALID"))))</f>
        <v/>
      </c>
      <c r="AB20" s="46"/>
      <c r="AC20" s="46"/>
    </row>
    <row r="21" spans="1:29">
      <c r="A21" s="37"/>
      <c r="B21" s="38"/>
      <c r="C21" s="38"/>
      <c r="D21" s="38"/>
      <c r="E21" s="38"/>
      <c r="F21" s="27" t="str">
        <f>IF(COUNTA($A21:$E21,$G21:$P21,$V21:$Y21,$AB21:$AC21)=0,"",IFERROR(VLOOKUP(E21,'Decision Scope'!$A$5:$B$104,2,FALSE),"INCOMPLETE"))</f>
        <v/>
      </c>
      <c r="G21" s="38"/>
      <c r="H21" s="38"/>
      <c r="I21" s="38"/>
      <c r="J21" s="38"/>
      <c r="K21" s="38"/>
      <c r="L21" s="38"/>
      <c r="M21" s="38"/>
      <c r="N21" s="38"/>
      <c r="O21" s="38"/>
      <c r="P21" s="38"/>
      <c r="Q21" s="27" t="str">
        <f>IF(COUNTA($A21:$E21,$G21:$P21,$V21:$Y21,$AB21:$AC21)=0,"",IF(D21="","INVALID INPUT",IF(F21&lt;&gt;"COMPLETE","INVALID INPUT",IF(AA21="INVALID","INVALID INPUT",IF(P21="YES","UNRESOLVED",IF(O21="UNRESOLVED","UNRESOLVED",IF(OR(H21="UNKNOWN",I21="UNKNOWN",J21="UNKNOWN",L21="UNKNOWN"),"UNRESOLVED",IF(H21="NO",IF(N21="UNKNOWN","UNRESOLVED",IF(N21="YES","REFERENCE / CONTEXT ONLY","EXCLUDED")),IF(OR(I21="NO",J21="NO"),IF(N21="UNKNOWN","UNRESOLVED",IF(N21="YES","REFERENCE / CONTEXT ONLY","EXCLUDED")),IF(L21="NO",IF(N21="UNKNOWN","UNRESOLVED",IF(N21="YES","REFERENCE / CONTEXT ONLY","EXCLUDED")),IF(K21="UNKNOWN","UNRESOLVED",IF(K21="YES","DIRECT",IF(M21="UNKNOWN","UNRESOLVED",IF(M21="YES","SUBSTITUTE","INDIRECT"))))))))))))))</f>
        <v/>
      </c>
      <c r="R21" s="27" t="str">
        <f>IF(COUNTA($A21:$E21,$G21:$P21,$V21:$Y21,$AB21:$AC21)=0,"",IF(D21="","INVALID_MISSING_CANDIDATE",IF(F21&lt;&gt;"COMPLETE","INVALID_INCOMPLETE_SCOPE",IF(AA21="INVALID","INVALID_CONTROLLED_VALUE",IF(P21="YES","UNRESOLVED_CONTRADICTION",IF(O21="UNRESOLVED","UNRESOLVED_EVIDENCE_GAP",IF(OR(H21="UNKNOWN",I21="UNKNOWN",J21="UNKNOWN",L21="UNKNOWN"),"UNRESOLVED_EVIDENCE_GAP",IF(H21="NO",IF(N21="UNKNOWN","UNRESOLVED_EVIDENCE_GAP",IF(N21="YES","REFERENCE_OUT_OF_SCOPE_BENCHMARK","EXCLUDED_OUT_OF_SCOPE")),IF(OR(I21="NO",J21="NO"),IF(N21="UNKNOWN","UNRESOLVED_EVIDENCE_GAP",IF(N21="YES","REFERENCE_DISCOVERY_OR_CONTEXT_ONLY","EXCLUDED_NO_DECISION_RELATION")),IF(L21="NO",IF(N21="UNKNOWN","UNRESOLVED_EVIDENCE_GAP",IF(N21="YES","REFERENCE_DISCOVERY_OR_CONTEXT_ONLY","EXCLUDED_NO_DECISION_RELATION")),IF(K21="UNKNOWN","UNRESOLVED_EVIDENCE_GAP",IF(K21="YES","DIRECT_CLOSE_BUYER_SUBSTITUTE",IF(M21="UNKNOWN","UNRESOLVED_EVIDENCE_GAP",IF(M21="YES","SUBSTITUTE_ALTERNATIVE_PATH","INDIRECT_ADJACENT_COMMERCIAL_ALTERNATIVE"))))))))))))))</f>
        <v/>
      </c>
      <c r="S21" s="27" t="str">
        <f>IF(R21="","",IFERROR(VLOOKUP(R21,'Controlled Vocabulary'!$G$10:$I$21,3,FALSE),"Correct the record and rerun."))</f>
        <v/>
      </c>
      <c r="T21" s="27" t="str">
        <f>IF(Q21="","",IFERROR(VLOOKUP(Q21,'Controlled Vocabulary'!$K$10:$M$16,2,FALSE),""))</f>
        <v/>
      </c>
      <c r="U21" s="27" t="str">
        <f>IF(Q21="","",IFERROR(VLOOKUP(Q21,'Controlled Vocabulary'!$K$10:$M$16,3,FALSE),""))</f>
        <v/>
      </c>
      <c r="V21" s="38"/>
      <c r="W21" s="38"/>
      <c r="X21" s="38"/>
      <c r="Y21" s="42"/>
      <c r="Z21" s="27" t="str">
        <f>IF(OR(C21="",E21="",B21&lt;&gt;"ACTIVE"),"",IF(COUNTIFS($C$5:$C$104,C21,$E$5:$E$104,E21,$B$5:$B$104,"ACTIVE")&gt;1,"DUPLICATE ACTIVE ASSIGNMENT","OK"))</f>
        <v/>
      </c>
      <c r="AA21" s="28" t="str">
        <f>IF(COUNTA($A21:$E21,$G21:$P21,$V21:$Y21,$AB21:$AC21)=0,"",IF(D21="","INVALID",IF(F21&lt;&gt;"COMPLETE","VALID",IF(OR(COUNTIF('Controlled Vocabulary'!$B$4:$B$6,H21)=0,COUNTIF('Controlled Vocabulary'!$B$4:$B$6,I21)=0,COUNTIF('Controlled Vocabulary'!$B$4:$B$6,J21)=0,COUNTIF('Controlled Vocabulary'!$B$4:$B$6,K21)=0,COUNTIF('Controlled Vocabulary'!$B$4:$B$6,L21)=0,COUNTIF('Controlled Vocabulary'!$B$4:$B$6,M21)=0,COUNTIF('Controlled Vocabulary'!$B$4:$B$6,N21)=0,COUNTIF('Controlled Vocabulary'!$E$4:$E$6,O21)=0,COUNTIF('Controlled Vocabulary'!$K$4:$K$5,P21)=0),"INVALID","VALID"))))</f>
        <v/>
      </c>
      <c r="AB21" s="46"/>
      <c r="AC21" s="46"/>
    </row>
    <row r="22" spans="1:29">
      <c r="A22" s="34"/>
      <c r="B22" s="35"/>
      <c r="C22" s="35"/>
      <c r="D22" s="35"/>
      <c r="E22" s="35"/>
      <c r="F22" s="27" t="str">
        <f>IF(COUNTA($A22:$E22,$G22:$P22,$V22:$Y22,$AB22:$AC22)=0,"",IFERROR(VLOOKUP(E22,'Decision Scope'!$A$5:$B$104,2,FALSE),"INCOMPLETE"))</f>
        <v/>
      </c>
      <c r="G22" s="35"/>
      <c r="H22" s="35"/>
      <c r="I22" s="35"/>
      <c r="J22" s="35"/>
      <c r="K22" s="35"/>
      <c r="L22" s="35"/>
      <c r="M22" s="35"/>
      <c r="N22" s="35"/>
      <c r="O22" s="35"/>
      <c r="P22" s="35"/>
      <c r="Q22" s="27" t="str">
        <f>IF(COUNTA($A22:$E22,$G22:$P22,$V22:$Y22,$AB22:$AC22)=0,"",IF(D22="","INVALID INPUT",IF(F22&lt;&gt;"COMPLETE","INVALID INPUT",IF(AA22="INVALID","INVALID INPUT",IF(P22="YES","UNRESOLVED",IF(O22="UNRESOLVED","UNRESOLVED",IF(OR(H22="UNKNOWN",I22="UNKNOWN",J22="UNKNOWN",L22="UNKNOWN"),"UNRESOLVED",IF(H22="NO",IF(N22="UNKNOWN","UNRESOLVED",IF(N22="YES","REFERENCE / CONTEXT ONLY","EXCLUDED")),IF(OR(I22="NO",J22="NO"),IF(N22="UNKNOWN","UNRESOLVED",IF(N22="YES","REFERENCE / CONTEXT ONLY","EXCLUDED")),IF(L22="NO",IF(N22="UNKNOWN","UNRESOLVED",IF(N22="YES","REFERENCE / CONTEXT ONLY","EXCLUDED")),IF(K22="UNKNOWN","UNRESOLVED",IF(K22="YES","DIRECT",IF(M22="UNKNOWN","UNRESOLVED",IF(M22="YES","SUBSTITUTE","INDIRECT"))))))))))))))</f>
        <v/>
      </c>
      <c r="R22" s="27" t="str">
        <f>IF(COUNTA($A22:$E22,$G22:$P22,$V22:$Y22,$AB22:$AC22)=0,"",IF(D22="","INVALID_MISSING_CANDIDATE",IF(F22&lt;&gt;"COMPLETE","INVALID_INCOMPLETE_SCOPE",IF(AA22="INVALID","INVALID_CONTROLLED_VALUE",IF(P22="YES","UNRESOLVED_CONTRADICTION",IF(O22="UNRESOLVED","UNRESOLVED_EVIDENCE_GAP",IF(OR(H22="UNKNOWN",I22="UNKNOWN",J22="UNKNOWN",L22="UNKNOWN"),"UNRESOLVED_EVIDENCE_GAP",IF(H22="NO",IF(N22="UNKNOWN","UNRESOLVED_EVIDENCE_GAP",IF(N22="YES","REFERENCE_OUT_OF_SCOPE_BENCHMARK","EXCLUDED_OUT_OF_SCOPE")),IF(OR(I22="NO",J22="NO"),IF(N22="UNKNOWN","UNRESOLVED_EVIDENCE_GAP",IF(N22="YES","REFERENCE_DISCOVERY_OR_CONTEXT_ONLY","EXCLUDED_NO_DECISION_RELATION")),IF(L22="NO",IF(N22="UNKNOWN","UNRESOLVED_EVIDENCE_GAP",IF(N22="YES","REFERENCE_DISCOVERY_OR_CONTEXT_ONLY","EXCLUDED_NO_DECISION_RELATION")),IF(K22="UNKNOWN","UNRESOLVED_EVIDENCE_GAP",IF(K22="YES","DIRECT_CLOSE_BUYER_SUBSTITUTE",IF(M22="UNKNOWN","UNRESOLVED_EVIDENCE_GAP",IF(M22="YES","SUBSTITUTE_ALTERNATIVE_PATH","INDIRECT_ADJACENT_COMMERCIAL_ALTERNATIVE"))))))))))))))</f>
        <v/>
      </c>
      <c r="S22" s="27" t="str">
        <f>IF(R22="","",IFERROR(VLOOKUP(R22,'Controlled Vocabulary'!$G$10:$I$21,3,FALSE),"Correct the record and rerun."))</f>
        <v/>
      </c>
      <c r="T22" s="27" t="str">
        <f>IF(Q22="","",IFERROR(VLOOKUP(Q22,'Controlled Vocabulary'!$K$10:$M$16,2,FALSE),""))</f>
        <v/>
      </c>
      <c r="U22" s="27" t="str">
        <f>IF(Q22="","",IFERROR(VLOOKUP(Q22,'Controlled Vocabulary'!$K$10:$M$16,3,FALSE),""))</f>
        <v/>
      </c>
      <c r="V22" s="35"/>
      <c r="W22" s="35"/>
      <c r="X22" s="35"/>
      <c r="Y22" s="41"/>
      <c r="Z22" s="27" t="str">
        <f>IF(OR(C22="",E22="",B22&lt;&gt;"ACTIVE"),"",IF(COUNTIFS($C$5:$C$104,C22,$E$5:$E$104,E22,$B$5:$B$104,"ACTIVE")&gt;1,"DUPLICATE ACTIVE ASSIGNMENT","OK"))</f>
        <v/>
      </c>
      <c r="AA22" s="28" t="str">
        <f>IF(COUNTA($A22:$E22,$G22:$P22,$V22:$Y22,$AB22:$AC22)=0,"",IF(D22="","INVALID",IF(F22&lt;&gt;"COMPLETE","VALID",IF(OR(COUNTIF('Controlled Vocabulary'!$B$4:$B$6,H22)=0,COUNTIF('Controlled Vocabulary'!$B$4:$B$6,I22)=0,COUNTIF('Controlled Vocabulary'!$B$4:$B$6,J22)=0,COUNTIF('Controlled Vocabulary'!$B$4:$B$6,K22)=0,COUNTIF('Controlled Vocabulary'!$B$4:$B$6,L22)=0,COUNTIF('Controlled Vocabulary'!$B$4:$B$6,M22)=0,COUNTIF('Controlled Vocabulary'!$B$4:$B$6,N22)=0,COUNTIF('Controlled Vocabulary'!$E$4:$E$6,O22)=0,COUNTIF('Controlled Vocabulary'!$K$4:$K$5,P22)=0),"INVALID","VALID"))))</f>
        <v/>
      </c>
      <c r="AB22" s="46"/>
      <c r="AC22" s="46"/>
    </row>
    <row r="23" spans="1:29">
      <c r="A23" s="37"/>
      <c r="B23" s="38"/>
      <c r="C23" s="38"/>
      <c r="D23" s="38"/>
      <c r="E23" s="38"/>
      <c r="F23" s="27" t="str">
        <f>IF(COUNTA($A23:$E23,$G23:$P23,$V23:$Y23,$AB23:$AC23)=0,"",IFERROR(VLOOKUP(E23,'Decision Scope'!$A$5:$B$104,2,FALSE),"INCOMPLETE"))</f>
        <v/>
      </c>
      <c r="G23" s="38"/>
      <c r="H23" s="38"/>
      <c r="I23" s="38"/>
      <c r="J23" s="38"/>
      <c r="K23" s="38"/>
      <c r="L23" s="38"/>
      <c r="M23" s="38"/>
      <c r="N23" s="38"/>
      <c r="O23" s="38"/>
      <c r="P23" s="38"/>
      <c r="Q23" s="27" t="str">
        <f>IF(COUNTA($A23:$E23,$G23:$P23,$V23:$Y23,$AB23:$AC23)=0,"",IF(D23="","INVALID INPUT",IF(F23&lt;&gt;"COMPLETE","INVALID INPUT",IF(AA23="INVALID","INVALID INPUT",IF(P23="YES","UNRESOLVED",IF(O23="UNRESOLVED","UNRESOLVED",IF(OR(H23="UNKNOWN",I23="UNKNOWN",J23="UNKNOWN",L23="UNKNOWN"),"UNRESOLVED",IF(H23="NO",IF(N23="UNKNOWN","UNRESOLVED",IF(N23="YES","REFERENCE / CONTEXT ONLY","EXCLUDED")),IF(OR(I23="NO",J23="NO"),IF(N23="UNKNOWN","UNRESOLVED",IF(N23="YES","REFERENCE / CONTEXT ONLY","EXCLUDED")),IF(L23="NO",IF(N23="UNKNOWN","UNRESOLVED",IF(N23="YES","REFERENCE / CONTEXT ONLY","EXCLUDED")),IF(K23="UNKNOWN","UNRESOLVED",IF(K23="YES","DIRECT",IF(M23="UNKNOWN","UNRESOLVED",IF(M23="YES","SUBSTITUTE","INDIRECT"))))))))))))))</f>
        <v/>
      </c>
      <c r="R23" s="27" t="str">
        <f>IF(COUNTA($A23:$E23,$G23:$P23,$V23:$Y23,$AB23:$AC23)=0,"",IF(D23="","INVALID_MISSING_CANDIDATE",IF(F23&lt;&gt;"COMPLETE","INVALID_INCOMPLETE_SCOPE",IF(AA23="INVALID","INVALID_CONTROLLED_VALUE",IF(P23="YES","UNRESOLVED_CONTRADICTION",IF(O23="UNRESOLVED","UNRESOLVED_EVIDENCE_GAP",IF(OR(H23="UNKNOWN",I23="UNKNOWN",J23="UNKNOWN",L23="UNKNOWN"),"UNRESOLVED_EVIDENCE_GAP",IF(H23="NO",IF(N23="UNKNOWN","UNRESOLVED_EVIDENCE_GAP",IF(N23="YES","REFERENCE_OUT_OF_SCOPE_BENCHMARK","EXCLUDED_OUT_OF_SCOPE")),IF(OR(I23="NO",J23="NO"),IF(N23="UNKNOWN","UNRESOLVED_EVIDENCE_GAP",IF(N23="YES","REFERENCE_DISCOVERY_OR_CONTEXT_ONLY","EXCLUDED_NO_DECISION_RELATION")),IF(L23="NO",IF(N23="UNKNOWN","UNRESOLVED_EVIDENCE_GAP",IF(N23="YES","REFERENCE_DISCOVERY_OR_CONTEXT_ONLY","EXCLUDED_NO_DECISION_RELATION")),IF(K23="UNKNOWN","UNRESOLVED_EVIDENCE_GAP",IF(K23="YES","DIRECT_CLOSE_BUYER_SUBSTITUTE",IF(M23="UNKNOWN","UNRESOLVED_EVIDENCE_GAP",IF(M23="YES","SUBSTITUTE_ALTERNATIVE_PATH","INDIRECT_ADJACENT_COMMERCIAL_ALTERNATIVE"))))))))))))))</f>
        <v/>
      </c>
      <c r="S23" s="27" t="str">
        <f>IF(R23="","",IFERROR(VLOOKUP(R23,'Controlled Vocabulary'!$G$10:$I$21,3,FALSE),"Correct the record and rerun."))</f>
        <v/>
      </c>
      <c r="T23" s="27" t="str">
        <f>IF(Q23="","",IFERROR(VLOOKUP(Q23,'Controlled Vocabulary'!$K$10:$M$16,2,FALSE),""))</f>
        <v/>
      </c>
      <c r="U23" s="27" t="str">
        <f>IF(Q23="","",IFERROR(VLOOKUP(Q23,'Controlled Vocabulary'!$K$10:$M$16,3,FALSE),""))</f>
        <v/>
      </c>
      <c r="V23" s="38"/>
      <c r="W23" s="38"/>
      <c r="X23" s="38"/>
      <c r="Y23" s="42"/>
      <c r="Z23" s="27" t="str">
        <f>IF(OR(C23="",E23="",B23&lt;&gt;"ACTIVE"),"",IF(COUNTIFS($C$5:$C$104,C23,$E$5:$E$104,E23,$B$5:$B$104,"ACTIVE")&gt;1,"DUPLICATE ACTIVE ASSIGNMENT","OK"))</f>
        <v/>
      </c>
      <c r="AA23" s="28" t="str">
        <f>IF(COUNTA($A23:$E23,$G23:$P23,$V23:$Y23,$AB23:$AC23)=0,"",IF(D23="","INVALID",IF(F23&lt;&gt;"COMPLETE","VALID",IF(OR(COUNTIF('Controlled Vocabulary'!$B$4:$B$6,H23)=0,COUNTIF('Controlled Vocabulary'!$B$4:$B$6,I23)=0,COUNTIF('Controlled Vocabulary'!$B$4:$B$6,J23)=0,COUNTIF('Controlled Vocabulary'!$B$4:$B$6,K23)=0,COUNTIF('Controlled Vocabulary'!$B$4:$B$6,L23)=0,COUNTIF('Controlled Vocabulary'!$B$4:$B$6,M23)=0,COUNTIF('Controlled Vocabulary'!$B$4:$B$6,N23)=0,COUNTIF('Controlled Vocabulary'!$E$4:$E$6,O23)=0,COUNTIF('Controlled Vocabulary'!$K$4:$K$5,P23)=0),"INVALID","VALID"))))</f>
        <v/>
      </c>
      <c r="AB23" s="46"/>
      <c r="AC23" s="46"/>
    </row>
    <row r="24" spans="1:29">
      <c r="A24" s="34"/>
      <c r="B24" s="35"/>
      <c r="C24" s="35"/>
      <c r="D24" s="35"/>
      <c r="E24" s="35"/>
      <c r="F24" s="27" t="str">
        <f>IF(COUNTA($A24:$E24,$G24:$P24,$V24:$Y24,$AB24:$AC24)=0,"",IFERROR(VLOOKUP(E24,'Decision Scope'!$A$5:$B$104,2,FALSE),"INCOMPLETE"))</f>
        <v/>
      </c>
      <c r="G24" s="35"/>
      <c r="H24" s="35"/>
      <c r="I24" s="35"/>
      <c r="J24" s="35"/>
      <c r="K24" s="35"/>
      <c r="L24" s="35"/>
      <c r="M24" s="35"/>
      <c r="N24" s="35"/>
      <c r="O24" s="35"/>
      <c r="P24" s="35"/>
      <c r="Q24" s="27" t="str">
        <f>IF(COUNTA($A24:$E24,$G24:$P24,$V24:$Y24,$AB24:$AC24)=0,"",IF(D24="","INVALID INPUT",IF(F24&lt;&gt;"COMPLETE","INVALID INPUT",IF(AA24="INVALID","INVALID INPUT",IF(P24="YES","UNRESOLVED",IF(O24="UNRESOLVED","UNRESOLVED",IF(OR(H24="UNKNOWN",I24="UNKNOWN",J24="UNKNOWN",L24="UNKNOWN"),"UNRESOLVED",IF(H24="NO",IF(N24="UNKNOWN","UNRESOLVED",IF(N24="YES","REFERENCE / CONTEXT ONLY","EXCLUDED")),IF(OR(I24="NO",J24="NO"),IF(N24="UNKNOWN","UNRESOLVED",IF(N24="YES","REFERENCE / CONTEXT ONLY","EXCLUDED")),IF(L24="NO",IF(N24="UNKNOWN","UNRESOLVED",IF(N24="YES","REFERENCE / CONTEXT ONLY","EXCLUDED")),IF(K24="UNKNOWN","UNRESOLVED",IF(K24="YES","DIRECT",IF(M24="UNKNOWN","UNRESOLVED",IF(M24="YES","SUBSTITUTE","INDIRECT"))))))))))))))</f>
        <v/>
      </c>
      <c r="R24" s="27" t="str">
        <f>IF(COUNTA($A24:$E24,$G24:$P24,$V24:$Y24,$AB24:$AC24)=0,"",IF(D24="","INVALID_MISSING_CANDIDATE",IF(F24&lt;&gt;"COMPLETE","INVALID_INCOMPLETE_SCOPE",IF(AA24="INVALID","INVALID_CONTROLLED_VALUE",IF(P24="YES","UNRESOLVED_CONTRADICTION",IF(O24="UNRESOLVED","UNRESOLVED_EVIDENCE_GAP",IF(OR(H24="UNKNOWN",I24="UNKNOWN",J24="UNKNOWN",L24="UNKNOWN"),"UNRESOLVED_EVIDENCE_GAP",IF(H24="NO",IF(N24="UNKNOWN","UNRESOLVED_EVIDENCE_GAP",IF(N24="YES","REFERENCE_OUT_OF_SCOPE_BENCHMARK","EXCLUDED_OUT_OF_SCOPE")),IF(OR(I24="NO",J24="NO"),IF(N24="UNKNOWN","UNRESOLVED_EVIDENCE_GAP",IF(N24="YES","REFERENCE_DISCOVERY_OR_CONTEXT_ONLY","EXCLUDED_NO_DECISION_RELATION")),IF(L24="NO",IF(N24="UNKNOWN","UNRESOLVED_EVIDENCE_GAP",IF(N24="YES","REFERENCE_DISCOVERY_OR_CONTEXT_ONLY","EXCLUDED_NO_DECISION_RELATION")),IF(K24="UNKNOWN","UNRESOLVED_EVIDENCE_GAP",IF(K24="YES","DIRECT_CLOSE_BUYER_SUBSTITUTE",IF(M24="UNKNOWN","UNRESOLVED_EVIDENCE_GAP",IF(M24="YES","SUBSTITUTE_ALTERNATIVE_PATH","INDIRECT_ADJACENT_COMMERCIAL_ALTERNATIVE"))))))))))))))</f>
        <v/>
      </c>
      <c r="S24" s="27" t="str">
        <f>IF(R24="","",IFERROR(VLOOKUP(R24,'Controlled Vocabulary'!$G$10:$I$21,3,FALSE),"Correct the record and rerun."))</f>
        <v/>
      </c>
      <c r="T24" s="27" t="str">
        <f>IF(Q24="","",IFERROR(VLOOKUP(Q24,'Controlled Vocabulary'!$K$10:$M$16,2,FALSE),""))</f>
        <v/>
      </c>
      <c r="U24" s="27" t="str">
        <f>IF(Q24="","",IFERROR(VLOOKUP(Q24,'Controlled Vocabulary'!$K$10:$M$16,3,FALSE),""))</f>
        <v/>
      </c>
      <c r="V24" s="35"/>
      <c r="W24" s="35"/>
      <c r="X24" s="35"/>
      <c r="Y24" s="41"/>
      <c r="Z24" s="27" t="str">
        <f>IF(OR(C24="",E24="",B24&lt;&gt;"ACTIVE"),"",IF(COUNTIFS($C$5:$C$104,C24,$E$5:$E$104,E24,$B$5:$B$104,"ACTIVE")&gt;1,"DUPLICATE ACTIVE ASSIGNMENT","OK"))</f>
        <v/>
      </c>
      <c r="AA24" s="28" t="str">
        <f>IF(COUNTA($A24:$E24,$G24:$P24,$V24:$Y24,$AB24:$AC24)=0,"",IF(D24="","INVALID",IF(F24&lt;&gt;"COMPLETE","VALID",IF(OR(COUNTIF('Controlled Vocabulary'!$B$4:$B$6,H24)=0,COUNTIF('Controlled Vocabulary'!$B$4:$B$6,I24)=0,COUNTIF('Controlled Vocabulary'!$B$4:$B$6,J24)=0,COUNTIF('Controlled Vocabulary'!$B$4:$B$6,K24)=0,COUNTIF('Controlled Vocabulary'!$B$4:$B$6,L24)=0,COUNTIF('Controlled Vocabulary'!$B$4:$B$6,M24)=0,COUNTIF('Controlled Vocabulary'!$B$4:$B$6,N24)=0,COUNTIF('Controlled Vocabulary'!$E$4:$E$6,O24)=0,COUNTIF('Controlled Vocabulary'!$K$4:$K$5,P24)=0),"INVALID","VALID"))))</f>
        <v/>
      </c>
      <c r="AB24" s="46"/>
      <c r="AC24" s="46"/>
    </row>
    <row r="25" spans="1:29">
      <c r="A25" s="37"/>
      <c r="B25" s="38"/>
      <c r="C25" s="38"/>
      <c r="D25" s="38"/>
      <c r="E25" s="38"/>
      <c r="F25" s="27" t="str">
        <f>IF(COUNTA($A25:$E25,$G25:$P25,$V25:$Y25,$AB25:$AC25)=0,"",IFERROR(VLOOKUP(E25,'Decision Scope'!$A$5:$B$104,2,FALSE),"INCOMPLETE"))</f>
        <v/>
      </c>
      <c r="G25" s="38"/>
      <c r="H25" s="38"/>
      <c r="I25" s="38"/>
      <c r="J25" s="38"/>
      <c r="K25" s="38"/>
      <c r="L25" s="38"/>
      <c r="M25" s="38"/>
      <c r="N25" s="38"/>
      <c r="O25" s="38"/>
      <c r="P25" s="38"/>
      <c r="Q25" s="27" t="str">
        <f>IF(COUNTA($A25:$E25,$G25:$P25,$V25:$Y25,$AB25:$AC25)=0,"",IF(D25="","INVALID INPUT",IF(F25&lt;&gt;"COMPLETE","INVALID INPUT",IF(AA25="INVALID","INVALID INPUT",IF(P25="YES","UNRESOLVED",IF(O25="UNRESOLVED","UNRESOLVED",IF(OR(H25="UNKNOWN",I25="UNKNOWN",J25="UNKNOWN",L25="UNKNOWN"),"UNRESOLVED",IF(H25="NO",IF(N25="UNKNOWN","UNRESOLVED",IF(N25="YES","REFERENCE / CONTEXT ONLY","EXCLUDED")),IF(OR(I25="NO",J25="NO"),IF(N25="UNKNOWN","UNRESOLVED",IF(N25="YES","REFERENCE / CONTEXT ONLY","EXCLUDED")),IF(L25="NO",IF(N25="UNKNOWN","UNRESOLVED",IF(N25="YES","REFERENCE / CONTEXT ONLY","EXCLUDED")),IF(K25="UNKNOWN","UNRESOLVED",IF(K25="YES","DIRECT",IF(M25="UNKNOWN","UNRESOLVED",IF(M25="YES","SUBSTITUTE","INDIRECT"))))))))))))))</f>
        <v/>
      </c>
      <c r="R25" s="27" t="str">
        <f>IF(COUNTA($A25:$E25,$G25:$P25,$V25:$Y25,$AB25:$AC25)=0,"",IF(D25="","INVALID_MISSING_CANDIDATE",IF(F25&lt;&gt;"COMPLETE","INVALID_INCOMPLETE_SCOPE",IF(AA25="INVALID","INVALID_CONTROLLED_VALUE",IF(P25="YES","UNRESOLVED_CONTRADICTION",IF(O25="UNRESOLVED","UNRESOLVED_EVIDENCE_GAP",IF(OR(H25="UNKNOWN",I25="UNKNOWN",J25="UNKNOWN",L25="UNKNOWN"),"UNRESOLVED_EVIDENCE_GAP",IF(H25="NO",IF(N25="UNKNOWN","UNRESOLVED_EVIDENCE_GAP",IF(N25="YES","REFERENCE_OUT_OF_SCOPE_BENCHMARK","EXCLUDED_OUT_OF_SCOPE")),IF(OR(I25="NO",J25="NO"),IF(N25="UNKNOWN","UNRESOLVED_EVIDENCE_GAP",IF(N25="YES","REFERENCE_DISCOVERY_OR_CONTEXT_ONLY","EXCLUDED_NO_DECISION_RELATION")),IF(L25="NO",IF(N25="UNKNOWN","UNRESOLVED_EVIDENCE_GAP",IF(N25="YES","REFERENCE_DISCOVERY_OR_CONTEXT_ONLY","EXCLUDED_NO_DECISION_RELATION")),IF(K25="UNKNOWN","UNRESOLVED_EVIDENCE_GAP",IF(K25="YES","DIRECT_CLOSE_BUYER_SUBSTITUTE",IF(M25="UNKNOWN","UNRESOLVED_EVIDENCE_GAP",IF(M25="YES","SUBSTITUTE_ALTERNATIVE_PATH","INDIRECT_ADJACENT_COMMERCIAL_ALTERNATIVE"))))))))))))))</f>
        <v/>
      </c>
      <c r="S25" s="27" t="str">
        <f>IF(R25="","",IFERROR(VLOOKUP(R25,'Controlled Vocabulary'!$G$10:$I$21,3,FALSE),"Correct the record and rerun."))</f>
        <v/>
      </c>
      <c r="T25" s="27" t="str">
        <f>IF(Q25="","",IFERROR(VLOOKUP(Q25,'Controlled Vocabulary'!$K$10:$M$16,2,FALSE),""))</f>
        <v/>
      </c>
      <c r="U25" s="27" t="str">
        <f>IF(Q25="","",IFERROR(VLOOKUP(Q25,'Controlled Vocabulary'!$K$10:$M$16,3,FALSE),""))</f>
        <v/>
      </c>
      <c r="V25" s="38"/>
      <c r="W25" s="38"/>
      <c r="X25" s="38"/>
      <c r="Y25" s="42"/>
      <c r="Z25" s="27" t="str">
        <f>IF(OR(C25="",E25="",B25&lt;&gt;"ACTIVE"),"",IF(COUNTIFS($C$5:$C$104,C25,$E$5:$E$104,E25,$B$5:$B$104,"ACTIVE")&gt;1,"DUPLICATE ACTIVE ASSIGNMENT","OK"))</f>
        <v/>
      </c>
      <c r="AA25" s="28" t="str">
        <f>IF(COUNTA($A25:$E25,$G25:$P25,$V25:$Y25,$AB25:$AC25)=0,"",IF(D25="","INVALID",IF(F25&lt;&gt;"COMPLETE","VALID",IF(OR(COUNTIF('Controlled Vocabulary'!$B$4:$B$6,H25)=0,COUNTIF('Controlled Vocabulary'!$B$4:$B$6,I25)=0,COUNTIF('Controlled Vocabulary'!$B$4:$B$6,J25)=0,COUNTIF('Controlled Vocabulary'!$B$4:$B$6,K25)=0,COUNTIF('Controlled Vocabulary'!$B$4:$B$6,L25)=0,COUNTIF('Controlled Vocabulary'!$B$4:$B$6,M25)=0,COUNTIF('Controlled Vocabulary'!$B$4:$B$6,N25)=0,COUNTIF('Controlled Vocabulary'!$E$4:$E$6,O25)=0,COUNTIF('Controlled Vocabulary'!$K$4:$K$5,P25)=0),"INVALID","VALID"))))</f>
        <v/>
      </c>
      <c r="AB25" s="46"/>
      <c r="AC25" s="46"/>
    </row>
    <row r="26" spans="1:29">
      <c r="A26" s="34"/>
      <c r="B26" s="35"/>
      <c r="C26" s="35"/>
      <c r="D26" s="35"/>
      <c r="E26" s="35"/>
      <c r="F26" s="27" t="str">
        <f>IF(COUNTA($A26:$E26,$G26:$P26,$V26:$Y26,$AB26:$AC26)=0,"",IFERROR(VLOOKUP(E26,'Decision Scope'!$A$5:$B$104,2,FALSE),"INCOMPLETE"))</f>
        <v/>
      </c>
      <c r="G26" s="35"/>
      <c r="H26" s="35"/>
      <c r="I26" s="35"/>
      <c r="J26" s="35"/>
      <c r="K26" s="35"/>
      <c r="L26" s="35"/>
      <c r="M26" s="35"/>
      <c r="N26" s="35"/>
      <c r="O26" s="35"/>
      <c r="P26" s="35"/>
      <c r="Q26" s="27" t="str">
        <f>IF(COUNTA($A26:$E26,$G26:$P26,$V26:$Y26,$AB26:$AC26)=0,"",IF(D26="","INVALID INPUT",IF(F26&lt;&gt;"COMPLETE","INVALID INPUT",IF(AA26="INVALID","INVALID INPUT",IF(P26="YES","UNRESOLVED",IF(O26="UNRESOLVED","UNRESOLVED",IF(OR(H26="UNKNOWN",I26="UNKNOWN",J26="UNKNOWN",L26="UNKNOWN"),"UNRESOLVED",IF(H26="NO",IF(N26="UNKNOWN","UNRESOLVED",IF(N26="YES","REFERENCE / CONTEXT ONLY","EXCLUDED")),IF(OR(I26="NO",J26="NO"),IF(N26="UNKNOWN","UNRESOLVED",IF(N26="YES","REFERENCE / CONTEXT ONLY","EXCLUDED")),IF(L26="NO",IF(N26="UNKNOWN","UNRESOLVED",IF(N26="YES","REFERENCE / CONTEXT ONLY","EXCLUDED")),IF(K26="UNKNOWN","UNRESOLVED",IF(K26="YES","DIRECT",IF(M26="UNKNOWN","UNRESOLVED",IF(M26="YES","SUBSTITUTE","INDIRECT"))))))))))))))</f>
        <v/>
      </c>
      <c r="R26" s="27" t="str">
        <f>IF(COUNTA($A26:$E26,$G26:$P26,$V26:$Y26,$AB26:$AC26)=0,"",IF(D26="","INVALID_MISSING_CANDIDATE",IF(F26&lt;&gt;"COMPLETE","INVALID_INCOMPLETE_SCOPE",IF(AA26="INVALID","INVALID_CONTROLLED_VALUE",IF(P26="YES","UNRESOLVED_CONTRADICTION",IF(O26="UNRESOLVED","UNRESOLVED_EVIDENCE_GAP",IF(OR(H26="UNKNOWN",I26="UNKNOWN",J26="UNKNOWN",L26="UNKNOWN"),"UNRESOLVED_EVIDENCE_GAP",IF(H26="NO",IF(N26="UNKNOWN","UNRESOLVED_EVIDENCE_GAP",IF(N26="YES","REFERENCE_OUT_OF_SCOPE_BENCHMARK","EXCLUDED_OUT_OF_SCOPE")),IF(OR(I26="NO",J26="NO"),IF(N26="UNKNOWN","UNRESOLVED_EVIDENCE_GAP",IF(N26="YES","REFERENCE_DISCOVERY_OR_CONTEXT_ONLY","EXCLUDED_NO_DECISION_RELATION")),IF(L26="NO",IF(N26="UNKNOWN","UNRESOLVED_EVIDENCE_GAP",IF(N26="YES","REFERENCE_DISCOVERY_OR_CONTEXT_ONLY","EXCLUDED_NO_DECISION_RELATION")),IF(K26="UNKNOWN","UNRESOLVED_EVIDENCE_GAP",IF(K26="YES","DIRECT_CLOSE_BUYER_SUBSTITUTE",IF(M26="UNKNOWN","UNRESOLVED_EVIDENCE_GAP",IF(M26="YES","SUBSTITUTE_ALTERNATIVE_PATH","INDIRECT_ADJACENT_COMMERCIAL_ALTERNATIVE"))))))))))))))</f>
        <v/>
      </c>
      <c r="S26" s="27" t="str">
        <f>IF(R26="","",IFERROR(VLOOKUP(R26,'Controlled Vocabulary'!$G$10:$I$21,3,FALSE),"Correct the record and rerun."))</f>
        <v/>
      </c>
      <c r="T26" s="27" t="str">
        <f>IF(Q26="","",IFERROR(VLOOKUP(Q26,'Controlled Vocabulary'!$K$10:$M$16,2,FALSE),""))</f>
        <v/>
      </c>
      <c r="U26" s="27" t="str">
        <f>IF(Q26="","",IFERROR(VLOOKUP(Q26,'Controlled Vocabulary'!$K$10:$M$16,3,FALSE),""))</f>
        <v/>
      </c>
      <c r="V26" s="35"/>
      <c r="W26" s="35"/>
      <c r="X26" s="35"/>
      <c r="Y26" s="41"/>
      <c r="Z26" s="27" t="str">
        <f>IF(OR(C26="",E26="",B26&lt;&gt;"ACTIVE"),"",IF(COUNTIFS($C$5:$C$104,C26,$E$5:$E$104,E26,$B$5:$B$104,"ACTIVE")&gt;1,"DUPLICATE ACTIVE ASSIGNMENT","OK"))</f>
        <v/>
      </c>
      <c r="AA26" s="28" t="str">
        <f>IF(COUNTA($A26:$E26,$G26:$P26,$V26:$Y26,$AB26:$AC26)=0,"",IF(D26="","INVALID",IF(F26&lt;&gt;"COMPLETE","VALID",IF(OR(COUNTIF('Controlled Vocabulary'!$B$4:$B$6,H26)=0,COUNTIF('Controlled Vocabulary'!$B$4:$B$6,I26)=0,COUNTIF('Controlled Vocabulary'!$B$4:$B$6,J26)=0,COUNTIF('Controlled Vocabulary'!$B$4:$B$6,K26)=0,COUNTIF('Controlled Vocabulary'!$B$4:$B$6,L26)=0,COUNTIF('Controlled Vocabulary'!$B$4:$B$6,M26)=0,COUNTIF('Controlled Vocabulary'!$B$4:$B$6,N26)=0,COUNTIF('Controlled Vocabulary'!$E$4:$E$6,O26)=0,COUNTIF('Controlled Vocabulary'!$K$4:$K$5,P26)=0),"INVALID","VALID"))))</f>
        <v/>
      </c>
      <c r="AB26" s="46"/>
      <c r="AC26" s="46"/>
    </row>
    <row r="27" spans="1:29">
      <c r="A27" s="37"/>
      <c r="B27" s="38"/>
      <c r="C27" s="38"/>
      <c r="D27" s="38"/>
      <c r="E27" s="38"/>
      <c r="F27" s="27" t="str">
        <f>IF(COUNTA($A27:$E27,$G27:$P27,$V27:$Y27,$AB27:$AC27)=0,"",IFERROR(VLOOKUP(E27,'Decision Scope'!$A$5:$B$104,2,FALSE),"INCOMPLETE"))</f>
        <v/>
      </c>
      <c r="G27" s="38"/>
      <c r="H27" s="38"/>
      <c r="I27" s="38"/>
      <c r="J27" s="38"/>
      <c r="K27" s="38"/>
      <c r="L27" s="38"/>
      <c r="M27" s="38"/>
      <c r="N27" s="38"/>
      <c r="O27" s="38"/>
      <c r="P27" s="38"/>
      <c r="Q27" s="27" t="str">
        <f>IF(COUNTA($A27:$E27,$G27:$P27,$V27:$Y27,$AB27:$AC27)=0,"",IF(D27="","INVALID INPUT",IF(F27&lt;&gt;"COMPLETE","INVALID INPUT",IF(AA27="INVALID","INVALID INPUT",IF(P27="YES","UNRESOLVED",IF(O27="UNRESOLVED","UNRESOLVED",IF(OR(H27="UNKNOWN",I27="UNKNOWN",J27="UNKNOWN",L27="UNKNOWN"),"UNRESOLVED",IF(H27="NO",IF(N27="UNKNOWN","UNRESOLVED",IF(N27="YES","REFERENCE / CONTEXT ONLY","EXCLUDED")),IF(OR(I27="NO",J27="NO"),IF(N27="UNKNOWN","UNRESOLVED",IF(N27="YES","REFERENCE / CONTEXT ONLY","EXCLUDED")),IF(L27="NO",IF(N27="UNKNOWN","UNRESOLVED",IF(N27="YES","REFERENCE / CONTEXT ONLY","EXCLUDED")),IF(K27="UNKNOWN","UNRESOLVED",IF(K27="YES","DIRECT",IF(M27="UNKNOWN","UNRESOLVED",IF(M27="YES","SUBSTITUTE","INDIRECT"))))))))))))))</f>
        <v/>
      </c>
      <c r="R27" s="27" t="str">
        <f>IF(COUNTA($A27:$E27,$G27:$P27,$V27:$Y27,$AB27:$AC27)=0,"",IF(D27="","INVALID_MISSING_CANDIDATE",IF(F27&lt;&gt;"COMPLETE","INVALID_INCOMPLETE_SCOPE",IF(AA27="INVALID","INVALID_CONTROLLED_VALUE",IF(P27="YES","UNRESOLVED_CONTRADICTION",IF(O27="UNRESOLVED","UNRESOLVED_EVIDENCE_GAP",IF(OR(H27="UNKNOWN",I27="UNKNOWN",J27="UNKNOWN",L27="UNKNOWN"),"UNRESOLVED_EVIDENCE_GAP",IF(H27="NO",IF(N27="UNKNOWN","UNRESOLVED_EVIDENCE_GAP",IF(N27="YES","REFERENCE_OUT_OF_SCOPE_BENCHMARK","EXCLUDED_OUT_OF_SCOPE")),IF(OR(I27="NO",J27="NO"),IF(N27="UNKNOWN","UNRESOLVED_EVIDENCE_GAP",IF(N27="YES","REFERENCE_DISCOVERY_OR_CONTEXT_ONLY","EXCLUDED_NO_DECISION_RELATION")),IF(L27="NO",IF(N27="UNKNOWN","UNRESOLVED_EVIDENCE_GAP",IF(N27="YES","REFERENCE_DISCOVERY_OR_CONTEXT_ONLY","EXCLUDED_NO_DECISION_RELATION")),IF(K27="UNKNOWN","UNRESOLVED_EVIDENCE_GAP",IF(K27="YES","DIRECT_CLOSE_BUYER_SUBSTITUTE",IF(M27="UNKNOWN","UNRESOLVED_EVIDENCE_GAP",IF(M27="YES","SUBSTITUTE_ALTERNATIVE_PATH","INDIRECT_ADJACENT_COMMERCIAL_ALTERNATIVE"))))))))))))))</f>
        <v/>
      </c>
      <c r="S27" s="27" t="str">
        <f>IF(R27="","",IFERROR(VLOOKUP(R27,'Controlled Vocabulary'!$G$10:$I$21,3,FALSE),"Correct the record and rerun."))</f>
        <v/>
      </c>
      <c r="T27" s="27" t="str">
        <f>IF(Q27="","",IFERROR(VLOOKUP(Q27,'Controlled Vocabulary'!$K$10:$M$16,2,FALSE),""))</f>
        <v/>
      </c>
      <c r="U27" s="27" t="str">
        <f>IF(Q27="","",IFERROR(VLOOKUP(Q27,'Controlled Vocabulary'!$K$10:$M$16,3,FALSE),""))</f>
        <v/>
      </c>
      <c r="V27" s="38"/>
      <c r="W27" s="38"/>
      <c r="X27" s="38"/>
      <c r="Y27" s="42"/>
      <c r="Z27" s="27" t="str">
        <f>IF(OR(C27="",E27="",B27&lt;&gt;"ACTIVE"),"",IF(COUNTIFS($C$5:$C$104,C27,$E$5:$E$104,E27,$B$5:$B$104,"ACTIVE")&gt;1,"DUPLICATE ACTIVE ASSIGNMENT","OK"))</f>
        <v/>
      </c>
      <c r="AA27" s="28" t="str">
        <f>IF(COUNTA($A27:$E27,$G27:$P27,$V27:$Y27,$AB27:$AC27)=0,"",IF(D27="","INVALID",IF(F27&lt;&gt;"COMPLETE","VALID",IF(OR(COUNTIF('Controlled Vocabulary'!$B$4:$B$6,H27)=0,COUNTIF('Controlled Vocabulary'!$B$4:$B$6,I27)=0,COUNTIF('Controlled Vocabulary'!$B$4:$B$6,J27)=0,COUNTIF('Controlled Vocabulary'!$B$4:$B$6,K27)=0,COUNTIF('Controlled Vocabulary'!$B$4:$B$6,L27)=0,COUNTIF('Controlled Vocabulary'!$B$4:$B$6,M27)=0,COUNTIF('Controlled Vocabulary'!$B$4:$B$6,N27)=0,COUNTIF('Controlled Vocabulary'!$E$4:$E$6,O27)=0,COUNTIF('Controlled Vocabulary'!$K$4:$K$5,P27)=0),"INVALID","VALID"))))</f>
        <v/>
      </c>
      <c r="AB27" s="46"/>
      <c r="AC27" s="46"/>
    </row>
    <row r="28" spans="1:29">
      <c r="A28" s="34"/>
      <c r="B28" s="35"/>
      <c r="C28" s="35"/>
      <c r="D28" s="35"/>
      <c r="E28" s="35"/>
      <c r="F28" s="27" t="str">
        <f>IF(COUNTA($A28:$E28,$G28:$P28,$V28:$Y28,$AB28:$AC28)=0,"",IFERROR(VLOOKUP(E28,'Decision Scope'!$A$5:$B$104,2,FALSE),"INCOMPLETE"))</f>
        <v/>
      </c>
      <c r="G28" s="35"/>
      <c r="H28" s="35"/>
      <c r="I28" s="35"/>
      <c r="J28" s="35"/>
      <c r="K28" s="35"/>
      <c r="L28" s="35"/>
      <c r="M28" s="35"/>
      <c r="N28" s="35"/>
      <c r="O28" s="35"/>
      <c r="P28" s="35"/>
      <c r="Q28" s="27" t="str">
        <f>IF(COUNTA($A28:$E28,$G28:$P28,$V28:$Y28,$AB28:$AC28)=0,"",IF(D28="","INVALID INPUT",IF(F28&lt;&gt;"COMPLETE","INVALID INPUT",IF(AA28="INVALID","INVALID INPUT",IF(P28="YES","UNRESOLVED",IF(O28="UNRESOLVED","UNRESOLVED",IF(OR(H28="UNKNOWN",I28="UNKNOWN",J28="UNKNOWN",L28="UNKNOWN"),"UNRESOLVED",IF(H28="NO",IF(N28="UNKNOWN","UNRESOLVED",IF(N28="YES","REFERENCE / CONTEXT ONLY","EXCLUDED")),IF(OR(I28="NO",J28="NO"),IF(N28="UNKNOWN","UNRESOLVED",IF(N28="YES","REFERENCE / CONTEXT ONLY","EXCLUDED")),IF(L28="NO",IF(N28="UNKNOWN","UNRESOLVED",IF(N28="YES","REFERENCE / CONTEXT ONLY","EXCLUDED")),IF(K28="UNKNOWN","UNRESOLVED",IF(K28="YES","DIRECT",IF(M28="UNKNOWN","UNRESOLVED",IF(M28="YES","SUBSTITUTE","INDIRECT"))))))))))))))</f>
        <v/>
      </c>
      <c r="R28" s="27" t="str">
        <f>IF(COUNTA($A28:$E28,$G28:$P28,$V28:$Y28,$AB28:$AC28)=0,"",IF(D28="","INVALID_MISSING_CANDIDATE",IF(F28&lt;&gt;"COMPLETE","INVALID_INCOMPLETE_SCOPE",IF(AA28="INVALID","INVALID_CONTROLLED_VALUE",IF(P28="YES","UNRESOLVED_CONTRADICTION",IF(O28="UNRESOLVED","UNRESOLVED_EVIDENCE_GAP",IF(OR(H28="UNKNOWN",I28="UNKNOWN",J28="UNKNOWN",L28="UNKNOWN"),"UNRESOLVED_EVIDENCE_GAP",IF(H28="NO",IF(N28="UNKNOWN","UNRESOLVED_EVIDENCE_GAP",IF(N28="YES","REFERENCE_OUT_OF_SCOPE_BENCHMARK","EXCLUDED_OUT_OF_SCOPE")),IF(OR(I28="NO",J28="NO"),IF(N28="UNKNOWN","UNRESOLVED_EVIDENCE_GAP",IF(N28="YES","REFERENCE_DISCOVERY_OR_CONTEXT_ONLY","EXCLUDED_NO_DECISION_RELATION")),IF(L28="NO",IF(N28="UNKNOWN","UNRESOLVED_EVIDENCE_GAP",IF(N28="YES","REFERENCE_DISCOVERY_OR_CONTEXT_ONLY","EXCLUDED_NO_DECISION_RELATION")),IF(K28="UNKNOWN","UNRESOLVED_EVIDENCE_GAP",IF(K28="YES","DIRECT_CLOSE_BUYER_SUBSTITUTE",IF(M28="UNKNOWN","UNRESOLVED_EVIDENCE_GAP",IF(M28="YES","SUBSTITUTE_ALTERNATIVE_PATH","INDIRECT_ADJACENT_COMMERCIAL_ALTERNATIVE"))))))))))))))</f>
        <v/>
      </c>
      <c r="S28" s="27" t="str">
        <f>IF(R28="","",IFERROR(VLOOKUP(R28,'Controlled Vocabulary'!$G$10:$I$21,3,FALSE),"Correct the record and rerun."))</f>
        <v/>
      </c>
      <c r="T28" s="27" t="str">
        <f>IF(Q28="","",IFERROR(VLOOKUP(Q28,'Controlled Vocabulary'!$K$10:$M$16,2,FALSE),""))</f>
        <v/>
      </c>
      <c r="U28" s="27" t="str">
        <f>IF(Q28="","",IFERROR(VLOOKUP(Q28,'Controlled Vocabulary'!$K$10:$M$16,3,FALSE),""))</f>
        <v/>
      </c>
      <c r="V28" s="35"/>
      <c r="W28" s="35"/>
      <c r="X28" s="35"/>
      <c r="Y28" s="41"/>
      <c r="Z28" s="27" t="str">
        <f>IF(OR(C28="",E28="",B28&lt;&gt;"ACTIVE"),"",IF(COUNTIFS($C$5:$C$104,C28,$E$5:$E$104,E28,$B$5:$B$104,"ACTIVE")&gt;1,"DUPLICATE ACTIVE ASSIGNMENT","OK"))</f>
        <v/>
      </c>
      <c r="AA28" s="28" t="str">
        <f>IF(COUNTA($A28:$E28,$G28:$P28,$V28:$Y28,$AB28:$AC28)=0,"",IF(D28="","INVALID",IF(F28&lt;&gt;"COMPLETE","VALID",IF(OR(COUNTIF('Controlled Vocabulary'!$B$4:$B$6,H28)=0,COUNTIF('Controlled Vocabulary'!$B$4:$B$6,I28)=0,COUNTIF('Controlled Vocabulary'!$B$4:$B$6,J28)=0,COUNTIF('Controlled Vocabulary'!$B$4:$B$6,K28)=0,COUNTIF('Controlled Vocabulary'!$B$4:$B$6,L28)=0,COUNTIF('Controlled Vocabulary'!$B$4:$B$6,M28)=0,COUNTIF('Controlled Vocabulary'!$B$4:$B$6,N28)=0,COUNTIF('Controlled Vocabulary'!$E$4:$E$6,O28)=0,COUNTIF('Controlled Vocabulary'!$K$4:$K$5,P28)=0),"INVALID","VALID"))))</f>
        <v/>
      </c>
      <c r="AB28" s="46"/>
      <c r="AC28" s="46"/>
    </row>
    <row r="29" spans="1:29">
      <c r="A29" s="37"/>
      <c r="B29" s="38"/>
      <c r="C29" s="38"/>
      <c r="D29" s="38"/>
      <c r="E29" s="38"/>
      <c r="F29" s="27" t="str">
        <f>IF(COUNTA($A29:$E29,$G29:$P29,$V29:$Y29,$AB29:$AC29)=0,"",IFERROR(VLOOKUP(E29,'Decision Scope'!$A$5:$B$104,2,FALSE),"INCOMPLETE"))</f>
        <v/>
      </c>
      <c r="G29" s="38"/>
      <c r="H29" s="38"/>
      <c r="I29" s="38"/>
      <c r="J29" s="38"/>
      <c r="K29" s="38"/>
      <c r="L29" s="38"/>
      <c r="M29" s="38"/>
      <c r="N29" s="38"/>
      <c r="O29" s="38"/>
      <c r="P29" s="38"/>
      <c r="Q29" s="27" t="str">
        <f>IF(COUNTA($A29:$E29,$G29:$P29,$V29:$Y29,$AB29:$AC29)=0,"",IF(D29="","INVALID INPUT",IF(F29&lt;&gt;"COMPLETE","INVALID INPUT",IF(AA29="INVALID","INVALID INPUT",IF(P29="YES","UNRESOLVED",IF(O29="UNRESOLVED","UNRESOLVED",IF(OR(H29="UNKNOWN",I29="UNKNOWN",J29="UNKNOWN",L29="UNKNOWN"),"UNRESOLVED",IF(H29="NO",IF(N29="UNKNOWN","UNRESOLVED",IF(N29="YES","REFERENCE / CONTEXT ONLY","EXCLUDED")),IF(OR(I29="NO",J29="NO"),IF(N29="UNKNOWN","UNRESOLVED",IF(N29="YES","REFERENCE / CONTEXT ONLY","EXCLUDED")),IF(L29="NO",IF(N29="UNKNOWN","UNRESOLVED",IF(N29="YES","REFERENCE / CONTEXT ONLY","EXCLUDED")),IF(K29="UNKNOWN","UNRESOLVED",IF(K29="YES","DIRECT",IF(M29="UNKNOWN","UNRESOLVED",IF(M29="YES","SUBSTITUTE","INDIRECT"))))))))))))))</f>
        <v/>
      </c>
      <c r="R29" s="27" t="str">
        <f>IF(COUNTA($A29:$E29,$G29:$P29,$V29:$Y29,$AB29:$AC29)=0,"",IF(D29="","INVALID_MISSING_CANDIDATE",IF(F29&lt;&gt;"COMPLETE","INVALID_INCOMPLETE_SCOPE",IF(AA29="INVALID","INVALID_CONTROLLED_VALUE",IF(P29="YES","UNRESOLVED_CONTRADICTION",IF(O29="UNRESOLVED","UNRESOLVED_EVIDENCE_GAP",IF(OR(H29="UNKNOWN",I29="UNKNOWN",J29="UNKNOWN",L29="UNKNOWN"),"UNRESOLVED_EVIDENCE_GAP",IF(H29="NO",IF(N29="UNKNOWN","UNRESOLVED_EVIDENCE_GAP",IF(N29="YES","REFERENCE_OUT_OF_SCOPE_BENCHMARK","EXCLUDED_OUT_OF_SCOPE")),IF(OR(I29="NO",J29="NO"),IF(N29="UNKNOWN","UNRESOLVED_EVIDENCE_GAP",IF(N29="YES","REFERENCE_DISCOVERY_OR_CONTEXT_ONLY","EXCLUDED_NO_DECISION_RELATION")),IF(L29="NO",IF(N29="UNKNOWN","UNRESOLVED_EVIDENCE_GAP",IF(N29="YES","REFERENCE_DISCOVERY_OR_CONTEXT_ONLY","EXCLUDED_NO_DECISION_RELATION")),IF(K29="UNKNOWN","UNRESOLVED_EVIDENCE_GAP",IF(K29="YES","DIRECT_CLOSE_BUYER_SUBSTITUTE",IF(M29="UNKNOWN","UNRESOLVED_EVIDENCE_GAP",IF(M29="YES","SUBSTITUTE_ALTERNATIVE_PATH","INDIRECT_ADJACENT_COMMERCIAL_ALTERNATIVE"))))))))))))))</f>
        <v/>
      </c>
      <c r="S29" s="27" t="str">
        <f>IF(R29="","",IFERROR(VLOOKUP(R29,'Controlled Vocabulary'!$G$10:$I$21,3,FALSE),"Correct the record and rerun."))</f>
        <v/>
      </c>
      <c r="T29" s="27" t="str">
        <f>IF(Q29="","",IFERROR(VLOOKUP(Q29,'Controlled Vocabulary'!$K$10:$M$16,2,FALSE),""))</f>
        <v/>
      </c>
      <c r="U29" s="27" t="str">
        <f>IF(Q29="","",IFERROR(VLOOKUP(Q29,'Controlled Vocabulary'!$K$10:$M$16,3,FALSE),""))</f>
        <v/>
      </c>
      <c r="V29" s="38"/>
      <c r="W29" s="38"/>
      <c r="X29" s="38"/>
      <c r="Y29" s="42"/>
      <c r="Z29" s="27" t="str">
        <f>IF(OR(C29="",E29="",B29&lt;&gt;"ACTIVE"),"",IF(COUNTIFS($C$5:$C$104,C29,$E$5:$E$104,E29,$B$5:$B$104,"ACTIVE")&gt;1,"DUPLICATE ACTIVE ASSIGNMENT","OK"))</f>
        <v/>
      </c>
      <c r="AA29" s="28" t="str">
        <f>IF(COUNTA($A29:$E29,$G29:$P29,$V29:$Y29,$AB29:$AC29)=0,"",IF(D29="","INVALID",IF(F29&lt;&gt;"COMPLETE","VALID",IF(OR(COUNTIF('Controlled Vocabulary'!$B$4:$B$6,H29)=0,COUNTIF('Controlled Vocabulary'!$B$4:$B$6,I29)=0,COUNTIF('Controlled Vocabulary'!$B$4:$B$6,J29)=0,COUNTIF('Controlled Vocabulary'!$B$4:$B$6,K29)=0,COUNTIF('Controlled Vocabulary'!$B$4:$B$6,L29)=0,COUNTIF('Controlled Vocabulary'!$B$4:$B$6,M29)=0,COUNTIF('Controlled Vocabulary'!$B$4:$B$6,N29)=0,COUNTIF('Controlled Vocabulary'!$E$4:$E$6,O29)=0,COUNTIF('Controlled Vocabulary'!$K$4:$K$5,P29)=0),"INVALID","VALID"))))</f>
        <v/>
      </c>
      <c r="AB29" s="46"/>
      <c r="AC29" s="46"/>
    </row>
    <row r="30" spans="1:29">
      <c r="A30" s="34"/>
      <c r="B30" s="35"/>
      <c r="C30" s="35"/>
      <c r="D30" s="35"/>
      <c r="E30" s="35"/>
      <c r="F30" s="27" t="str">
        <f>IF(COUNTA($A30:$E30,$G30:$P30,$V30:$Y30,$AB30:$AC30)=0,"",IFERROR(VLOOKUP(E30,'Decision Scope'!$A$5:$B$104,2,FALSE),"INCOMPLETE"))</f>
        <v/>
      </c>
      <c r="G30" s="35"/>
      <c r="H30" s="35"/>
      <c r="I30" s="35"/>
      <c r="J30" s="35"/>
      <c r="K30" s="35"/>
      <c r="L30" s="35"/>
      <c r="M30" s="35"/>
      <c r="N30" s="35"/>
      <c r="O30" s="35"/>
      <c r="P30" s="35"/>
      <c r="Q30" s="27" t="str">
        <f>IF(COUNTA($A30:$E30,$G30:$P30,$V30:$Y30,$AB30:$AC30)=0,"",IF(D30="","INVALID INPUT",IF(F30&lt;&gt;"COMPLETE","INVALID INPUT",IF(AA30="INVALID","INVALID INPUT",IF(P30="YES","UNRESOLVED",IF(O30="UNRESOLVED","UNRESOLVED",IF(OR(H30="UNKNOWN",I30="UNKNOWN",J30="UNKNOWN",L30="UNKNOWN"),"UNRESOLVED",IF(H30="NO",IF(N30="UNKNOWN","UNRESOLVED",IF(N30="YES","REFERENCE / CONTEXT ONLY","EXCLUDED")),IF(OR(I30="NO",J30="NO"),IF(N30="UNKNOWN","UNRESOLVED",IF(N30="YES","REFERENCE / CONTEXT ONLY","EXCLUDED")),IF(L30="NO",IF(N30="UNKNOWN","UNRESOLVED",IF(N30="YES","REFERENCE / CONTEXT ONLY","EXCLUDED")),IF(K30="UNKNOWN","UNRESOLVED",IF(K30="YES","DIRECT",IF(M30="UNKNOWN","UNRESOLVED",IF(M30="YES","SUBSTITUTE","INDIRECT"))))))))))))))</f>
        <v/>
      </c>
      <c r="R30" s="27" t="str">
        <f>IF(COUNTA($A30:$E30,$G30:$P30,$V30:$Y30,$AB30:$AC30)=0,"",IF(D30="","INVALID_MISSING_CANDIDATE",IF(F30&lt;&gt;"COMPLETE","INVALID_INCOMPLETE_SCOPE",IF(AA30="INVALID","INVALID_CONTROLLED_VALUE",IF(P30="YES","UNRESOLVED_CONTRADICTION",IF(O30="UNRESOLVED","UNRESOLVED_EVIDENCE_GAP",IF(OR(H30="UNKNOWN",I30="UNKNOWN",J30="UNKNOWN",L30="UNKNOWN"),"UNRESOLVED_EVIDENCE_GAP",IF(H30="NO",IF(N30="UNKNOWN","UNRESOLVED_EVIDENCE_GAP",IF(N30="YES","REFERENCE_OUT_OF_SCOPE_BENCHMARK","EXCLUDED_OUT_OF_SCOPE")),IF(OR(I30="NO",J30="NO"),IF(N30="UNKNOWN","UNRESOLVED_EVIDENCE_GAP",IF(N30="YES","REFERENCE_DISCOVERY_OR_CONTEXT_ONLY","EXCLUDED_NO_DECISION_RELATION")),IF(L30="NO",IF(N30="UNKNOWN","UNRESOLVED_EVIDENCE_GAP",IF(N30="YES","REFERENCE_DISCOVERY_OR_CONTEXT_ONLY","EXCLUDED_NO_DECISION_RELATION")),IF(K30="UNKNOWN","UNRESOLVED_EVIDENCE_GAP",IF(K30="YES","DIRECT_CLOSE_BUYER_SUBSTITUTE",IF(M30="UNKNOWN","UNRESOLVED_EVIDENCE_GAP",IF(M30="YES","SUBSTITUTE_ALTERNATIVE_PATH","INDIRECT_ADJACENT_COMMERCIAL_ALTERNATIVE"))))))))))))))</f>
        <v/>
      </c>
      <c r="S30" s="27" t="str">
        <f>IF(R30="","",IFERROR(VLOOKUP(R30,'Controlled Vocabulary'!$G$10:$I$21,3,FALSE),"Correct the record and rerun."))</f>
        <v/>
      </c>
      <c r="T30" s="27" t="str">
        <f>IF(Q30="","",IFERROR(VLOOKUP(Q30,'Controlled Vocabulary'!$K$10:$M$16,2,FALSE),""))</f>
        <v/>
      </c>
      <c r="U30" s="27" t="str">
        <f>IF(Q30="","",IFERROR(VLOOKUP(Q30,'Controlled Vocabulary'!$K$10:$M$16,3,FALSE),""))</f>
        <v/>
      </c>
      <c r="V30" s="35"/>
      <c r="W30" s="35"/>
      <c r="X30" s="35"/>
      <c r="Y30" s="41"/>
      <c r="Z30" s="27" t="str">
        <f>IF(OR(C30="",E30="",B30&lt;&gt;"ACTIVE"),"",IF(COUNTIFS($C$5:$C$104,C30,$E$5:$E$104,E30,$B$5:$B$104,"ACTIVE")&gt;1,"DUPLICATE ACTIVE ASSIGNMENT","OK"))</f>
        <v/>
      </c>
      <c r="AA30" s="28" t="str">
        <f>IF(COUNTA($A30:$E30,$G30:$P30,$V30:$Y30,$AB30:$AC30)=0,"",IF(D30="","INVALID",IF(F30&lt;&gt;"COMPLETE","VALID",IF(OR(COUNTIF('Controlled Vocabulary'!$B$4:$B$6,H30)=0,COUNTIF('Controlled Vocabulary'!$B$4:$B$6,I30)=0,COUNTIF('Controlled Vocabulary'!$B$4:$B$6,J30)=0,COUNTIF('Controlled Vocabulary'!$B$4:$B$6,K30)=0,COUNTIF('Controlled Vocabulary'!$B$4:$B$6,L30)=0,COUNTIF('Controlled Vocabulary'!$B$4:$B$6,M30)=0,COUNTIF('Controlled Vocabulary'!$B$4:$B$6,N30)=0,COUNTIF('Controlled Vocabulary'!$E$4:$E$6,O30)=0,COUNTIF('Controlled Vocabulary'!$K$4:$K$5,P30)=0),"INVALID","VALID"))))</f>
        <v/>
      </c>
      <c r="AB30" s="46"/>
      <c r="AC30" s="46"/>
    </row>
    <row r="31" spans="1:29">
      <c r="A31" s="37"/>
      <c r="B31" s="38"/>
      <c r="C31" s="38"/>
      <c r="D31" s="38"/>
      <c r="E31" s="38"/>
      <c r="F31" s="27" t="str">
        <f>IF(COUNTA($A31:$E31,$G31:$P31,$V31:$Y31,$AB31:$AC31)=0,"",IFERROR(VLOOKUP(E31,'Decision Scope'!$A$5:$B$104,2,FALSE),"INCOMPLETE"))</f>
        <v/>
      </c>
      <c r="G31" s="38"/>
      <c r="H31" s="38"/>
      <c r="I31" s="38"/>
      <c r="J31" s="38"/>
      <c r="K31" s="38"/>
      <c r="L31" s="38"/>
      <c r="M31" s="38"/>
      <c r="N31" s="38"/>
      <c r="O31" s="38"/>
      <c r="P31" s="38"/>
      <c r="Q31" s="27" t="str">
        <f>IF(COUNTA($A31:$E31,$G31:$P31,$V31:$Y31,$AB31:$AC31)=0,"",IF(D31="","INVALID INPUT",IF(F31&lt;&gt;"COMPLETE","INVALID INPUT",IF(AA31="INVALID","INVALID INPUT",IF(P31="YES","UNRESOLVED",IF(O31="UNRESOLVED","UNRESOLVED",IF(OR(H31="UNKNOWN",I31="UNKNOWN",J31="UNKNOWN",L31="UNKNOWN"),"UNRESOLVED",IF(H31="NO",IF(N31="UNKNOWN","UNRESOLVED",IF(N31="YES","REFERENCE / CONTEXT ONLY","EXCLUDED")),IF(OR(I31="NO",J31="NO"),IF(N31="UNKNOWN","UNRESOLVED",IF(N31="YES","REFERENCE / CONTEXT ONLY","EXCLUDED")),IF(L31="NO",IF(N31="UNKNOWN","UNRESOLVED",IF(N31="YES","REFERENCE / CONTEXT ONLY","EXCLUDED")),IF(K31="UNKNOWN","UNRESOLVED",IF(K31="YES","DIRECT",IF(M31="UNKNOWN","UNRESOLVED",IF(M31="YES","SUBSTITUTE","INDIRECT"))))))))))))))</f>
        <v/>
      </c>
      <c r="R31" s="27" t="str">
        <f>IF(COUNTA($A31:$E31,$G31:$P31,$V31:$Y31,$AB31:$AC31)=0,"",IF(D31="","INVALID_MISSING_CANDIDATE",IF(F31&lt;&gt;"COMPLETE","INVALID_INCOMPLETE_SCOPE",IF(AA31="INVALID","INVALID_CONTROLLED_VALUE",IF(P31="YES","UNRESOLVED_CONTRADICTION",IF(O31="UNRESOLVED","UNRESOLVED_EVIDENCE_GAP",IF(OR(H31="UNKNOWN",I31="UNKNOWN",J31="UNKNOWN",L31="UNKNOWN"),"UNRESOLVED_EVIDENCE_GAP",IF(H31="NO",IF(N31="UNKNOWN","UNRESOLVED_EVIDENCE_GAP",IF(N31="YES","REFERENCE_OUT_OF_SCOPE_BENCHMARK","EXCLUDED_OUT_OF_SCOPE")),IF(OR(I31="NO",J31="NO"),IF(N31="UNKNOWN","UNRESOLVED_EVIDENCE_GAP",IF(N31="YES","REFERENCE_DISCOVERY_OR_CONTEXT_ONLY","EXCLUDED_NO_DECISION_RELATION")),IF(L31="NO",IF(N31="UNKNOWN","UNRESOLVED_EVIDENCE_GAP",IF(N31="YES","REFERENCE_DISCOVERY_OR_CONTEXT_ONLY","EXCLUDED_NO_DECISION_RELATION")),IF(K31="UNKNOWN","UNRESOLVED_EVIDENCE_GAP",IF(K31="YES","DIRECT_CLOSE_BUYER_SUBSTITUTE",IF(M31="UNKNOWN","UNRESOLVED_EVIDENCE_GAP",IF(M31="YES","SUBSTITUTE_ALTERNATIVE_PATH","INDIRECT_ADJACENT_COMMERCIAL_ALTERNATIVE"))))))))))))))</f>
        <v/>
      </c>
      <c r="S31" s="27" t="str">
        <f>IF(R31="","",IFERROR(VLOOKUP(R31,'Controlled Vocabulary'!$G$10:$I$21,3,FALSE),"Correct the record and rerun."))</f>
        <v/>
      </c>
      <c r="T31" s="27" t="str">
        <f>IF(Q31="","",IFERROR(VLOOKUP(Q31,'Controlled Vocabulary'!$K$10:$M$16,2,FALSE),""))</f>
        <v/>
      </c>
      <c r="U31" s="27" t="str">
        <f>IF(Q31="","",IFERROR(VLOOKUP(Q31,'Controlled Vocabulary'!$K$10:$M$16,3,FALSE),""))</f>
        <v/>
      </c>
      <c r="V31" s="38"/>
      <c r="W31" s="38"/>
      <c r="X31" s="38"/>
      <c r="Y31" s="42"/>
      <c r="Z31" s="27" t="str">
        <f>IF(OR(C31="",E31="",B31&lt;&gt;"ACTIVE"),"",IF(COUNTIFS($C$5:$C$104,C31,$E$5:$E$104,E31,$B$5:$B$104,"ACTIVE")&gt;1,"DUPLICATE ACTIVE ASSIGNMENT","OK"))</f>
        <v/>
      </c>
      <c r="AA31" s="28" t="str">
        <f>IF(COUNTA($A31:$E31,$G31:$P31,$V31:$Y31,$AB31:$AC31)=0,"",IF(D31="","INVALID",IF(F31&lt;&gt;"COMPLETE","VALID",IF(OR(COUNTIF('Controlled Vocabulary'!$B$4:$B$6,H31)=0,COUNTIF('Controlled Vocabulary'!$B$4:$B$6,I31)=0,COUNTIF('Controlled Vocabulary'!$B$4:$B$6,J31)=0,COUNTIF('Controlled Vocabulary'!$B$4:$B$6,K31)=0,COUNTIF('Controlled Vocabulary'!$B$4:$B$6,L31)=0,COUNTIF('Controlled Vocabulary'!$B$4:$B$6,M31)=0,COUNTIF('Controlled Vocabulary'!$B$4:$B$6,N31)=0,COUNTIF('Controlled Vocabulary'!$E$4:$E$6,O31)=0,COUNTIF('Controlled Vocabulary'!$K$4:$K$5,P31)=0),"INVALID","VALID"))))</f>
        <v/>
      </c>
      <c r="AB31" s="46"/>
      <c r="AC31" s="46"/>
    </row>
    <row r="32" spans="1:29">
      <c r="A32" s="34"/>
      <c r="B32" s="35"/>
      <c r="C32" s="35"/>
      <c r="D32" s="35"/>
      <c r="E32" s="35"/>
      <c r="F32" s="27" t="str">
        <f>IF(COUNTA($A32:$E32,$G32:$P32,$V32:$Y32,$AB32:$AC32)=0,"",IFERROR(VLOOKUP(E32,'Decision Scope'!$A$5:$B$104,2,FALSE),"INCOMPLETE"))</f>
        <v/>
      </c>
      <c r="G32" s="35"/>
      <c r="H32" s="35"/>
      <c r="I32" s="35"/>
      <c r="J32" s="35"/>
      <c r="K32" s="35"/>
      <c r="L32" s="35"/>
      <c r="M32" s="35"/>
      <c r="N32" s="35"/>
      <c r="O32" s="35"/>
      <c r="P32" s="35"/>
      <c r="Q32" s="27" t="str">
        <f>IF(COUNTA($A32:$E32,$G32:$P32,$V32:$Y32,$AB32:$AC32)=0,"",IF(D32="","INVALID INPUT",IF(F32&lt;&gt;"COMPLETE","INVALID INPUT",IF(AA32="INVALID","INVALID INPUT",IF(P32="YES","UNRESOLVED",IF(O32="UNRESOLVED","UNRESOLVED",IF(OR(H32="UNKNOWN",I32="UNKNOWN",J32="UNKNOWN",L32="UNKNOWN"),"UNRESOLVED",IF(H32="NO",IF(N32="UNKNOWN","UNRESOLVED",IF(N32="YES","REFERENCE / CONTEXT ONLY","EXCLUDED")),IF(OR(I32="NO",J32="NO"),IF(N32="UNKNOWN","UNRESOLVED",IF(N32="YES","REFERENCE / CONTEXT ONLY","EXCLUDED")),IF(L32="NO",IF(N32="UNKNOWN","UNRESOLVED",IF(N32="YES","REFERENCE / CONTEXT ONLY","EXCLUDED")),IF(K32="UNKNOWN","UNRESOLVED",IF(K32="YES","DIRECT",IF(M32="UNKNOWN","UNRESOLVED",IF(M32="YES","SUBSTITUTE","INDIRECT"))))))))))))))</f>
        <v/>
      </c>
      <c r="R32" s="27" t="str">
        <f>IF(COUNTA($A32:$E32,$G32:$P32,$V32:$Y32,$AB32:$AC32)=0,"",IF(D32="","INVALID_MISSING_CANDIDATE",IF(F32&lt;&gt;"COMPLETE","INVALID_INCOMPLETE_SCOPE",IF(AA32="INVALID","INVALID_CONTROLLED_VALUE",IF(P32="YES","UNRESOLVED_CONTRADICTION",IF(O32="UNRESOLVED","UNRESOLVED_EVIDENCE_GAP",IF(OR(H32="UNKNOWN",I32="UNKNOWN",J32="UNKNOWN",L32="UNKNOWN"),"UNRESOLVED_EVIDENCE_GAP",IF(H32="NO",IF(N32="UNKNOWN","UNRESOLVED_EVIDENCE_GAP",IF(N32="YES","REFERENCE_OUT_OF_SCOPE_BENCHMARK","EXCLUDED_OUT_OF_SCOPE")),IF(OR(I32="NO",J32="NO"),IF(N32="UNKNOWN","UNRESOLVED_EVIDENCE_GAP",IF(N32="YES","REFERENCE_DISCOVERY_OR_CONTEXT_ONLY","EXCLUDED_NO_DECISION_RELATION")),IF(L32="NO",IF(N32="UNKNOWN","UNRESOLVED_EVIDENCE_GAP",IF(N32="YES","REFERENCE_DISCOVERY_OR_CONTEXT_ONLY","EXCLUDED_NO_DECISION_RELATION")),IF(K32="UNKNOWN","UNRESOLVED_EVIDENCE_GAP",IF(K32="YES","DIRECT_CLOSE_BUYER_SUBSTITUTE",IF(M32="UNKNOWN","UNRESOLVED_EVIDENCE_GAP",IF(M32="YES","SUBSTITUTE_ALTERNATIVE_PATH","INDIRECT_ADJACENT_COMMERCIAL_ALTERNATIVE"))))))))))))))</f>
        <v/>
      </c>
      <c r="S32" s="27" t="str">
        <f>IF(R32="","",IFERROR(VLOOKUP(R32,'Controlled Vocabulary'!$G$10:$I$21,3,FALSE),"Correct the record and rerun."))</f>
        <v/>
      </c>
      <c r="T32" s="27" t="str">
        <f>IF(Q32="","",IFERROR(VLOOKUP(Q32,'Controlled Vocabulary'!$K$10:$M$16,2,FALSE),""))</f>
        <v/>
      </c>
      <c r="U32" s="27" t="str">
        <f>IF(Q32="","",IFERROR(VLOOKUP(Q32,'Controlled Vocabulary'!$K$10:$M$16,3,FALSE),""))</f>
        <v/>
      </c>
      <c r="V32" s="35"/>
      <c r="W32" s="35"/>
      <c r="X32" s="35"/>
      <c r="Y32" s="41"/>
      <c r="Z32" s="27" t="str">
        <f>IF(OR(C32="",E32="",B32&lt;&gt;"ACTIVE"),"",IF(COUNTIFS($C$5:$C$104,C32,$E$5:$E$104,E32,$B$5:$B$104,"ACTIVE")&gt;1,"DUPLICATE ACTIVE ASSIGNMENT","OK"))</f>
        <v/>
      </c>
      <c r="AA32" s="28" t="str">
        <f>IF(COUNTA($A32:$E32,$G32:$P32,$V32:$Y32,$AB32:$AC32)=0,"",IF(D32="","INVALID",IF(F32&lt;&gt;"COMPLETE","VALID",IF(OR(COUNTIF('Controlled Vocabulary'!$B$4:$B$6,H32)=0,COUNTIF('Controlled Vocabulary'!$B$4:$B$6,I32)=0,COUNTIF('Controlled Vocabulary'!$B$4:$B$6,J32)=0,COUNTIF('Controlled Vocabulary'!$B$4:$B$6,K32)=0,COUNTIF('Controlled Vocabulary'!$B$4:$B$6,L32)=0,COUNTIF('Controlled Vocabulary'!$B$4:$B$6,M32)=0,COUNTIF('Controlled Vocabulary'!$B$4:$B$6,N32)=0,COUNTIF('Controlled Vocabulary'!$E$4:$E$6,O32)=0,COUNTIF('Controlled Vocabulary'!$K$4:$K$5,P32)=0),"INVALID","VALID"))))</f>
        <v/>
      </c>
      <c r="AB32" s="46"/>
      <c r="AC32" s="46"/>
    </row>
    <row r="33" spans="1:29">
      <c r="A33" s="37"/>
      <c r="B33" s="38"/>
      <c r="C33" s="38"/>
      <c r="D33" s="38"/>
      <c r="E33" s="38"/>
      <c r="F33" s="27" t="str">
        <f>IF(COUNTA($A33:$E33,$G33:$P33,$V33:$Y33,$AB33:$AC33)=0,"",IFERROR(VLOOKUP(E33,'Decision Scope'!$A$5:$B$104,2,FALSE),"INCOMPLETE"))</f>
        <v/>
      </c>
      <c r="G33" s="38"/>
      <c r="H33" s="38"/>
      <c r="I33" s="38"/>
      <c r="J33" s="38"/>
      <c r="K33" s="38"/>
      <c r="L33" s="38"/>
      <c r="M33" s="38"/>
      <c r="N33" s="38"/>
      <c r="O33" s="38"/>
      <c r="P33" s="38"/>
      <c r="Q33" s="27" t="str">
        <f>IF(COUNTA($A33:$E33,$G33:$P33,$V33:$Y33,$AB33:$AC33)=0,"",IF(D33="","INVALID INPUT",IF(F33&lt;&gt;"COMPLETE","INVALID INPUT",IF(AA33="INVALID","INVALID INPUT",IF(P33="YES","UNRESOLVED",IF(O33="UNRESOLVED","UNRESOLVED",IF(OR(H33="UNKNOWN",I33="UNKNOWN",J33="UNKNOWN",L33="UNKNOWN"),"UNRESOLVED",IF(H33="NO",IF(N33="UNKNOWN","UNRESOLVED",IF(N33="YES","REFERENCE / CONTEXT ONLY","EXCLUDED")),IF(OR(I33="NO",J33="NO"),IF(N33="UNKNOWN","UNRESOLVED",IF(N33="YES","REFERENCE / CONTEXT ONLY","EXCLUDED")),IF(L33="NO",IF(N33="UNKNOWN","UNRESOLVED",IF(N33="YES","REFERENCE / CONTEXT ONLY","EXCLUDED")),IF(K33="UNKNOWN","UNRESOLVED",IF(K33="YES","DIRECT",IF(M33="UNKNOWN","UNRESOLVED",IF(M33="YES","SUBSTITUTE","INDIRECT"))))))))))))))</f>
        <v/>
      </c>
      <c r="R33" s="27" t="str">
        <f>IF(COUNTA($A33:$E33,$G33:$P33,$V33:$Y33,$AB33:$AC33)=0,"",IF(D33="","INVALID_MISSING_CANDIDATE",IF(F33&lt;&gt;"COMPLETE","INVALID_INCOMPLETE_SCOPE",IF(AA33="INVALID","INVALID_CONTROLLED_VALUE",IF(P33="YES","UNRESOLVED_CONTRADICTION",IF(O33="UNRESOLVED","UNRESOLVED_EVIDENCE_GAP",IF(OR(H33="UNKNOWN",I33="UNKNOWN",J33="UNKNOWN",L33="UNKNOWN"),"UNRESOLVED_EVIDENCE_GAP",IF(H33="NO",IF(N33="UNKNOWN","UNRESOLVED_EVIDENCE_GAP",IF(N33="YES","REFERENCE_OUT_OF_SCOPE_BENCHMARK","EXCLUDED_OUT_OF_SCOPE")),IF(OR(I33="NO",J33="NO"),IF(N33="UNKNOWN","UNRESOLVED_EVIDENCE_GAP",IF(N33="YES","REFERENCE_DISCOVERY_OR_CONTEXT_ONLY","EXCLUDED_NO_DECISION_RELATION")),IF(L33="NO",IF(N33="UNKNOWN","UNRESOLVED_EVIDENCE_GAP",IF(N33="YES","REFERENCE_DISCOVERY_OR_CONTEXT_ONLY","EXCLUDED_NO_DECISION_RELATION")),IF(K33="UNKNOWN","UNRESOLVED_EVIDENCE_GAP",IF(K33="YES","DIRECT_CLOSE_BUYER_SUBSTITUTE",IF(M33="UNKNOWN","UNRESOLVED_EVIDENCE_GAP",IF(M33="YES","SUBSTITUTE_ALTERNATIVE_PATH","INDIRECT_ADJACENT_COMMERCIAL_ALTERNATIVE"))))))))))))))</f>
        <v/>
      </c>
      <c r="S33" s="27" t="str">
        <f>IF(R33="","",IFERROR(VLOOKUP(R33,'Controlled Vocabulary'!$G$10:$I$21,3,FALSE),"Correct the record and rerun."))</f>
        <v/>
      </c>
      <c r="T33" s="27" t="str">
        <f>IF(Q33="","",IFERROR(VLOOKUP(Q33,'Controlled Vocabulary'!$K$10:$M$16,2,FALSE),""))</f>
        <v/>
      </c>
      <c r="U33" s="27" t="str">
        <f>IF(Q33="","",IFERROR(VLOOKUP(Q33,'Controlled Vocabulary'!$K$10:$M$16,3,FALSE),""))</f>
        <v/>
      </c>
      <c r="V33" s="38"/>
      <c r="W33" s="38"/>
      <c r="X33" s="38"/>
      <c r="Y33" s="42"/>
      <c r="Z33" s="27" t="str">
        <f>IF(OR(C33="",E33="",B33&lt;&gt;"ACTIVE"),"",IF(COUNTIFS($C$5:$C$104,C33,$E$5:$E$104,E33,$B$5:$B$104,"ACTIVE")&gt;1,"DUPLICATE ACTIVE ASSIGNMENT","OK"))</f>
        <v/>
      </c>
      <c r="AA33" s="28" t="str">
        <f>IF(COUNTA($A33:$E33,$G33:$P33,$V33:$Y33,$AB33:$AC33)=0,"",IF(D33="","INVALID",IF(F33&lt;&gt;"COMPLETE","VALID",IF(OR(COUNTIF('Controlled Vocabulary'!$B$4:$B$6,H33)=0,COUNTIF('Controlled Vocabulary'!$B$4:$B$6,I33)=0,COUNTIF('Controlled Vocabulary'!$B$4:$B$6,J33)=0,COUNTIF('Controlled Vocabulary'!$B$4:$B$6,K33)=0,COUNTIF('Controlled Vocabulary'!$B$4:$B$6,L33)=0,COUNTIF('Controlled Vocabulary'!$B$4:$B$6,M33)=0,COUNTIF('Controlled Vocabulary'!$B$4:$B$6,N33)=0,COUNTIF('Controlled Vocabulary'!$E$4:$E$6,O33)=0,COUNTIF('Controlled Vocabulary'!$K$4:$K$5,P33)=0),"INVALID","VALID"))))</f>
        <v/>
      </c>
      <c r="AB33" s="46"/>
      <c r="AC33" s="46"/>
    </row>
    <row r="34" spans="1:29">
      <c r="A34" s="34"/>
      <c r="B34" s="35"/>
      <c r="C34" s="35"/>
      <c r="D34" s="35"/>
      <c r="E34" s="35"/>
      <c r="F34" s="27" t="str">
        <f>IF(COUNTA($A34:$E34,$G34:$P34,$V34:$Y34,$AB34:$AC34)=0,"",IFERROR(VLOOKUP(E34,'Decision Scope'!$A$5:$B$104,2,FALSE),"INCOMPLETE"))</f>
        <v/>
      </c>
      <c r="G34" s="35"/>
      <c r="H34" s="35"/>
      <c r="I34" s="35"/>
      <c r="J34" s="35"/>
      <c r="K34" s="35"/>
      <c r="L34" s="35"/>
      <c r="M34" s="35"/>
      <c r="N34" s="35"/>
      <c r="O34" s="35"/>
      <c r="P34" s="35"/>
      <c r="Q34" s="27" t="str">
        <f>IF(COUNTA($A34:$E34,$G34:$P34,$V34:$Y34,$AB34:$AC34)=0,"",IF(D34="","INVALID INPUT",IF(F34&lt;&gt;"COMPLETE","INVALID INPUT",IF(AA34="INVALID","INVALID INPUT",IF(P34="YES","UNRESOLVED",IF(O34="UNRESOLVED","UNRESOLVED",IF(OR(H34="UNKNOWN",I34="UNKNOWN",J34="UNKNOWN",L34="UNKNOWN"),"UNRESOLVED",IF(H34="NO",IF(N34="UNKNOWN","UNRESOLVED",IF(N34="YES","REFERENCE / CONTEXT ONLY","EXCLUDED")),IF(OR(I34="NO",J34="NO"),IF(N34="UNKNOWN","UNRESOLVED",IF(N34="YES","REFERENCE / CONTEXT ONLY","EXCLUDED")),IF(L34="NO",IF(N34="UNKNOWN","UNRESOLVED",IF(N34="YES","REFERENCE / CONTEXT ONLY","EXCLUDED")),IF(K34="UNKNOWN","UNRESOLVED",IF(K34="YES","DIRECT",IF(M34="UNKNOWN","UNRESOLVED",IF(M34="YES","SUBSTITUTE","INDIRECT"))))))))))))))</f>
        <v/>
      </c>
      <c r="R34" s="27" t="str">
        <f>IF(COUNTA($A34:$E34,$G34:$P34,$V34:$Y34,$AB34:$AC34)=0,"",IF(D34="","INVALID_MISSING_CANDIDATE",IF(F34&lt;&gt;"COMPLETE","INVALID_INCOMPLETE_SCOPE",IF(AA34="INVALID","INVALID_CONTROLLED_VALUE",IF(P34="YES","UNRESOLVED_CONTRADICTION",IF(O34="UNRESOLVED","UNRESOLVED_EVIDENCE_GAP",IF(OR(H34="UNKNOWN",I34="UNKNOWN",J34="UNKNOWN",L34="UNKNOWN"),"UNRESOLVED_EVIDENCE_GAP",IF(H34="NO",IF(N34="UNKNOWN","UNRESOLVED_EVIDENCE_GAP",IF(N34="YES","REFERENCE_OUT_OF_SCOPE_BENCHMARK","EXCLUDED_OUT_OF_SCOPE")),IF(OR(I34="NO",J34="NO"),IF(N34="UNKNOWN","UNRESOLVED_EVIDENCE_GAP",IF(N34="YES","REFERENCE_DISCOVERY_OR_CONTEXT_ONLY","EXCLUDED_NO_DECISION_RELATION")),IF(L34="NO",IF(N34="UNKNOWN","UNRESOLVED_EVIDENCE_GAP",IF(N34="YES","REFERENCE_DISCOVERY_OR_CONTEXT_ONLY","EXCLUDED_NO_DECISION_RELATION")),IF(K34="UNKNOWN","UNRESOLVED_EVIDENCE_GAP",IF(K34="YES","DIRECT_CLOSE_BUYER_SUBSTITUTE",IF(M34="UNKNOWN","UNRESOLVED_EVIDENCE_GAP",IF(M34="YES","SUBSTITUTE_ALTERNATIVE_PATH","INDIRECT_ADJACENT_COMMERCIAL_ALTERNATIVE"))))))))))))))</f>
        <v/>
      </c>
      <c r="S34" s="27" t="str">
        <f>IF(R34="","",IFERROR(VLOOKUP(R34,'Controlled Vocabulary'!$G$10:$I$21,3,FALSE),"Correct the record and rerun."))</f>
        <v/>
      </c>
      <c r="T34" s="27" t="str">
        <f>IF(Q34="","",IFERROR(VLOOKUP(Q34,'Controlled Vocabulary'!$K$10:$M$16,2,FALSE),""))</f>
        <v/>
      </c>
      <c r="U34" s="27" t="str">
        <f>IF(Q34="","",IFERROR(VLOOKUP(Q34,'Controlled Vocabulary'!$K$10:$M$16,3,FALSE),""))</f>
        <v/>
      </c>
      <c r="V34" s="35"/>
      <c r="W34" s="35"/>
      <c r="X34" s="35"/>
      <c r="Y34" s="41"/>
      <c r="Z34" s="27" t="str">
        <f>IF(OR(C34="",E34="",B34&lt;&gt;"ACTIVE"),"",IF(COUNTIFS($C$5:$C$104,C34,$E$5:$E$104,E34,$B$5:$B$104,"ACTIVE")&gt;1,"DUPLICATE ACTIVE ASSIGNMENT","OK"))</f>
        <v/>
      </c>
      <c r="AA34" s="28" t="str">
        <f>IF(COUNTA($A34:$E34,$G34:$P34,$V34:$Y34,$AB34:$AC34)=0,"",IF(D34="","INVALID",IF(F34&lt;&gt;"COMPLETE","VALID",IF(OR(COUNTIF('Controlled Vocabulary'!$B$4:$B$6,H34)=0,COUNTIF('Controlled Vocabulary'!$B$4:$B$6,I34)=0,COUNTIF('Controlled Vocabulary'!$B$4:$B$6,J34)=0,COUNTIF('Controlled Vocabulary'!$B$4:$B$6,K34)=0,COUNTIF('Controlled Vocabulary'!$B$4:$B$6,L34)=0,COUNTIF('Controlled Vocabulary'!$B$4:$B$6,M34)=0,COUNTIF('Controlled Vocabulary'!$B$4:$B$6,N34)=0,COUNTIF('Controlled Vocabulary'!$E$4:$E$6,O34)=0,COUNTIF('Controlled Vocabulary'!$K$4:$K$5,P34)=0),"INVALID","VALID"))))</f>
        <v/>
      </c>
      <c r="AB34" s="46"/>
      <c r="AC34" s="46"/>
    </row>
    <row r="35" spans="1:29">
      <c r="A35" s="37"/>
      <c r="B35" s="38"/>
      <c r="C35" s="38"/>
      <c r="D35" s="38"/>
      <c r="E35" s="38"/>
      <c r="F35" s="27" t="str">
        <f>IF(COUNTA($A35:$E35,$G35:$P35,$V35:$Y35,$AB35:$AC35)=0,"",IFERROR(VLOOKUP(E35,'Decision Scope'!$A$5:$B$104,2,FALSE),"INCOMPLETE"))</f>
        <v/>
      </c>
      <c r="G35" s="38"/>
      <c r="H35" s="38"/>
      <c r="I35" s="38"/>
      <c r="J35" s="38"/>
      <c r="K35" s="38"/>
      <c r="L35" s="38"/>
      <c r="M35" s="38"/>
      <c r="N35" s="38"/>
      <c r="O35" s="38"/>
      <c r="P35" s="38"/>
      <c r="Q35" s="27" t="str">
        <f>IF(COUNTA($A35:$E35,$G35:$P35,$V35:$Y35,$AB35:$AC35)=0,"",IF(D35="","INVALID INPUT",IF(F35&lt;&gt;"COMPLETE","INVALID INPUT",IF(AA35="INVALID","INVALID INPUT",IF(P35="YES","UNRESOLVED",IF(O35="UNRESOLVED","UNRESOLVED",IF(OR(H35="UNKNOWN",I35="UNKNOWN",J35="UNKNOWN",L35="UNKNOWN"),"UNRESOLVED",IF(H35="NO",IF(N35="UNKNOWN","UNRESOLVED",IF(N35="YES","REFERENCE / CONTEXT ONLY","EXCLUDED")),IF(OR(I35="NO",J35="NO"),IF(N35="UNKNOWN","UNRESOLVED",IF(N35="YES","REFERENCE / CONTEXT ONLY","EXCLUDED")),IF(L35="NO",IF(N35="UNKNOWN","UNRESOLVED",IF(N35="YES","REFERENCE / CONTEXT ONLY","EXCLUDED")),IF(K35="UNKNOWN","UNRESOLVED",IF(K35="YES","DIRECT",IF(M35="UNKNOWN","UNRESOLVED",IF(M35="YES","SUBSTITUTE","INDIRECT"))))))))))))))</f>
        <v/>
      </c>
      <c r="R35" s="27" t="str">
        <f>IF(COUNTA($A35:$E35,$G35:$P35,$V35:$Y35,$AB35:$AC35)=0,"",IF(D35="","INVALID_MISSING_CANDIDATE",IF(F35&lt;&gt;"COMPLETE","INVALID_INCOMPLETE_SCOPE",IF(AA35="INVALID","INVALID_CONTROLLED_VALUE",IF(P35="YES","UNRESOLVED_CONTRADICTION",IF(O35="UNRESOLVED","UNRESOLVED_EVIDENCE_GAP",IF(OR(H35="UNKNOWN",I35="UNKNOWN",J35="UNKNOWN",L35="UNKNOWN"),"UNRESOLVED_EVIDENCE_GAP",IF(H35="NO",IF(N35="UNKNOWN","UNRESOLVED_EVIDENCE_GAP",IF(N35="YES","REFERENCE_OUT_OF_SCOPE_BENCHMARK","EXCLUDED_OUT_OF_SCOPE")),IF(OR(I35="NO",J35="NO"),IF(N35="UNKNOWN","UNRESOLVED_EVIDENCE_GAP",IF(N35="YES","REFERENCE_DISCOVERY_OR_CONTEXT_ONLY","EXCLUDED_NO_DECISION_RELATION")),IF(L35="NO",IF(N35="UNKNOWN","UNRESOLVED_EVIDENCE_GAP",IF(N35="YES","REFERENCE_DISCOVERY_OR_CONTEXT_ONLY","EXCLUDED_NO_DECISION_RELATION")),IF(K35="UNKNOWN","UNRESOLVED_EVIDENCE_GAP",IF(K35="YES","DIRECT_CLOSE_BUYER_SUBSTITUTE",IF(M35="UNKNOWN","UNRESOLVED_EVIDENCE_GAP",IF(M35="YES","SUBSTITUTE_ALTERNATIVE_PATH","INDIRECT_ADJACENT_COMMERCIAL_ALTERNATIVE"))))))))))))))</f>
        <v/>
      </c>
      <c r="S35" s="27" t="str">
        <f>IF(R35="","",IFERROR(VLOOKUP(R35,'Controlled Vocabulary'!$G$10:$I$21,3,FALSE),"Correct the record and rerun."))</f>
        <v/>
      </c>
      <c r="T35" s="27" t="str">
        <f>IF(Q35="","",IFERROR(VLOOKUP(Q35,'Controlled Vocabulary'!$K$10:$M$16,2,FALSE),""))</f>
        <v/>
      </c>
      <c r="U35" s="27" t="str">
        <f>IF(Q35="","",IFERROR(VLOOKUP(Q35,'Controlled Vocabulary'!$K$10:$M$16,3,FALSE),""))</f>
        <v/>
      </c>
      <c r="V35" s="38"/>
      <c r="W35" s="38"/>
      <c r="X35" s="38"/>
      <c r="Y35" s="42"/>
      <c r="Z35" s="27" t="str">
        <f>IF(OR(C35="",E35="",B35&lt;&gt;"ACTIVE"),"",IF(COUNTIFS($C$5:$C$104,C35,$E$5:$E$104,E35,$B$5:$B$104,"ACTIVE")&gt;1,"DUPLICATE ACTIVE ASSIGNMENT","OK"))</f>
        <v/>
      </c>
      <c r="AA35" s="28" t="str">
        <f>IF(COUNTA($A35:$E35,$G35:$P35,$V35:$Y35,$AB35:$AC35)=0,"",IF(D35="","INVALID",IF(F35&lt;&gt;"COMPLETE","VALID",IF(OR(COUNTIF('Controlled Vocabulary'!$B$4:$B$6,H35)=0,COUNTIF('Controlled Vocabulary'!$B$4:$B$6,I35)=0,COUNTIF('Controlled Vocabulary'!$B$4:$B$6,J35)=0,COUNTIF('Controlled Vocabulary'!$B$4:$B$6,K35)=0,COUNTIF('Controlled Vocabulary'!$B$4:$B$6,L35)=0,COUNTIF('Controlled Vocabulary'!$B$4:$B$6,M35)=0,COUNTIF('Controlled Vocabulary'!$B$4:$B$6,N35)=0,COUNTIF('Controlled Vocabulary'!$E$4:$E$6,O35)=0,COUNTIF('Controlled Vocabulary'!$K$4:$K$5,P35)=0),"INVALID","VALID"))))</f>
        <v/>
      </c>
      <c r="AB35" s="46"/>
      <c r="AC35" s="46"/>
    </row>
    <row r="36" spans="1:29">
      <c r="A36" s="34"/>
      <c r="B36" s="35"/>
      <c r="C36" s="35"/>
      <c r="D36" s="35"/>
      <c r="E36" s="35"/>
      <c r="F36" s="27" t="str">
        <f>IF(COUNTA($A36:$E36,$G36:$P36,$V36:$Y36,$AB36:$AC36)=0,"",IFERROR(VLOOKUP(E36,'Decision Scope'!$A$5:$B$104,2,FALSE),"INCOMPLETE"))</f>
        <v/>
      </c>
      <c r="G36" s="35"/>
      <c r="H36" s="35"/>
      <c r="I36" s="35"/>
      <c r="J36" s="35"/>
      <c r="K36" s="35"/>
      <c r="L36" s="35"/>
      <c r="M36" s="35"/>
      <c r="N36" s="35"/>
      <c r="O36" s="35"/>
      <c r="P36" s="35"/>
      <c r="Q36" s="27" t="str">
        <f>IF(COUNTA($A36:$E36,$G36:$P36,$V36:$Y36,$AB36:$AC36)=0,"",IF(D36="","INVALID INPUT",IF(F36&lt;&gt;"COMPLETE","INVALID INPUT",IF(AA36="INVALID","INVALID INPUT",IF(P36="YES","UNRESOLVED",IF(O36="UNRESOLVED","UNRESOLVED",IF(OR(H36="UNKNOWN",I36="UNKNOWN",J36="UNKNOWN",L36="UNKNOWN"),"UNRESOLVED",IF(H36="NO",IF(N36="UNKNOWN","UNRESOLVED",IF(N36="YES","REFERENCE / CONTEXT ONLY","EXCLUDED")),IF(OR(I36="NO",J36="NO"),IF(N36="UNKNOWN","UNRESOLVED",IF(N36="YES","REFERENCE / CONTEXT ONLY","EXCLUDED")),IF(L36="NO",IF(N36="UNKNOWN","UNRESOLVED",IF(N36="YES","REFERENCE / CONTEXT ONLY","EXCLUDED")),IF(K36="UNKNOWN","UNRESOLVED",IF(K36="YES","DIRECT",IF(M36="UNKNOWN","UNRESOLVED",IF(M36="YES","SUBSTITUTE","INDIRECT"))))))))))))))</f>
        <v/>
      </c>
      <c r="R36" s="27" t="str">
        <f>IF(COUNTA($A36:$E36,$G36:$P36,$V36:$Y36,$AB36:$AC36)=0,"",IF(D36="","INVALID_MISSING_CANDIDATE",IF(F36&lt;&gt;"COMPLETE","INVALID_INCOMPLETE_SCOPE",IF(AA36="INVALID","INVALID_CONTROLLED_VALUE",IF(P36="YES","UNRESOLVED_CONTRADICTION",IF(O36="UNRESOLVED","UNRESOLVED_EVIDENCE_GAP",IF(OR(H36="UNKNOWN",I36="UNKNOWN",J36="UNKNOWN",L36="UNKNOWN"),"UNRESOLVED_EVIDENCE_GAP",IF(H36="NO",IF(N36="UNKNOWN","UNRESOLVED_EVIDENCE_GAP",IF(N36="YES","REFERENCE_OUT_OF_SCOPE_BENCHMARK","EXCLUDED_OUT_OF_SCOPE")),IF(OR(I36="NO",J36="NO"),IF(N36="UNKNOWN","UNRESOLVED_EVIDENCE_GAP",IF(N36="YES","REFERENCE_DISCOVERY_OR_CONTEXT_ONLY","EXCLUDED_NO_DECISION_RELATION")),IF(L36="NO",IF(N36="UNKNOWN","UNRESOLVED_EVIDENCE_GAP",IF(N36="YES","REFERENCE_DISCOVERY_OR_CONTEXT_ONLY","EXCLUDED_NO_DECISION_RELATION")),IF(K36="UNKNOWN","UNRESOLVED_EVIDENCE_GAP",IF(K36="YES","DIRECT_CLOSE_BUYER_SUBSTITUTE",IF(M36="UNKNOWN","UNRESOLVED_EVIDENCE_GAP",IF(M36="YES","SUBSTITUTE_ALTERNATIVE_PATH","INDIRECT_ADJACENT_COMMERCIAL_ALTERNATIVE"))))))))))))))</f>
        <v/>
      </c>
      <c r="S36" s="27" t="str">
        <f>IF(R36="","",IFERROR(VLOOKUP(R36,'Controlled Vocabulary'!$G$10:$I$21,3,FALSE),"Correct the record and rerun."))</f>
        <v/>
      </c>
      <c r="T36" s="27" t="str">
        <f>IF(Q36="","",IFERROR(VLOOKUP(Q36,'Controlled Vocabulary'!$K$10:$M$16,2,FALSE),""))</f>
        <v/>
      </c>
      <c r="U36" s="27" t="str">
        <f>IF(Q36="","",IFERROR(VLOOKUP(Q36,'Controlled Vocabulary'!$K$10:$M$16,3,FALSE),""))</f>
        <v/>
      </c>
      <c r="V36" s="35"/>
      <c r="W36" s="35"/>
      <c r="X36" s="35"/>
      <c r="Y36" s="41"/>
      <c r="Z36" s="27" t="str">
        <f>IF(OR(C36="",E36="",B36&lt;&gt;"ACTIVE"),"",IF(COUNTIFS($C$5:$C$104,C36,$E$5:$E$104,E36,$B$5:$B$104,"ACTIVE")&gt;1,"DUPLICATE ACTIVE ASSIGNMENT","OK"))</f>
        <v/>
      </c>
      <c r="AA36" s="28" t="str">
        <f>IF(COUNTA($A36:$E36,$G36:$P36,$V36:$Y36,$AB36:$AC36)=0,"",IF(D36="","INVALID",IF(F36&lt;&gt;"COMPLETE","VALID",IF(OR(COUNTIF('Controlled Vocabulary'!$B$4:$B$6,H36)=0,COUNTIF('Controlled Vocabulary'!$B$4:$B$6,I36)=0,COUNTIF('Controlled Vocabulary'!$B$4:$B$6,J36)=0,COUNTIF('Controlled Vocabulary'!$B$4:$B$6,K36)=0,COUNTIF('Controlled Vocabulary'!$B$4:$B$6,L36)=0,COUNTIF('Controlled Vocabulary'!$B$4:$B$6,M36)=0,COUNTIF('Controlled Vocabulary'!$B$4:$B$6,N36)=0,COUNTIF('Controlled Vocabulary'!$E$4:$E$6,O36)=0,COUNTIF('Controlled Vocabulary'!$K$4:$K$5,P36)=0),"INVALID","VALID"))))</f>
        <v/>
      </c>
      <c r="AB36" s="46"/>
      <c r="AC36" s="46"/>
    </row>
    <row r="37" spans="1:29">
      <c r="A37" s="37"/>
      <c r="B37" s="38"/>
      <c r="C37" s="38"/>
      <c r="D37" s="38"/>
      <c r="E37" s="38"/>
      <c r="F37" s="27" t="str">
        <f>IF(COUNTA($A37:$E37,$G37:$P37,$V37:$Y37,$AB37:$AC37)=0,"",IFERROR(VLOOKUP(E37,'Decision Scope'!$A$5:$B$104,2,FALSE),"INCOMPLETE"))</f>
        <v/>
      </c>
      <c r="G37" s="38"/>
      <c r="H37" s="38"/>
      <c r="I37" s="38"/>
      <c r="J37" s="38"/>
      <c r="K37" s="38"/>
      <c r="L37" s="38"/>
      <c r="M37" s="38"/>
      <c r="N37" s="38"/>
      <c r="O37" s="38"/>
      <c r="P37" s="38"/>
      <c r="Q37" s="27" t="str">
        <f>IF(COUNTA($A37:$E37,$G37:$P37,$V37:$Y37,$AB37:$AC37)=0,"",IF(D37="","INVALID INPUT",IF(F37&lt;&gt;"COMPLETE","INVALID INPUT",IF(AA37="INVALID","INVALID INPUT",IF(P37="YES","UNRESOLVED",IF(O37="UNRESOLVED","UNRESOLVED",IF(OR(H37="UNKNOWN",I37="UNKNOWN",J37="UNKNOWN",L37="UNKNOWN"),"UNRESOLVED",IF(H37="NO",IF(N37="UNKNOWN","UNRESOLVED",IF(N37="YES","REFERENCE / CONTEXT ONLY","EXCLUDED")),IF(OR(I37="NO",J37="NO"),IF(N37="UNKNOWN","UNRESOLVED",IF(N37="YES","REFERENCE / CONTEXT ONLY","EXCLUDED")),IF(L37="NO",IF(N37="UNKNOWN","UNRESOLVED",IF(N37="YES","REFERENCE / CONTEXT ONLY","EXCLUDED")),IF(K37="UNKNOWN","UNRESOLVED",IF(K37="YES","DIRECT",IF(M37="UNKNOWN","UNRESOLVED",IF(M37="YES","SUBSTITUTE","INDIRECT"))))))))))))))</f>
        <v/>
      </c>
      <c r="R37" s="27" t="str">
        <f>IF(COUNTA($A37:$E37,$G37:$P37,$V37:$Y37,$AB37:$AC37)=0,"",IF(D37="","INVALID_MISSING_CANDIDATE",IF(F37&lt;&gt;"COMPLETE","INVALID_INCOMPLETE_SCOPE",IF(AA37="INVALID","INVALID_CONTROLLED_VALUE",IF(P37="YES","UNRESOLVED_CONTRADICTION",IF(O37="UNRESOLVED","UNRESOLVED_EVIDENCE_GAP",IF(OR(H37="UNKNOWN",I37="UNKNOWN",J37="UNKNOWN",L37="UNKNOWN"),"UNRESOLVED_EVIDENCE_GAP",IF(H37="NO",IF(N37="UNKNOWN","UNRESOLVED_EVIDENCE_GAP",IF(N37="YES","REFERENCE_OUT_OF_SCOPE_BENCHMARK","EXCLUDED_OUT_OF_SCOPE")),IF(OR(I37="NO",J37="NO"),IF(N37="UNKNOWN","UNRESOLVED_EVIDENCE_GAP",IF(N37="YES","REFERENCE_DISCOVERY_OR_CONTEXT_ONLY","EXCLUDED_NO_DECISION_RELATION")),IF(L37="NO",IF(N37="UNKNOWN","UNRESOLVED_EVIDENCE_GAP",IF(N37="YES","REFERENCE_DISCOVERY_OR_CONTEXT_ONLY","EXCLUDED_NO_DECISION_RELATION")),IF(K37="UNKNOWN","UNRESOLVED_EVIDENCE_GAP",IF(K37="YES","DIRECT_CLOSE_BUYER_SUBSTITUTE",IF(M37="UNKNOWN","UNRESOLVED_EVIDENCE_GAP",IF(M37="YES","SUBSTITUTE_ALTERNATIVE_PATH","INDIRECT_ADJACENT_COMMERCIAL_ALTERNATIVE"))))))))))))))</f>
        <v/>
      </c>
      <c r="S37" s="27" t="str">
        <f>IF(R37="","",IFERROR(VLOOKUP(R37,'Controlled Vocabulary'!$G$10:$I$21,3,FALSE),"Correct the record and rerun."))</f>
        <v/>
      </c>
      <c r="T37" s="27" t="str">
        <f>IF(Q37="","",IFERROR(VLOOKUP(Q37,'Controlled Vocabulary'!$K$10:$M$16,2,FALSE),""))</f>
        <v/>
      </c>
      <c r="U37" s="27" t="str">
        <f>IF(Q37="","",IFERROR(VLOOKUP(Q37,'Controlled Vocabulary'!$K$10:$M$16,3,FALSE),""))</f>
        <v/>
      </c>
      <c r="V37" s="38"/>
      <c r="W37" s="38"/>
      <c r="X37" s="38"/>
      <c r="Y37" s="42"/>
      <c r="Z37" s="27" t="str">
        <f>IF(OR(C37="",E37="",B37&lt;&gt;"ACTIVE"),"",IF(COUNTIFS($C$5:$C$104,C37,$E$5:$E$104,E37,$B$5:$B$104,"ACTIVE")&gt;1,"DUPLICATE ACTIVE ASSIGNMENT","OK"))</f>
        <v/>
      </c>
      <c r="AA37" s="28" t="str">
        <f>IF(COUNTA($A37:$E37,$G37:$P37,$V37:$Y37,$AB37:$AC37)=0,"",IF(D37="","INVALID",IF(F37&lt;&gt;"COMPLETE","VALID",IF(OR(COUNTIF('Controlled Vocabulary'!$B$4:$B$6,H37)=0,COUNTIF('Controlled Vocabulary'!$B$4:$B$6,I37)=0,COUNTIF('Controlled Vocabulary'!$B$4:$B$6,J37)=0,COUNTIF('Controlled Vocabulary'!$B$4:$B$6,K37)=0,COUNTIF('Controlled Vocabulary'!$B$4:$B$6,L37)=0,COUNTIF('Controlled Vocabulary'!$B$4:$B$6,M37)=0,COUNTIF('Controlled Vocabulary'!$B$4:$B$6,N37)=0,COUNTIF('Controlled Vocabulary'!$E$4:$E$6,O37)=0,COUNTIF('Controlled Vocabulary'!$K$4:$K$5,P37)=0),"INVALID","VALID"))))</f>
        <v/>
      </c>
      <c r="AB37" s="46"/>
      <c r="AC37" s="46"/>
    </row>
    <row r="38" spans="1:29">
      <c r="A38" s="34"/>
      <c r="B38" s="35"/>
      <c r="C38" s="35"/>
      <c r="D38" s="35"/>
      <c r="E38" s="35"/>
      <c r="F38" s="27" t="str">
        <f>IF(COUNTA($A38:$E38,$G38:$P38,$V38:$Y38,$AB38:$AC38)=0,"",IFERROR(VLOOKUP(E38,'Decision Scope'!$A$5:$B$104,2,FALSE),"INCOMPLETE"))</f>
        <v/>
      </c>
      <c r="G38" s="35"/>
      <c r="H38" s="35"/>
      <c r="I38" s="35"/>
      <c r="J38" s="35"/>
      <c r="K38" s="35"/>
      <c r="L38" s="35"/>
      <c r="M38" s="35"/>
      <c r="N38" s="35"/>
      <c r="O38" s="35"/>
      <c r="P38" s="35"/>
      <c r="Q38" s="27" t="str">
        <f>IF(COUNTA($A38:$E38,$G38:$P38,$V38:$Y38,$AB38:$AC38)=0,"",IF(D38="","INVALID INPUT",IF(F38&lt;&gt;"COMPLETE","INVALID INPUT",IF(AA38="INVALID","INVALID INPUT",IF(P38="YES","UNRESOLVED",IF(O38="UNRESOLVED","UNRESOLVED",IF(OR(H38="UNKNOWN",I38="UNKNOWN",J38="UNKNOWN",L38="UNKNOWN"),"UNRESOLVED",IF(H38="NO",IF(N38="UNKNOWN","UNRESOLVED",IF(N38="YES","REFERENCE / CONTEXT ONLY","EXCLUDED")),IF(OR(I38="NO",J38="NO"),IF(N38="UNKNOWN","UNRESOLVED",IF(N38="YES","REFERENCE / CONTEXT ONLY","EXCLUDED")),IF(L38="NO",IF(N38="UNKNOWN","UNRESOLVED",IF(N38="YES","REFERENCE / CONTEXT ONLY","EXCLUDED")),IF(K38="UNKNOWN","UNRESOLVED",IF(K38="YES","DIRECT",IF(M38="UNKNOWN","UNRESOLVED",IF(M38="YES","SUBSTITUTE","INDIRECT"))))))))))))))</f>
        <v/>
      </c>
      <c r="R38" s="27" t="str">
        <f>IF(COUNTA($A38:$E38,$G38:$P38,$V38:$Y38,$AB38:$AC38)=0,"",IF(D38="","INVALID_MISSING_CANDIDATE",IF(F38&lt;&gt;"COMPLETE","INVALID_INCOMPLETE_SCOPE",IF(AA38="INVALID","INVALID_CONTROLLED_VALUE",IF(P38="YES","UNRESOLVED_CONTRADICTION",IF(O38="UNRESOLVED","UNRESOLVED_EVIDENCE_GAP",IF(OR(H38="UNKNOWN",I38="UNKNOWN",J38="UNKNOWN",L38="UNKNOWN"),"UNRESOLVED_EVIDENCE_GAP",IF(H38="NO",IF(N38="UNKNOWN","UNRESOLVED_EVIDENCE_GAP",IF(N38="YES","REFERENCE_OUT_OF_SCOPE_BENCHMARK","EXCLUDED_OUT_OF_SCOPE")),IF(OR(I38="NO",J38="NO"),IF(N38="UNKNOWN","UNRESOLVED_EVIDENCE_GAP",IF(N38="YES","REFERENCE_DISCOVERY_OR_CONTEXT_ONLY","EXCLUDED_NO_DECISION_RELATION")),IF(L38="NO",IF(N38="UNKNOWN","UNRESOLVED_EVIDENCE_GAP",IF(N38="YES","REFERENCE_DISCOVERY_OR_CONTEXT_ONLY","EXCLUDED_NO_DECISION_RELATION")),IF(K38="UNKNOWN","UNRESOLVED_EVIDENCE_GAP",IF(K38="YES","DIRECT_CLOSE_BUYER_SUBSTITUTE",IF(M38="UNKNOWN","UNRESOLVED_EVIDENCE_GAP",IF(M38="YES","SUBSTITUTE_ALTERNATIVE_PATH","INDIRECT_ADJACENT_COMMERCIAL_ALTERNATIVE"))))))))))))))</f>
        <v/>
      </c>
      <c r="S38" s="27" t="str">
        <f>IF(R38="","",IFERROR(VLOOKUP(R38,'Controlled Vocabulary'!$G$10:$I$21,3,FALSE),"Correct the record and rerun."))</f>
        <v/>
      </c>
      <c r="T38" s="27" t="str">
        <f>IF(Q38="","",IFERROR(VLOOKUP(Q38,'Controlled Vocabulary'!$K$10:$M$16,2,FALSE),""))</f>
        <v/>
      </c>
      <c r="U38" s="27" t="str">
        <f>IF(Q38="","",IFERROR(VLOOKUP(Q38,'Controlled Vocabulary'!$K$10:$M$16,3,FALSE),""))</f>
        <v/>
      </c>
      <c r="V38" s="35"/>
      <c r="W38" s="35"/>
      <c r="X38" s="35"/>
      <c r="Y38" s="41"/>
      <c r="Z38" s="27" t="str">
        <f>IF(OR(C38="",E38="",B38&lt;&gt;"ACTIVE"),"",IF(COUNTIFS($C$5:$C$104,C38,$E$5:$E$104,E38,$B$5:$B$104,"ACTIVE")&gt;1,"DUPLICATE ACTIVE ASSIGNMENT","OK"))</f>
        <v/>
      </c>
      <c r="AA38" s="28" t="str">
        <f>IF(COUNTA($A38:$E38,$G38:$P38,$V38:$Y38,$AB38:$AC38)=0,"",IF(D38="","INVALID",IF(F38&lt;&gt;"COMPLETE","VALID",IF(OR(COUNTIF('Controlled Vocabulary'!$B$4:$B$6,H38)=0,COUNTIF('Controlled Vocabulary'!$B$4:$B$6,I38)=0,COUNTIF('Controlled Vocabulary'!$B$4:$B$6,J38)=0,COUNTIF('Controlled Vocabulary'!$B$4:$B$6,K38)=0,COUNTIF('Controlled Vocabulary'!$B$4:$B$6,L38)=0,COUNTIF('Controlled Vocabulary'!$B$4:$B$6,M38)=0,COUNTIF('Controlled Vocabulary'!$B$4:$B$6,N38)=0,COUNTIF('Controlled Vocabulary'!$E$4:$E$6,O38)=0,COUNTIF('Controlled Vocabulary'!$K$4:$K$5,P38)=0),"INVALID","VALID"))))</f>
        <v/>
      </c>
      <c r="AB38" s="46"/>
      <c r="AC38" s="46"/>
    </row>
    <row r="39" spans="1:29">
      <c r="A39" s="37"/>
      <c r="B39" s="38"/>
      <c r="C39" s="38"/>
      <c r="D39" s="38"/>
      <c r="E39" s="38"/>
      <c r="F39" s="27" t="str">
        <f>IF(COUNTA($A39:$E39,$G39:$P39,$V39:$Y39,$AB39:$AC39)=0,"",IFERROR(VLOOKUP(E39,'Decision Scope'!$A$5:$B$104,2,FALSE),"INCOMPLETE"))</f>
        <v/>
      </c>
      <c r="G39" s="38"/>
      <c r="H39" s="38"/>
      <c r="I39" s="38"/>
      <c r="J39" s="38"/>
      <c r="K39" s="38"/>
      <c r="L39" s="38"/>
      <c r="M39" s="38"/>
      <c r="N39" s="38"/>
      <c r="O39" s="38"/>
      <c r="P39" s="38"/>
      <c r="Q39" s="27" t="str">
        <f>IF(COUNTA($A39:$E39,$G39:$P39,$V39:$Y39,$AB39:$AC39)=0,"",IF(D39="","INVALID INPUT",IF(F39&lt;&gt;"COMPLETE","INVALID INPUT",IF(AA39="INVALID","INVALID INPUT",IF(P39="YES","UNRESOLVED",IF(O39="UNRESOLVED","UNRESOLVED",IF(OR(H39="UNKNOWN",I39="UNKNOWN",J39="UNKNOWN",L39="UNKNOWN"),"UNRESOLVED",IF(H39="NO",IF(N39="UNKNOWN","UNRESOLVED",IF(N39="YES","REFERENCE / CONTEXT ONLY","EXCLUDED")),IF(OR(I39="NO",J39="NO"),IF(N39="UNKNOWN","UNRESOLVED",IF(N39="YES","REFERENCE / CONTEXT ONLY","EXCLUDED")),IF(L39="NO",IF(N39="UNKNOWN","UNRESOLVED",IF(N39="YES","REFERENCE / CONTEXT ONLY","EXCLUDED")),IF(K39="UNKNOWN","UNRESOLVED",IF(K39="YES","DIRECT",IF(M39="UNKNOWN","UNRESOLVED",IF(M39="YES","SUBSTITUTE","INDIRECT"))))))))))))))</f>
        <v/>
      </c>
      <c r="R39" s="27" t="str">
        <f>IF(COUNTA($A39:$E39,$G39:$P39,$V39:$Y39,$AB39:$AC39)=0,"",IF(D39="","INVALID_MISSING_CANDIDATE",IF(F39&lt;&gt;"COMPLETE","INVALID_INCOMPLETE_SCOPE",IF(AA39="INVALID","INVALID_CONTROLLED_VALUE",IF(P39="YES","UNRESOLVED_CONTRADICTION",IF(O39="UNRESOLVED","UNRESOLVED_EVIDENCE_GAP",IF(OR(H39="UNKNOWN",I39="UNKNOWN",J39="UNKNOWN",L39="UNKNOWN"),"UNRESOLVED_EVIDENCE_GAP",IF(H39="NO",IF(N39="UNKNOWN","UNRESOLVED_EVIDENCE_GAP",IF(N39="YES","REFERENCE_OUT_OF_SCOPE_BENCHMARK","EXCLUDED_OUT_OF_SCOPE")),IF(OR(I39="NO",J39="NO"),IF(N39="UNKNOWN","UNRESOLVED_EVIDENCE_GAP",IF(N39="YES","REFERENCE_DISCOVERY_OR_CONTEXT_ONLY","EXCLUDED_NO_DECISION_RELATION")),IF(L39="NO",IF(N39="UNKNOWN","UNRESOLVED_EVIDENCE_GAP",IF(N39="YES","REFERENCE_DISCOVERY_OR_CONTEXT_ONLY","EXCLUDED_NO_DECISION_RELATION")),IF(K39="UNKNOWN","UNRESOLVED_EVIDENCE_GAP",IF(K39="YES","DIRECT_CLOSE_BUYER_SUBSTITUTE",IF(M39="UNKNOWN","UNRESOLVED_EVIDENCE_GAP",IF(M39="YES","SUBSTITUTE_ALTERNATIVE_PATH","INDIRECT_ADJACENT_COMMERCIAL_ALTERNATIVE"))))))))))))))</f>
        <v/>
      </c>
      <c r="S39" s="27" t="str">
        <f>IF(R39="","",IFERROR(VLOOKUP(R39,'Controlled Vocabulary'!$G$10:$I$21,3,FALSE),"Correct the record and rerun."))</f>
        <v/>
      </c>
      <c r="T39" s="27" t="str">
        <f>IF(Q39="","",IFERROR(VLOOKUP(Q39,'Controlled Vocabulary'!$K$10:$M$16,2,FALSE),""))</f>
        <v/>
      </c>
      <c r="U39" s="27" t="str">
        <f>IF(Q39="","",IFERROR(VLOOKUP(Q39,'Controlled Vocabulary'!$K$10:$M$16,3,FALSE),""))</f>
        <v/>
      </c>
      <c r="V39" s="38"/>
      <c r="W39" s="38"/>
      <c r="X39" s="38"/>
      <c r="Y39" s="42"/>
      <c r="Z39" s="27" t="str">
        <f>IF(OR(C39="",E39="",B39&lt;&gt;"ACTIVE"),"",IF(COUNTIFS($C$5:$C$104,C39,$E$5:$E$104,E39,$B$5:$B$104,"ACTIVE")&gt;1,"DUPLICATE ACTIVE ASSIGNMENT","OK"))</f>
        <v/>
      </c>
      <c r="AA39" s="28" t="str">
        <f>IF(COUNTA($A39:$E39,$G39:$P39,$V39:$Y39,$AB39:$AC39)=0,"",IF(D39="","INVALID",IF(F39&lt;&gt;"COMPLETE","VALID",IF(OR(COUNTIF('Controlled Vocabulary'!$B$4:$B$6,H39)=0,COUNTIF('Controlled Vocabulary'!$B$4:$B$6,I39)=0,COUNTIF('Controlled Vocabulary'!$B$4:$B$6,J39)=0,COUNTIF('Controlled Vocabulary'!$B$4:$B$6,K39)=0,COUNTIF('Controlled Vocabulary'!$B$4:$B$6,L39)=0,COUNTIF('Controlled Vocabulary'!$B$4:$B$6,M39)=0,COUNTIF('Controlled Vocabulary'!$B$4:$B$6,N39)=0,COUNTIF('Controlled Vocabulary'!$E$4:$E$6,O39)=0,COUNTIF('Controlled Vocabulary'!$K$4:$K$5,P39)=0),"INVALID","VALID"))))</f>
        <v/>
      </c>
      <c r="AB39" s="46"/>
      <c r="AC39" s="46"/>
    </row>
    <row r="40" spans="1:29">
      <c r="A40" s="34"/>
      <c r="B40" s="35"/>
      <c r="C40" s="35"/>
      <c r="D40" s="35"/>
      <c r="E40" s="35"/>
      <c r="F40" s="27" t="str">
        <f>IF(COUNTA($A40:$E40,$G40:$P40,$V40:$Y40,$AB40:$AC40)=0,"",IFERROR(VLOOKUP(E40,'Decision Scope'!$A$5:$B$104,2,FALSE),"INCOMPLETE"))</f>
        <v/>
      </c>
      <c r="G40" s="35"/>
      <c r="H40" s="35"/>
      <c r="I40" s="35"/>
      <c r="J40" s="35"/>
      <c r="K40" s="35"/>
      <c r="L40" s="35"/>
      <c r="M40" s="35"/>
      <c r="N40" s="35"/>
      <c r="O40" s="35"/>
      <c r="P40" s="35"/>
      <c r="Q40" s="27" t="str">
        <f>IF(COUNTA($A40:$E40,$G40:$P40,$V40:$Y40,$AB40:$AC40)=0,"",IF(D40="","INVALID INPUT",IF(F40&lt;&gt;"COMPLETE","INVALID INPUT",IF(AA40="INVALID","INVALID INPUT",IF(P40="YES","UNRESOLVED",IF(O40="UNRESOLVED","UNRESOLVED",IF(OR(H40="UNKNOWN",I40="UNKNOWN",J40="UNKNOWN",L40="UNKNOWN"),"UNRESOLVED",IF(H40="NO",IF(N40="UNKNOWN","UNRESOLVED",IF(N40="YES","REFERENCE / CONTEXT ONLY","EXCLUDED")),IF(OR(I40="NO",J40="NO"),IF(N40="UNKNOWN","UNRESOLVED",IF(N40="YES","REFERENCE / CONTEXT ONLY","EXCLUDED")),IF(L40="NO",IF(N40="UNKNOWN","UNRESOLVED",IF(N40="YES","REFERENCE / CONTEXT ONLY","EXCLUDED")),IF(K40="UNKNOWN","UNRESOLVED",IF(K40="YES","DIRECT",IF(M40="UNKNOWN","UNRESOLVED",IF(M40="YES","SUBSTITUTE","INDIRECT"))))))))))))))</f>
        <v/>
      </c>
      <c r="R40" s="27" t="str">
        <f>IF(COUNTA($A40:$E40,$G40:$P40,$V40:$Y40,$AB40:$AC40)=0,"",IF(D40="","INVALID_MISSING_CANDIDATE",IF(F40&lt;&gt;"COMPLETE","INVALID_INCOMPLETE_SCOPE",IF(AA40="INVALID","INVALID_CONTROLLED_VALUE",IF(P40="YES","UNRESOLVED_CONTRADICTION",IF(O40="UNRESOLVED","UNRESOLVED_EVIDENCE_GAP",IF(OR(H40="UNKNOWN",I40="UNKNOWN",J40="UNKNOWN",L40="UNKNOWN"),"UNRESOLVED_EVIDENCE_GAP",IF(H40="NO",IF(N40="UNKNOWN","UNRESOLVED_EVIDENCE_GAP",IF(N40="YES","REFERENCE_OUT_OF_SCOPE_BENCHMARK","EXCLUDED_OUT_OF_SCOPE")),IF(OR(I40="NO",J40="NO"),IF(N40="UNKNOWN","UNRESOLVED_EVIDENCE_GAP",IF(N40="YES","REFERENCE_DISCOVERY_OR_CONTEXT_ONLY","EXCLUDED_NO_DECISION_RELATION")),IF(L40="NO",IF(N40="UNKNOWN","UNRESOLVED_EVIDENCE_GAP",IF(N40="YES","REFERENCE_DISCOVERY_OR_CONTEXT_ONLY","EXCLUDED_NO_DECISION_RELATION")),IF(K40="UNKNOWN","UNRESOLVED_EVIDENCE_GAP",IF(K40="YES","DIRECT_CLOSE_BUYER_SUBSTITUTE",IF(M40="UNKNOWN","UNRESOLVED_EVIDENCE_GAP",IF(M40="YES","SUBSTITUTE_ALTERNATIVE_PATH","INDIRECT_ADJACENT_COMMERCIAL_ALTERNATIVE"))))))))))))))</f>
        <v/>
      </c>
      <c r="S40" s="27" t="str">
        <f>IF(R40="","",IFERROR(VLOOKUP(R40,'Controlled Vocabulary'!$G$10:$I$21,3,FALSE),"Correct the record and rerun."))</f>
        <v/>
      </c>
      <c r="T40" s="27" t="str">
        <f>IF(Q40="","",IFERROR(VLOOKUP(Q40,'Controlled Vocabulary'!$K$10:$M$16,2,FALSE),""))</f>
        <v/>
      </c>
      <c r="U40" s="27" t="str">
        <f>IF(Q40="","",IFERROR(VLOOKUP(Q40,'Controlled Vocabulary'!$K$10:$M$16,3,FALSE),""))</f>
        <v/>
      </c>
      <c r="V40" s="35"/>
      <c r="W40" s="35"/>
      <c r="X40" s="35"/>
      <c r="Y40" s="41"/>
      <c r="Z40" s="27" t="str">
        <f>IF(OR(C40="",E40="",B40&lt;&gt;"ACTIVE"),"",IF(COUNTIFS($C$5:$C$104,C40,$E$5:$E$104,E40,$B$5:$B$104,"ACTIVE")&gt;1,"DUPLICATE ACTIVE ASSIGNMENT","OK"))</f>
        <v/>
      </c>
      <c r="AA40" s="28" t="str">
        <f>IF(COUNTA($A40:$E40,$G40:$P40,$V40:$Y40,$AB40:$AC40)=0,"",IF(D40="","INVALID",IF(F40&lt;&gt;"COMPLETE","VALID",IF(OR(COUNTIF('Controlled Vocabulary'!$B$4:$B$6,H40)=0,COUNTIF('Controlled Vocabulary'!$B$4:$B$6,I40)=0,COUNTIF('Controlled Vocabulary'!$B$4:$B$6,J40)=0,COUNTIF('Controlled Vocabulary'!$B$4:$B$6,K40)=0,COUNTIF('Controlled Vocabulary'!$B$4:$B$6,L40)=0,COUNTIF('Controlled Vocabulary'!$B$4:$B$6,M40)=0,COUNTIF('Controlled Vocabulary'!$B$4:$B$6,N40)=0,COUNTIF('Controlled Vocabulary'!$E$4:$E$6,O40)=0,COUNTIF('Controlled Vocabulary'!$K$4:$K$5,P40)=0),"INVALID","VALID"))))</f>
        <v/>
      </c>
      <c r="AB40" s="46"/>
      <c r="AC40" s="46"/>
    </row>
    <row r="41" spans="1:29">
      <c r="A41" s="37"/>
      <c r="B41" s="38"/>
      <c r="C41" s="38"/>
      <c r="D41" s="38"/>
      <c r="E41" s="38"/>
      <c r="F41" s="27" t="str">
        <f>IF(COUNTA($A41:$E41,$G41:$P41,$V41:$Y41,$AB41:$AC41)=0,"",IFERROR(VLOOKUP(E41,'Decision Scope'!$A$5:$B$104,2,FALSE),"INCOMPLETE"))</f>
        <v/>
      </c>
      <c r="G41" s="38"/>
      <c r="H41" s="38"/>
      <c r="I41" s="38"/>
      <c r="J41" s="38"/>
      <c r="K41" s="38"/>
      <c r="L41" s="38"/>
      <c r="M41" s="38"/>
      <c r="N41" s="38"/>
      <c r="O41" s="38"/>
      <c r="P41" s="38"/>
      <c r="Q41" s="27" t="str">
        <f>IF(COUNTA($A41:$E41,$G41:$P41,$V41:$Y41,$AB41:$AC41)=0,"",IF(D41="","INVALID INPUT",IF(F41&lt;&gt;"COMPLETE","INVALID INPUT",IF(AA41="INVALID","INVALID INPUT",IF(P41="YES","UNRESOLVED",IF(O41="UNRESOLVED","UNRESOLVED",IF(OR(H41="UNKNOWN",I41="UNKNOWN",J41="UNKNOWN",L41="UNKNOWN"),"UNRESOLVED",IF(H41="NO",IF(N41="UNKNOWN","UNRESOLVED",IF(N41="YES","REFERENCE / CONTEXT ONLY","EXCLUDED")),IF(OR(I41="NO",J41="NO"),IF(N41="UNKNOWN","UNRESOLVED",IF(N41="YES","REFERENCE / CONTEXT ONLY","EXCLUDED")),IF(L41="NO",IF(N41="UNKNOWN","UNRESOLVED",IF(N41="YES","REFERENCE / CONTEXT ONLY","EXCLUDED")),IF(K41="UNKNOWN","UNRESOLVED",IF(K41="YES","DIRECT",IF(M41="UNKNOWN","UNRESOLVED",IF(M41="YES","SUBSTITUTE","INDIRECT"))))))))))))))</f>
        <v/>
      </c>
      <c r="R41" s="27" t="str">
        <f>IF(COUNTA($A41:$E41,$G41:$P41,$V41:$Y41,$AB41:$AC41)=0,"",IF(D41="","INVALID_MISSING_CANDIDATE",IF(F41&lt;&gt;"COMPLETE","INVALID_INCOMPLETE_SCOPE",IF(AA41="INVALID","INVALID_CONTROLLED_VALUE",IF(P41="YES","UNRESOLVED_CONTRADICTION",IF(O41="UNRESOLVED","UNRESOLVED_EVIDENCE_GAP",IF(OR(H41="UNKNOWN",I41="UNKNOWN",J41="UNKNOWN",L41="UNKNOWN"),"UNRESOLVED_EVIDENCE_GAP",IF(H41="NO",IF(N41="UNKNOWN","UNRESOLVED_EVIDENCE_GAP",IF(N41="YES","REFERENCE_OUT_OF_SCOPE_BENCHMARK","EXCLUDED_OUT_OF_SCOPE")),IF(OR(I41="NO",J41="NO"),IF(N41="UNKNOWN","UNRESOLVED_EVIDENCE_GAP",IF(N41="YES","REFERENCE_DISCOVERY_OR_CONTEXT_ONLY","EXCLUDED_NO_DECISION_RELATION")),IF(L41="NO",IF(N41="UNKNOWN","UNRESOLVED_EVIDENCE_GAP",IF(N41="YES","REFERENCE_DISCOVERY_OR_CONTEXT_ONLY","EXCLUDED_NO_DECISION_RELATION")),IF(K41="UNKNOWN","UNRESOLVED_EVIDENCE_GAP",IF(K41="YES","DIRECT_CLOSE_BUYER_SUBSTITUTE",IF(M41="UNKNOWN","UNRESOLVED_EVIDENCE_GAP",IF(M41="YES","SUBSTITUTE_ALTERNATIVE_PATH","INDIRECT_ADJACENT_COMMERCIAL_ALTERNATIVE"))))))))))))))</f>
        <v/>
      </c>
      <c r="S41" s="27" t="str">
        <f>IF(R41="","",IFERROR(VLOOKUP(R41,'Controlled Vocabulary'!$G$10:$I$21,3,FALSE),"Correct the record and rerun."))</f>
        <v/>
      </c>
      <c r="T41" s="27" t="str">
        <f>IF(Q41="","",IFERROR(VLOOKUP(Q41,'Controlled Vocabulary'!$K$10:$M$16,2,FALSE),""))</f>
        <v/>
      </c>
      <c r="U41" s="27" t="str">
        <f>IF(Q41="","",IFERROR(VLOOKUP(Q41,'Controlled Vocabulary'!$K$10:$M$16,3,FALSE),""))</f>
        <v/>
      </c>
      <c r="V41" s="38"/>
      <c r="W41" s="38"/>
      <c r="X41" s="38"/>
      <c r="Y41" s="42"/>
      <c r="Z41" s="27" t="str">
        <f>IF(OR(C41="",E41="",B41&lt;&gt;"ACTIVE"),"",IF(COUNTIFS($C$5:$C$104,C41,$E$5:$E$104,E41,$B$5:$B$104,"ACTIVE")&gt;1,"DUPLICATE ACTIVE ASSIGNMENT","OK"))</f>
        <v/>
      </c>
      <c r="AA41" s="28" t="str">
        <f>IF(COUNTA($A41:$E41,$G41:$P41,$V41:$Y41,$AB41:$AC41)=0,"",IF(D41="","INVALID",IF(F41&lt;&gt;"COMPLETE","VALID",IF(OR(COUNTIF('Controlled Vocabulary'!$B$4:$B$6,H41)=0,COUNTIF('Controlled Vocabulary'!$B$4:$B$6,I41)=0,COUNTIF('Controlled Vocabulary'!$B$4:$B$6,J41)=0,COUNTIF('Controlled Vocabulary'!$B$4:$B$6,K41)=0,COUNTIF('Controlled Vocabulary'!$B$4:$B$6,L41)=0,COUNTIF('Controlled Vocabulary'!$B$4:$B$6,M41)=0,COUNTIF('Controlled Vocabulary'!$B$4:$B$6,N41)=0,COUNTIF('Controlled Vocabulary'!$E$4:$E$6,O41)=0,COUNTIF('Controlled Vocabulary'!$K$4:$K$5,P41)=0),"INVALID","VALID"))))</f>
        <v/>
      </c>
      <c r="AB41" s="46"/>
      <c r="AC41" s="46"/>
    </row>
    <row r="42" spans="1:29">
      <c r="A42" s="34"/>
      <c r="B42" s="35"/>
      <c r="C42" s="35"/>
      <c r="D42" s="35"/>
      <c r="E42" s="35"/>
      <c r="F42" s="27" t="str">
        <f>IF(COUNTA($A42:$E42,$G42:$P42,$V42:$Y42,$AB42:$AC42)=0,"",IFERROR(VLOOKUP(E42,'Decision Scope'!$A$5:$B$104,2,FALSE),"INCOMPLETE"))</f>
        <v/>
      </c>
      <c r="G42" s="35"/>
      <c r="H42" s="35"/>
      <c r="I42" s="35"/>
      <c r="J42" s="35"/>
      <c r="K42" s="35"/>
      <c r="L42" s="35"/>
      <c r="M42" s="35"/>
      <c r="N42" s="35"/>
      <c r="O42" s="35"/>
      <c r="P42" s="35"/>
      <c r="Q42" s="27" t="str">
        <f>IF(COUNTA($A42:$E42,$G42:$P42,$V42:$Y42,$AB42:$AC42)=0,"",IF(D42="","INVALID INPUT",IF(F42&lt;&gt;"COMPLETE","INVALID INPUT",IF(AA42="INVALID","INVALID INPUT",IF(P42="YES","UNRESOLVED",IF(O42="UNRESOLVED","UNRESOLVED",IF(OR(H42="UNKNOWN",I42="UNKNOWN",J42="UNKNOWN",L42="UNKNOWN"),"UNRESOLVED",IF(H42="NO",IF(N42="UNKNOWN","UNRESOLVED",IF(N42="YES","REFERENCE / CONTEXT ONLY","EXCLUDED")),IF(OR(I42="NO",J42="NO"),IF(N42="UNKNOWN","UNRESOLVED",IF(N42="YES","REFERENCE / CONTEXT ONLY","EXCLUDED")),IF(L42="NO",IF(N42="UNKNOWN","UNRESOLVED",IF(N42="YES","REFERENCE / CONTEXT ONLY","EXCLUDED")),IF(K42="UNKNOWN","UNRESOLVED",IF(K42="YES","DIRECT",IF(M42="UNKNOWN","UNRESOLVED",IF(M42="YES","SUBSTITUTE","INDIRECT"))))))))))))))</f>
        <v/>
      </c>
      <c r="R42" s="27" t="str">
        <f>IF(COUNTA($A42:$E42,$G42:$P42,$V42:$Y42,$AB42:$AC42)=0,"",IF(D42="","INVALID_MISSING_CANDIDATE",IF(F42&lt;&gt;"COMPLETE","INVALID_INCOMPLETE_SCOPE",IF(AA42="INVALID","INVALID_CONTROLLED_VALUE",IF(P42="YES","UNRESOLVED_CONTRADICTION",IF(O42="UNRESOLVED","UNRESOLVED_EVIDENCE_GAP",IF(OR(H42="UNKNOWN",I42="UNKNOWN",J42="UNKNOWN",L42="UNKNOWN"),"UNRESOLVED_EVIDENCE_GAP",IF(H42="NO",IF(N42="UNKNOWN","UNRESOLVED_EVIDENCE_GAP",IF(N42="YES","REFERENCE_OUT_OF_SCOPE_BENCHMARK","EXCLUDED_OUT_OF_SCOPE")),IF(OR(I42="NO",J42="NO"),IF(N42="UNKNOWN","UNRESOLVED_EVIDENCE_GAP",IF(N42="YES","REFERENCE_DISCOVERY_OR_CONTEXT_ONLY","EXCLUDED_NO_DECISION_RELATION")),IF(L42="NO",IF(N42="UNKNOWN","UNRESOLVED_EVIDENCE_GAP",IF(N42="YES","REFERENCE_DISCOVERY_OR_CONTEXT_ONLY","EXCLUDED_NO_DECISION_RELATION")),IF(K42="UNKNOWN","UNRESOLVED_EVIDENCE_GAP",IF(K42="YES","DIRECT_CLOSE_BUYER_SUBSTITUTE",IF(M42="UNKNOWN","UNRESOLVED_EVIDENCE_GAP",IF(M42="YES","SUBSTITUTE_ALTERNATIVE_PATH","INDIRECT_ADJACENT_COMMERCIAL_ALTERNATIVE"))))))))))))))</f>
        <v/>
      </c>
      <c r="S42" s="27" t="str">
        <f>IF(R42="","",IFERROR(VLOOKUP(R42,'Controlled Vocabulary'!$G$10:$I$21,3,FALSE),"Correct the record and rerun."))</f>
        <v/>
      </c>
      <c r="T42" s="27" t="str">
        <f>IF(Q42="","",IFERROR(VLOOKUP(Q42,'Controlled Vocabulary'!$K$10:$M$16,2,FALSE),""))</f>
        <v/>
      </c>
      <c r="U42" s="27" t="str">
        <f>IF(Q42="","",IFERROR(VLOOKUP(Q42,'Controlled Vocabulary'!$K$10:$M$16,3,FALSE),""))</f>
        <v/>
      </c>
      <c r="V42" s="35"/>
      <c r="W42" s="35"/>
      <c r="X42" s="35"/>
      <c r="Y42" s="41"/>
      <c r="Z42" s="27" t="str">
        <f>IF(OR(C42="",E42="",B42&lt;&gt;"ACTIVE"),"",IF(COUNTIFS($C$5:$C$104,C42,$E$5:$E$104,E42,$B$5:$B$104,"ACTIVE")&gt;1,"DUPLICATE ACTIVE ASSIGNMENT","OK"))</f>
        <v/>
      </c>
      <c r="AA42" s="28" t="str">
        <f>IF(COUNTA($A42:$E42,$G42:$P42,$V42:$Y42,$AB42:$AC42)=0,"",IF(D42="","INVALID",IF(F42&lt;&gt;"COMPLETE","VALID",IF(OR(COUNTIF('Controlled Vocabulary'!$B$4:$B$6,H42)=0,COUNTIF('Controlled Vocabulary'!$B$4:$B$6,I42)=0,COUNTIF('Controlled Vocabulary'!$B$4:$B$6,J42)=0,COUNTIF('Controlled Vocabulary'!$B$4:$B$6,K42)=0,COUNTIF('Controlled Vocabulary'!$B$4:$B$6,L42)=0,COUNTIF('Controlled Vocabulary'!$B$4:$B$6,M42)=0,COUNTIF('Controlled Vocabulary'!$B$4:$B$6,N42)=0,COUNTIF('Controlled Vocabulary'!$E$4:$E$6,O42)=0,COUNTIF('Controlled Vocabulary'!$K$4:$K$5,P42)=0),"INVALID","VALID"))))</f>
        <v/>
      </c>
      <c r="AB42" s="46"/>
      <c r="AC42" s="46"/>
    </row>
    <row r="43" spans="1:29">
      <c r="A43" s="37"/>
      <c r="B43" s="38"/>
      <c r="C43" s="38"/>
      <c r="D43" s="38"/>
      <c r="E43" s="38"/>
      <c r="F43" s="27" t="str">
        <f>IF(COUNTA($A43:$E43,$G43:$P43,$V43:$Y43,$AB43:$AC43)=0,"",IFERROR(VLOOKUP(E43,'Decision Scope'!$A$5:$B$104,2,FALSE),"INCOMPLETE"))</f>
        <v/>
      </c>
      <c r="G43" s="38"/>
      <c r="H43" s="38"/>
      <c r="I43" s="38"/>
      <c r="J43" s="38"/>
      <c r="K43" s="38"/>
      <c r="L43" s="38"/>
      <c r="M43" s="38"/>
      <c r="N43" s="38"/>
      <c r="O43" s="38"/>
      <c r="P43" s="38"/>
      <c r="Q43" s="27" t="str">
        <f>IF(COUNTA($A43:$E43,$G43:$P43,$V43:$Y43,$AB43:$AC43)=0,"",IF(D43="","INVALID INPUT",IF(F43&lt;&gt;"COMPLETE","INVALID INPUT",IF(AA43="INVALID","INVALID INPUT",IF(P43="YES","UNRESOLVED",IF(O43="UNRESOLVED","UNRESOLVED",IF(OR(H43="UNKNOWN",I43="UNKNOWN",J43="UNKNOWN",L43="UNKNOWN"),"UNRESOLVED",IF(H43="NO",IF(N43="UNKNOWN","UNRESOLVED",IF(N43="YES","REFERENCE / CONTEXT ONLY","EXCLUDED")),IF(OR(I43="NO",J43="NO"),IF(N43="UNKNOWN","UNRESOLVED",IF(N43="YES","REFERENCE / CONTEXT ONLY","EXCLUDED")),IF(L43="NO",IF(N43="UNKNOWN","UNRESOLVED",IF(N43="YES","REFERENCE / CONTEXT ONLY","EXCLUDED")),IF(K43="UNKNOWN","UNRESOLVED",IF(K43="YES","DIRECT",IF(M43="UNKNOWN","UNRESOLVED",IF(M43="YES","SUBSTITUTE","INDIRECT"))))))))))))))</f>
        <v/>
      </c>
      <c r="R43" s="27" t="str">
        <f>IF(COUNTA($A43:$E43,$G43:$P43,$V43:$Y43,$AB43:$AC43)=0,"",IF(D43="","INVALID_MISSING_CANDIDATE",IF(F43&lt;&gt;"COMPLETE","INVALID_INCOMPLETE_SCOPE",IF(AA43="INVALID","INVALID_CONTROLLED_VALUE",IF(P43="YES","UNRESOLVED_CONTRADICTION",IF(O43="UNRESOLVED","UNRESOLVED_EVIDENCE_GAP",IF(OR(H43="UNKNOWN",I43="UNKNOWN",J43="UNKNOWN",L43="UNKNOWN"),"UNRESOLVED_EVIDENCE_GAP",IF(H43="NO",IF(N43="UNKNOWN","UNRESOLVED_EVIDENCE_GAP",IF(N43="YES","REFERENCE_OUT_OF_SCOPE_BENCHMARK","EXCLUDED_OUT_OF_SCOPE")),IF(OR(I43="NO",J43="NO"),IF(N43="UNKNOWN","UNRESOLVED_EVIDENCE_GAP",IF(N43="YES","REFERENCE_DISCOVERY_OR_CONTEXT_ONLY","EXCLUDED_NO_DECISION_RELATION")),IF(L43="NO",IF(N43="UNKNOWN","UNRESOLVED_EVIDENCE_GAP",IF(N43="YES","REFERENCE_DISCOVERY_OR_CONTEXT_ONLY","EXCLUDED_NO_DECISION_RELATION")),IF(K43="UNKNOWN","UNRESOLVED_EVIDENCE_GAP",IF(K43="YES","DIRECT_CLOSE_BUYER_SUBSTITUTE",IF(M43="UNKNOWN","UNRESOLVED_EVIDENCE_GAP",IF(M43="YES","SUBSTITUTE_ALTERNATIVE_PATH","INDIRECT_ADJACENT_COMMERCIAL_ALTERNATIVE"))))))))))))))</f>
        <v/>
      </c>
      <c r="S43" s="27" t="str">
        <f>IF(R43="","",IFERROR(VLOOKUP(R43,'Controlled Vocabulary'!$G$10:$I$21,3,FALSE),"Correct the record and rerun."))</f>
        <v/>
      </c>
      <c r="T43" s="27" t="str">
        <f>IF(Q43="","",IFERROR(VLOOKUP(Q43,'Controlled Vocabulary'!$K$10:$M$16,2,FALSE),""))</f>
        <v/>
      </c>
      <c r="U43" s="27" t="str">
        <f>IF(Q43="","",IFERROR(VLOOKUP(Q43,'Controlled Vocabulary'!$K$10:$M$16,3,FALSE),""))</f>
        <v/>
      </c>
      <c r="V43" s="38"/>
      <c r="W43" s="38"/>
      <c r="X43" s="38"/>
      <c r="Y43" s="42"/>
      <c r="Z43" s="27" t="str">
        <f>IF(OR(C43="",E43="",B43&lt;&gt;"ACTIVE"),"",IF(COUNTIFS($C$5:$C$104,C43,$E$5:$E$104,E43,$B$5:$B$104,"ACTIVE")&gt;1,"DUPLICATE ACTIVE ASSIGNMENT","OK"))</f>
        <v/>
      </c>
      <c r="AA43" s="28" t="str">
        <f>IF(COUNTA($A43:$E43,$G43:$P43,$V43:$Y43,$AB43:$AC43)=0,"",IF(D43="","INVALID",IF(F43&lt;&gt;"COMPLETE","VALID",IF(OR(COUNTIF('Controlled Vocabulary'!$B$4:$B$6,H43)=0,COUNTIF('Controlled Vocabulary'!$B$4:$B$6,I43)=0,COUNTIF('Controlled Vocabulary'!$B$4:$B$6,J43)=0,COUNTIF('Controlled Vocabulary'!$B$4:$B$6,K43)=0,COUNTIF('Controlled Vocabulary'!$B$4:$B$6,L43)=0,COUNTIF('Controlled Vocabulary'!$B$4:$B$6,M43)=0,COUNTIF('Controlled Vocabulary'!$B$4:$B$6,N43)=0,COUNTIF('Controlled Vocabulary'!$E$4:$E$6,O43)=0,COUNTIF('Controlled Vocabulary'!$K$4:$K$5,P43)=0),"INVALID","VALID"))))</f>
        <v/>
      </c>
      <c r="AB43" s="46"/>
      <c r="AC43" s="46"/>
    </row>
    <row r="44" spans="1:29">
      <c r="A44" s="34"/>
      <c r="B44" s="35"/>
      <c r="C44" s="35"/>
      <c r="D44" s="35"/>
      <c r="E44" s="35"/>
      <c r="F44" s="27" t="str">
        <f>IF(COUNTA($A44:$E44,$G44:$P44,$V44:$Y44,$AB44:$AC44)=0,"",IFERROR(VLOOKUP(E44,'Decision Scope'!$A$5:$B$104,2,FALSE),"INCOMPLETE"))</f>
        <v/>
      </c>
      <c r="G44" s="35"/>
      <c r="H44" s="35"/>
      <c r="I44" s="35"/>
      <c r="J44" s="35"/>
      <c r="K44" s="35"/>
      <c r="L44" s="35"/>
      <c r="M44" s="35"/>
      <c r="N44" s="35"/>
      <c r="O44" s="35"/>
      <c r="P44" s="35"/>
      <c r="Q44" s="27" t="str">
        <f>IF(COUNTA($A44:$E44,$G44:$P44,$V44:$Y44,$AB44:$AC44)=0,"",IF(D44="","INVALID INPUT",IF(F44&lt;&gt;"COMPLETE","INVALID INPUT",IF(AA44="INVALID","INVALID INPUT",IF(P44="YES","UNRESOLVED",IF(O44="UNRESOLVED","UNRESOLVED",IF(OR(H44="UNKNOWN",I44="UNKNOWN",J44="UNKNOWN",L44="UNKNOWN"),"UNRESOLVED",IF(H44="NO",IF(N44="UNKNOWN","UNRESOLVED",IF(N44="YES","REFERENCE / CONTEXT ONLY","EXCLUDED")),IF(OR(I44="NO",J44="NO"),IF(N44="UNKNOWN","UNRESOLVED",IF(N44="YES","REFERENCE / CONTEXT ONLY","EXCLUDED")),IF(L44="NO",IF(N44="UNKNOWN","UNRESOLVED",IF(N44="YES","REFERENCE / CONTEXT ONLY","EXCLUDED")),IF(K44="UNKNOWN","UNRESOLVED",IF(K44="YES","DIRECT",IF(M44="UNKNOWN","UNRESOLVED",IF(M44="YES","SUBSTITUTE","INDIRECT"))))))))))))))</f>
        <v/>
      </c>
      <c r="R44" s="27" t="str">
        <f>IF(COUNTA($A44:$E44,$G44:$P44,$V44:$Y44,$AB44:$AC44)=0,"",IF(D44="","INVALID_MISSING_CANDIDATE",IF(F44&lt;&gt;"COMPLETE","INVALID_INCOMPLETE_SCOPE",IF(AA44="INVALID","INVALID_CONTROLLED_VALUE",IF(P44="YES","UNRESOLVED_CONTRADICTION",IF(O44="UNRESOLVED","UNRESOLVED_EVIDENCE_GAP",IF(OR(H44="UNKNOWN",I44="UNKNOWN",J44="UNKNOWN",L44="UNKNOWN"),"UNRESOLVED_EVIDENCE_GAP",IF(H44="NO",IF(N44="UNKNOWN","UNRESOLVED_EVIDENCE_GAP",IF(N44="YES","REFERENCE_OUT_OF_SCOPE_BENCHMARK","EXCLUDED_OUT_OF_SCOPE")),IF(OR(I44="NO",J44="NO"),IF(N44="UNKNOWN","UNRESOLVED_EVIDENCE_GAP",IF(N44="YES","REFERENCE_DISCOVERY_OR_CONTEXT_ONLY","EXCLUDED_NO_DECISION_RELATION")),IF(L44="NO",IF(N44="UNKNOWN","UNRESOLVED_EVIDENCE_GAP",IF(N44="YES","REFERENCE_DISCOVERY_OR_CONTEXT_ONLY","EXCLUDED_NO_DECISION_RELATION")),IF(K44="UNKNOWN","UNRESOLVED_EVIDENCE_GAP",IF(K44="YES","DIRECT_CLOSE_BUYER_SUBSTITUTE",IF(M44="UNKNOWN","UNRESOLVED_EVIDENCE_GAP",IF(M44="YES","SUBSTITUTE_ALTERNATIVE_PATH","INDIRECT_ADJACENT_COMMERCIAL_ALTERNATIVE"))))))))))))))</f>
        <v/>
      </c>
      <c r="S44" s="27" t="str">
        <f>IF(R44="","",IFERROR(VLOOKUP(R44,'Controlled Vocabulary'!$G$10:$I$21,3,FALSE),"Correct the record and rerun."))</f>
        <v/>
      </c>
      <c r="T44" s="27" t="str">
        <f>IF(Q44="","",IFERROR(VLOOKUP(Q44,'Controlled Vocabulary'!$K$10:$M$16,2,FALSE),""))</f>
        <v/>
      </c>
      <c r="U44" s="27" t="str">
        <f>IF(Q44="","",IFERROR(VLOOKUP(Q44,'Controlled Vocabulary'!$K$10:$M$16,3,FALSE),""))</f>
        <v/>
      </c>
      <c r="V44" s="35"/>
      <c r="W44" s="35"/>
      <c r="X44" s="35"/>
      <c r="Y44" s="41"/>
      <c r="Z44" s="27" t="str">
        <f>IF(OR(C44="",E44="",B44&lt;&gt;"ACTIVE"),"",IF(COUNTIFS($C$5:$C$104,C44,$E$5:$E$104,E44,$B$5:$B$104,"ACTIVE")&gt;1,"DUPLICATE ACTIVE ASSIGNMENT","OK"))</f>
        <v/>
      </c>
      <c r="AA44" s="28" t="str">
        <f>IF(COUNTA($A44:$E44,$G44:$P44,$V44:$Y44,$AB44:$AC44)=0,"",IF(D44="","INVALID",IF(F44&lt;&gt;"COMPLETE","VALID",IF(OR(COUNTIF('Controlled Vocabulary'!$B$4:$B$6,H44)=0,COUNTIF('Controlled Vocabulary'!$B$4:$B$6,I44)=0,COUNTIF('Controlled Vocabulary'!$B$4:$B$6,J44)=0,COUNTIF('Controlled Vocabulary'!$B$4:$B$6,K44)=0,COUNTIF('Controlled Vocabulary'!$B$4:$B$6,L44)=0,COUNTIF('Controlled Vocabulary'!$B$4:$B$6,M44)=0,COUNTIF('Controlled Vocabulary'!$B$4:$B$6,N44)=0,COUNTIF('Controlled Vocabulary'!$E$4:$E$6,O44)=0,COUNTIF('Controlled Vocabulary'!$K$4:$K$5,P44)=0),"INVALID","VALID"))))</f>
        <v/>
      </c>
      <c r="AB44" s="46"/>
      <c r="AC44" s="46"/>
    </row>
    <row r="45" spans="1:29">
      <c r="A45" s="37"/>
      <c r="B45" s="38"/>
      <c r="C45" s="38"/>
      <c r="D45" s="38"/>
      <c r="E45" s="38"/>
      <c r="F45" s="27" t="str">
        <f>IF(COUNTA($A45:$E45,$G45:$P45,$V45:$Y45,$AB45:$AC45)=0,"",IFERROR(VLOOKUP(E45,'Decision Scope'!$A$5:$B$104,2,FALSE),"INCOMPLETE"))</f>
        <v/>
      </c>
      <c r="G45" s="38"/>
      <c r="H45" s="38"/>
      <c r="I45" s="38"/>
      <c r="J45" s="38"/>
      <c r="K45" s="38"/>
      <c r="L45" s="38"/>
      <c r="M45" s="38"/>
      <c r="N45" s="38"/>
      <c r="O45" s="38"/>
      <c r="P45" s="38"/>
      <c r="Q45" s="27" t="str">
        <f>IF(COUNTA($A45:$E45,$G45:$P45,$V45:$Y45,$AB45:$AC45)=0,"",IF(D45="","INVALID INPUT",IF(F45&lt;&gt;"COMPLETE","INVALID INPUT",IF(AA45="INVALID","INVALID INPUT",IF(P45="YES","UNRESOLVED",IF(O45="UNRESOLVED","UNRESOLVED",IF(OR(H45="UNKNOWN",I45="UNKNOWN",J45="UNKNOWN",L45="UNKNOWN"),"UNRESOLVED",IF(H45="NO",IF(N45="UNKNOWN","UNRESOLVED",IF(N45="YES","REFERENCE / CONTEXT ONLY","EXCLUDED")),IF(OR(I45="NO",J45="NO"),IF(N45="UNKNOWN","UNRESOLVED",IF(N45="YES","REFERENCE / CONTEXT ONLY","EXCLUDED")),IF(L45="NO",IF(N45="UNKNOWN","UNRESOLVED",IF(N45="YES","REFERENCE / CONTEXT ONLY","EXCLUDED")),IF(K45="UNKNOWN","UNRESOLVED",IF(K45="YES","DIRECT",IF(M45="UNKNOWN","UNRESOLVED",IF(M45="YES","SUBSTITUTE","INDIRECT"))))))))))))))</f>
        <v/>
      </c>
      <c r="R45" s="27" t="str">
        <f>IF(COUNTA($A45:$E45,$G45:$P45,$V45:$Y45,$AB45:$AC45)=0,"",IF(D45="","INVALID_MISSING_CANDIDATE",IF(F45&lt;&gt;"COMPLETE","INVALID_INCOMPLETE_SCOPE",IF(AA45="INVALID","INVALID_CONTROLLED_VALUE",IF(P45="YES","UNRESOLVED_CONTRADICTION",IF(O45="UNRESOLVED","UNRESOLVED_EVIDENCE_GAP",IF(OR(H45="UNKNOWN",I45="UNKNOWN",J45="UNKNOWN",L45="UNKNOWN"),"UNRESOLVED_EVIDENCE_GAP",IF(H45="NO",IF(N45="UNKNOWN","UNRESOLVED_EVIDENCE_GAP",IF(N45="YES","REFERENCE_OUT_OF_SCOPE_BENCHMARK","EXCLUDED_OUT_OF_SCOPE")),IF(OR(I45="NO",J45="NO"),IF(N45="UNKNOWN","UNRESOLVED_EVIDENCE_GAP",IF(N45="YES","REFERENCE_DISCOVERY_OR_CONTEXT_ONLY","EXCLUDED_NO_DECISION_RELATION")),IF(L45="NO",IF(N45="UNKNOWN","UNRESOLVED_EVIDENCE_GAP",IF(N45="YES","REFERENCE_DISCOVERY_OR_CONTEXT_ONLY","EXCLUDED_NO_DECISION_RELATION")),IF(K45="UNKNOWN","UNRESOLVED_EVIDENCE_GAP",IF(K45="YES","DIRECT_CLOSE_BUYER_SUBSTITUTE",IF(M45="UNKNOWN","UNRESOLVED_EVIDENCE_GAP",IF(M45="YES","SUBSTITUTE_ALTERNATIVE_PATH","INDIRECT_ADJACENT_COMMERCIAL_ALTERNATIVE"))))))))))))))</f>
        <v/>
      </c>
      <c r="S45" s="27" t="str">
        <f>IF(R45="","",IFERROR(VLOOKUP(R45,'Controlled Vocabulary'!$G$10:$I$21,3,FALSE),"Correct the record and rerun."))</f>
        <v/>
      </c>
      <c r="T45" s="27" t="str">
        <f>IF(Q45="","",IFERROR(VLOOKUP(Q45,'Controlled Vocabulary'!$K$10:$M$16,2,FALSE),""))</f>
        <v/>
      </c>
      <c r="U45" s="27" t="str">
        <f>IF(Q45="","",IFERROR(VLOOKUP(Q45,'Controlled Vocabulary'!$K$10:$M$16,3,FALSE),""))</f>
        <v/>
      </c>
      <c r="V45" s="38"/>
      <c r="W45" s="38"/>
      <c r="X45" s="38"/>
      <c r="Y45" s="42"/>
      <c r="Z45" s="27" t="str">
        <f>IF(OR(C45="",E45="",B45&lt;&gt;"ACTIVE"),"",IF(COUNTIFS($C$5:$C$104,C45,$E$5:$E$104,E45,$B$5:$B$104,"ACTIVE")&gt;1,"DUPLICATE ACTIVE ASSIGNMENT","OK"))</f>
        <v/>
      </c>
      <c r="AA45" s="28" t="str">
        <f>IF(COUNTA($A45:$E45,$G45:$P45,$V45:$Y45,$AB45:$AC45)=0,"",IF(D45="","INVALID",IF(F45&lt;&gt;"COMPLETE","VALID",IF(OR(COUNTIF('Controlled Vocabulary'!$B$4:$B$6,H45)=0,COUNTIF('Controlled Vocabulary'!$B$4:$B$6,I45)=0,COUNTIF('Controlled Vocabulary'!$B$4:$B$6,J45)=0,COUNTIF('Controlled Vocabulary'!$B$4:$B$6,K45)=0,COUNTIF('Controlled Vocabulary'!$B$4:$B$6,L45)=0,COUNTIF('Controlled Vocabulary'!$B$4:$B$6,M45)=0,COUNTIF('Controlled Vocabulary'!$B$4:$B$6,N45)=0,COUNTIF('Controlled Vocabulary'!$E$4:$E$6,O45)=0,COUNTIF('Controlled Vocabulary'!$K$4:$K$5,P45)=0),"INVALID","VALID"))))</f>
        <v/>
      </c>
      <c r="AB45" s="46"/>
      <c r="AC45" s="46"/>
    </row>
    <row r="46" spans="1:29">
      <c r="A46" s="34"/>
      <c r="B46" s="35"/>
      <c r="C46" s="35"/>
      <c r="D46" s="35"/>
      <c r="E46" s="35"/>
      <c r="F46" s="27" t="str">
        <f>IF(COUNTA($A46:$E46,$G46:$P46,$V46:$Y46,$AB46:$AC46)=0,"",IFERROR(VLOOKUP(E46,'Decision Scope'!$A$5:$B$104,2,FALSE),"INCOMPLETE"))</f>
        <v/>
      </c>
      <c r="G46" s="35"/>
      <c r="H46" s="35"/>
      <c r="I46" s="35"/>
      <c r="J46" s="35"/>
      <c r="K46" s="35"/>
      <c r="L46" s="35"/>
      <c r="M46" s="35"/>
      <c r="N46" s="35"/>
      <c r="O46" s="35"/>
      <c r="P46" s="35"/>
      <c r="Q46" s="27" t="str">
        <f>IF(COUNTA($A46:$E46,$G46:$P46,$V46:$Y46,$AB46:$AC46)=0,"",IF(D46="","INVALID INPUT",IF(F46&lt;&gt;"COMPLETE","INVALID INPUT",IF(AA46="INVALID","INVALID INPUT",IF(P46="YES","UNRESOLVED",IF(O46="UNRESOLVED","UNRESOLVED",IF(OR(H46="UNKNOWN",I46="UNKNOWN",J46="UNKNOWN",L46="UNKNOWN"),"UNRESOLVED",IF(H46="NO",IF(N46="UNKNOWN","UNRESOLVED",IF(N46="YES","REFERENCE / CONTEXT ONLY","EXCLUDED")),IF(OR(I46="NO",J46="NO"),IF(N46="UNKNOWN","UNRESOLVED",IF(N46="YES","REFERENCE / CONTEXT ONLY","EXCLUDED")),IF(L46="NO",IF(N46="UNKNOWN","UNRESOLVED",IF(N46="YES","REFERENCE / CONTEXT ONLY","EXCLUDED")),IF(K46="UNKNOWN","UNRESOLVED",IF(K46="YES","DIRECT",IF(M46="UNKNOWN","UNRESOLVED",IF(M46="YES","SUBSTITUTE","INDIRECT"))))))))))))))</f>
        <v/>
      </c>
      <c r="R46" s="27" t="str">
        <f>IF(COUNTA($A46:$E46,$G46:$P46,$V46:$Y46,$AB46:$AC46)=0,"",IF(D46="","INVALID_MISSING_CANDIDATE",IF(F46&lt;&gt;"COMPLETE","INVALID_INCOMPLETE_SCOPE",IF(AA46="INVALID","INVALID_CONTROLLED_VALUE",IF(P46="YES","UNRESOLVED_CONTRADICTION",IF(O46="UNRESOLVED","UNRESOLVED_EVIDENCE_GAP",IF(OR(H46="UNKNOWN",I46="UNKNOWN",J46="UNKNOWN",L46="UNKNOWN"),"UNRESOLVED_EVIDENCE_GAP",IF(H46="NO",IF(N46="UNKNOWN","UNRESOLVED_EVIDENCE_GAP",IF(N46="YES","REFERENCE_OUT_OF_SCOPE_BENCHMARK","EXCLUDED_OUT_OF_SCOPE")),IF(OR(I46="NO",J46="NO"),IF(N46="UNKNOWN","UNRESOLVED_EVIDENCE_GAP",IF(N46="YES","REFERENCE_DISCOVERY_OR_CONTEXT_ONLY","EXCLUDED_NO_DECISION_RELATION")),IF(L46="NO",IF(N46="UNKNOWN","UNRESOLVED_EVIDENCE_GAP",IF(N46="YES","REFERENCE_DISCOVERY_OR_CONTEXT_ONLY","EXCLUDED_NO_DECISION_RELATION")),IF(K46="UNKNOWN","UNRESOLVED_EVIDENCE_GAP",IF(K46="YES","DIRECT_CLOSE_BUYER_SUBSTITUTE",IF(M46="UNKNOWN","UNRESOLVED_EVIDENCE_GAP",IF(M46="YES","SUBSTITUTE_ALTERNATIVE_PATH","INDIRECT_ADJACENT_COMMERCIAL_ALTERNATIVE"))))))))))))))</f>
        <v/>
      </c>
      <c r="S46" s="27" t="str">
        <f>IF(R46="","",IFERROR(VLOOKUP(R46,'Controlled Vocabulary'!$G$10:$I$21,3,FALSE),"Correct the record and rerun."))</f>
        <v/>
      </c>
      <c r="T46" s="27" t="str">
        <f>IF(Q46="","",IFERROR(VLOOKUP(Q46,'Controlled Vocabulary'!$K$10:$M$16,2,FALSE),""))</f>
        <v/>
      </c>
      <c r="U46" s="27" t="str">
        <f>IF(Q46="","",IFERROR(VLOOKUP(Q46,'Controlled Vocabulary'!$K$10:$M$16,3,FALSE),""))</f>
        <v/>
      </c>
      <c r="V46" s="35"/>
      <c r="W46" s="35"/>
      <c r="X46" s="35"/>
      <c r="Y46" s="41"/>
      <c r="Z46" s="27" t="str">
        <f>IF(OR(C46="",E46="",B46&lt;&gt;"ACTIVE"),"",IF(COUNTIFS($C$5:$C$104,C46,$E$5:$E$104,E46,$B$5:$B$104,"ACTIVE")&gt;1,"DUPLICATE ACTIVE ASSIGNMENT","OK"))</f>
        <v/>
      </c>
      <c r="AA46" s="28" t="str">
        <f>IF(COUNTA($A46:$E46,$G46:$P46,$V46:$Y46,$AB46:$AC46)=0,"",IF(D46="","INVALID",IF(F46&lt;&gt;"COMPLETE","VALID",IF(OR(COUNTIF('Controlled Vocabulary'!$B$4:$B$6,H46)=0,COUNTIF('Controlled Vocabulary'!$B$4:$B$6,I46)=0,COUNTIF('Controlled Vocabulary'!$B$4:$B$6,J46)=0,COUNTIF('Controlled Vocabulary'!$B$4:$B$6,K46)=0,COUNTIF('Controlled Vocabulary'!$B$4:$B$6,L46)=0,COUNTIF('Controlled Vocabulary'!$B$4:$B$6,M46)=0,COUNTIF('Controlled Vocabulary'!$B$4:$B$6,N46)=0,COUNTIF('Controlled Vocabulary'!$E$4:$E$6,O46)=0,COUNTIF('Controlled Vocabulary'!$K$4:$K$5,P46)=0),"INVALID","VALID"))))</f>
        <v/>
      </c>
      <c r="AB46" s="46"/>
      <c r="AC46" s="46"/>
    </row>
    <row r="47" spans="1:29">
      <c r="A47" s="37"/>
      <c r="B47" s="38"/>
      <c r="C47" s="38"/>
      <c r="D47" s="38"/>
      <c r="E47" s="38"/>
      <c r="F47" s="27" t="str">
        <f>IF(COUNTA($A47:$E47,$G47:$P47,$V47:$Y47,$AB47:$AC47)=0,"",IFERROR(VLOOKUP(E47,'Decision Scope'!$A$5:$B$104,2,FALSE),"INCOMPLETE"))</f>
        <v/>
      </c>
      <c r="G47" s="38"/>
      <c r="H47" s="38"/>
      <c r="I47" s="38"/>
      <c r="J47" s="38"/>
      <c r="K47" s="38"/>
      <c r="L47" s="38"/>
      <c r="M47" s="38"/>
      <c r="N47" s="38"/>
      <c r="O47" s="38"/>
      <c r="P47" s="38"/>
      <c r="Q47" s="27" t="str">
        <f>IF(COUNTA($A47:$E47,$G47:$P47,$V47:$Y47,$AB47:$AC47)=0,"",IF(D47="","INVALID INPUT",IF(F47&lt;&gt;"COMPLETE","INVALID INPUT",IF(AA47="INVALID","INVALID INPUT",IF(P47="YES","UNRESOLVED",IF(O47="UNRESOLVED","UNRESOLVED",IF(OR(H47="UNKNOWN",I47="UNKNOWN",J47="UNKNOWN",L47="UNKNOWN"),"UNRESOLVED",IF(H47="NO",IF(N47="UNKNOWN","UNRESOLVED",IF(N47="YES","REFERENCE / CONTEXT ONLY","EXCLUDED")),IF(OR(I47="NO",J47="NO"),IF(N47="UNKNOWN","UNRESOLVED",IF(N47="YES","REFERENCE / CONTEXT ONLY","EXCLUDED")),IF(L47="NO",IF(N47="UNKNOWN","UNRESOLVED",IF(N47="YES","REFERENCE / CONTEXT ONLY","EXCLUDED")),IF(K47="UNKNOWN","UNRESOLVED",IF(K47="YES","DIRECT",IF(M47="UNKNOWN","UNRESOLVED",IF(M47="YES","SUBSTITUTE","INDIRECT"))))))))))))))</f>
        <v/>
      </c>
      <c r="R47" s="27" t="str">
        <f>IF(COUNTA($A47:$E47,$G47:$P47,$V47:$Y47,$AB47:$AC47)=0,"",IF(D47="","INVALID_MISSING_CANDIDATE",IF(F47&lt;&gt;"COMPLETE","INVALID_INCOMPLETE_SCOPE",IF(AA47="INVALID","INVALID_CONTROLLED_VALUE",IF(P47="YES","UNRESOLVED_CONTRADICTION",IF(O47="UNRESOLVED","UNRESOLVED_EVIDENCE_GAP",IF(OR(H47="UNKNOWN",I47="UNKNOWN",J47="UNKNOWN",L47="UNKNOWN"),"UNRESOLVED_EVIDENCE_GAP",IF(H47="NO",IF(N47="UNKNOWN","UNRESOLVED_EVIDENCE_GAP",IF(N47="YES","REFERENCE_OUT_OF_SCOPE_BENCHMARK","EXCLUDED_OUT_OF_SCOPE")),IF(OR(I47="NO",J47="NO"),IF(N47="UNKNOWN","UNRESOLVED_EVIDENCE_GAP",IF(N47="YES","REFERENCE_DISCOVERY_OR_CONTEXT_ONLY","EXCLUDED_NO_DECISION_RELATION")),IF(L47="NO",IF(N47="UNKNOWN","UNRESOLVED_EVIDENCE_GAP",IF(N47="YES","REFERENCE_DISCOVERY_OR_CONTEXT_ONLY","EXCLUDED_NO_DECISION_RELATION")),IF(K47="UNKNOWN","UNRESOLVED_EVIDENCE_GAP",IF(K47="YES","DIRECT_CLOSE_BUYER_SUBSTITUTE",IF(M47="UNKNOWN","UNRESOLVED_EVIDENCE_GAP",IF(M47="YES","SUBSTITUTE_ALTERNATIVE_PATH","INDIRECT_ADJACENT_COMMERCIAL_ALTERNATIVE"))))))))))))))</f>
        <v/>
      </c>
      <c r="S47" s="27" t="str">
        <f>IF(R47="","",IFERROR(VLOOKUP(R47,'Controlled Vocabulary'!$G$10:$I$21,3,FALSE),"Correct the record and rerun."))</f>
        <v/>
      </c>
      <c r="T47" s="27" t="str">
        <f>IF(Q47="","",IFERROR(VLOOKUP(Q47,'Controlled Vocabulary'!$K$10:$M$16,2,FALSE),""))</f>
        <v/>
      </c>
      <c r="U47" s="27" t="str">
        <f>IF(Q47="","",IFERROR(VLOOKUP(Q47,'Controlled Vocabulary'!$K$10:$M$16,3,FALSE),""))</f>
        <v/>
      </c>
      <c r="V47" s="38"/>
      <c r="W47" s="38"/>
      <c r="X47" s="38"/>
      <c r="Y47" s="42"/>
      <c r="Z47" s="27" t="str">
        <f>IF(OR(C47="",E47="",B47&lt;&gt;"ACTIVE"),"",IF(COUNTIFS($C$5:$C$104,C47,$E$5:$E$104,E47,$B$5:$B$104,"ACTIVE")&gt;1,"DUPLICATE ACTIVE ASSIGNMENT","OK"))</f>
        <v/>
      </c>
      <c r="AA47" s="28" t="str">
        <f>IF(COUNTA($A47:$E47,$G47:$P47,$V47:$Y47,$AB47:$AC47)=0,"",IF(D47="","INVALID",IF(F47&lt;&gt;"COMPLETE","VALID",IF(OR(COUNTIF('Controlled Vocabulary'!$B$4:$B$6,H47)=0,COUNTIF('Controlled Vocabulary'!$B$4:$B$6,I47)=0,COUNTIF('Controlled Vocabulary'!$B$4:$B$6,J47)=0,COUNTIF('Controlled Vocabulary'!$B$4:$B$6,K47)=0,COUNTIF('Controlled Vocabulary'!$B$4:$B$6,L47)=0,COUNTIF('Controlled Vocabulary'!$B$4:$B$6,M47)=0,COUNTIF('Controlled Vocabulary'!$B$4:$B$6,N47)=0,COUNTIF('Controlled Vocabulary'!$E$4:$E$6,O47)=0,COUNTIF('Controlled Vocabulary'!$K$4:$K$5,P47)=0),"INVALID","VALID"))))</f>
        <v/>
      </c>
      <c r="AB47" s="46"/>
      <c r="AC47" s="46"/>
    </row>
    <row r="48" spans="1:29">
      <c r="A48" s="34"/>
      <c r="B48" s="35"/>
      <c r="C48" s="35"/>
      <c r="D48" s="35"/>
      <c r="E48" s="35"/>
      <c r="F48" s="27" t="str">
        <f>IF(COUNTA($A48:$E48,$G48:$P48,$V48:$Y48,$AB48:$AC48)=0,"",IFERROR(VLOOKUP(E48,'Decision Scope'!$A$5:$B$104,2,FALSE),"INCOMPLETE"))</f>
        <v/>
      </c>
      <c r="G48" s="35"/>
      <c r="H48" s="35"/>
      <c r="I48" s="35"/>
      <c r="J48" s="35"/>
      <c r="K48" s="35"/>
      <c r="L48" s="35"/>
      <c r="M48" s="35"/>
      <c r="N48" s="35"/>
      <c r="O48" s="35"/>
      <c r="P48" s="35"/>
      <c r="Q48" s="27" t="str">
        <f>IF(COUNTA($A48:$E48,$G48:$P48,$V48:$Y48,$AB48:$AC48)=0,"",IF(D48="","INVALID INPUT",IF(F48&lt;&gt;"COMPLETE","INVALID INPUT",IF(AA48="INVALID","INVALID INPUT",IF(P48="YES","UNRESOLVED",IF(O48="UNRESOLVED","UNRESOLVED",IF(OR(H48="UNKNOWN",I48="UNKNOWN",J48="UNKNOWN",L48="UNKNOWN"),"UNRESOLVED",IF(H48="NO",IF(N48="UNKNOWN","UNRESOLVED",IF(N48="YES","REFERENCE / CONTEXT ONLY","EXCLUDED")),IF(OR(I48="NO",J48="NO"),IF(N48="UNKNOWN","UNRESOLVED",IF(N48="YES","REFERENCE / CONTEXT ONLY","EXCLUDED")),IF(L48="NO",IF(N48="UNKNOWN","UNRESOLVED",IF(N48="YES","REFERENCE / CONTEXT ONLY","EXCLUDED")),IF(K48="UNKNOWN","UNRESOLVED",IF(K48="YES","DIRECT",IF(M48="UNKNOWN","UNRESOLVED",IF(M48="YES","SUBSTITUTE","INDIRECT"))))))))))))))</f>
        <v/>
      </c>
      <c r="R48" s="27" t="str">
        <f>IF(COUNTA($A48:$E48,$G48:$P48,$V48:$Y48,$AB48:$AC48)=0,"",IF(D48="","INVALID_MISSING_CANDIDATE",IF(F48&lt;&gt;"COMPLETE","INVALID_INCOMPLETE_SCOPE",IF(AA48="INVALID","INVALID_CONTROLLED_VALUE",IF(P48="YES","UNRESOLVED_CONTRADICTION",IF(O48="UNRESOLVED","UNRESOLVED_EVIDENCE_GAP",IF(OR(H48="UNKNOWN",I48="UNKNOWN",J48="UNKNOWN",L48="UNKNOWN"),"UNRESOLVED_EVIDENCE_GAP",IF(H48="NO",IF(N48="UNKNOWN","UNRESOLVED_EVIDENCE_GAP",IF(N48="YES","REFERENCE_OUT_OF_SCOPE_BENCHMARK","EXCLUDED_OUT_OF_SCOPE")),IF(OR(I48="NO",J48="NO"),IF(N48="UNKNOWN","UNRESOLVED_EVIDENCE_GAP",IF(N48="YES","REFERENCE_DISCOVERY_OR_CONTEXT_ONLY","EXCLUDED_NO_DECISION_RELATION")),IF(L48="NO",IF(N48="UNKNOWN","UNRESOLVED_EVIDENCE_GAP",IF(N48="YES","REFERENCE_DISCOVERY_OR_CONTEXT_ONLY","EXCLUDED_NO_DECISION_RELATION")),IF(K48="UNKNOWN","UNRESOLVED_EVIDENCE_GAP",IF(K48="YES","DIRECT_CLOSE_BUYER_SUBSTITUTE",IF(M48="UNKNOWN","UNRESOLVED_EVIDENCE_GAP",IF(M48="YES","SUBSTITUTE_ALTERNATIVE_PATH","INDIRECT_ADJACENT_COMMERCIAL_ALTERNATIVE"))))))))))))))</f>
        <v/>
      </c>
      <c r="S48" s="27" t="str">
        <f>IF(R48="","",IFERROR(VLOOKUP(R48,'Controlled Vocabulary'!$G$10:$I$21,3,FALSE),"Correct the record and rerun."))</f>
        <v/>
      </c>
      <c r="T48" s="27" t="str">
        <f>IF(Q48="","",IFERROR(VLOOKUP(Q48,'Controlled Vocabulary'!$K$10:$M$16,2,FALSE),""))</f>
        <v/>
      </c>
      <c r="U48" s="27" t="str">
        <f>IF(Q48="","",IFERROR(VLOOKUP(Q48,'Controlled Vocabulary'!$K$10:$M$16,3,FALSE),""))</f>
        <v/>
      </c>
      <c r="V48" s="35"/>
      <c r="W48" s="35"/>
      <c r="X48" s="35"/>
      <c r="Y48" s="41"/>
      <c r="Z48" s="27" t="str">
        <f>IF(OR(C48="",E48="",B48&lt;&gt;"ACTIVE"),"",IF(COUNTIFS($C$5:$C$104,C48,$E$5:$E$104,E48,$B$5:$B$104,"ACTIVE")&gt;1,"DUPLICATE ACTIVE ASSIGNMENT","OK"))</f>
        <v/>
      </c>
      <c r="AA48" s="28" t="str">
        <f>IF(COUNTA($A48:$E48,$G48:$P48,$V48:$Y48,$AB48:$AC48)=0,"",IF(D48="","INVALID",IF(F48&lt;&gt;"COMPLETE","VALID",IF(OR(COUNTIF('Controlled Vocabulary'!$B$4:$B$6,H48)=0,COUNTIF('Controlled Vocabulary'!$B$4:$B$6,I48)=0,COUNTIF('Controlled Vocabulary'!$B$4:$B$6,J48)=0,COUNTIF('Controlled Vocabulary'!$B$4:$B$6,K48)=0,COUNTIF('Controlled Vocabulary'!$B$4:$B$6,L48)=0,COUNTIF('Controlled Vocabulary'!$B$4:$B$6,M48)=0,COUNTIF('Controlled Vocabulary'!$B$4:$B$6,N48)=0,COUNTIF('Controlled Vocabulary'!$E$4:$E$6,O48)=0,COUNTIF('Controlled Vocabulary'!$K$4:$K$5,P48)=0),"INVALID","VALID"))))</f>
        <v/>
      </c>
      <c r="AB48" s="46"/>
      <c r="AC48" s="46"/>
    </row>
    <row r="49" spans="1:29">
      <c r="A49" s="37"/>
      <c r="B49" s="38"/>
      <c r="C49" s="38"/>
      <c r="D49" s="38"/>
      <c r="E49" s="38"/>
      <c r="F49" s="27" t="str">
        <f>IF(COUNTA($A49:$E49,$G49:$P49,$V49:$Y49,$AB49:$AC49)=0,"",IFERROR(VLOOKUP(E49,'Decision Scope'!$A$5:$B$104,2,FALSE),"INCOMPLETE"))</f>
        <v/>
      </c>
      <c r="G49" s="38"/>
      <c r="H49" s="38"/>
      <c r="I49" s="38"/>
      <c r="J49" s="38"/>
      <c r="K49" s="38"/>
      <c r="L49" s="38"/>
      <c r="M49" s="38"/>
      <c r="N49" s="38"/>
      <c r="O49" s="38"/>
      <c r="P49" s="38"/>
      <c r="Q49" s="27" t="str">
        <f>IF(COUNTA($A49:$E49,$G49:$P49,$V49:$Y49,$AB49:$AC49)=0,"",IF(D49="","INVALID INPUT",IF(F49&lt;&gt;"COMPLETE","INVALID INPUT",IF(AA49="INVALID","INVALID INPUT",IF(P49="YES","UNRESOLVED",IF(O49="UNRESOLVED","UNRESOLVED",IF(OR(H49="UNKNOWN",I49="UNKNOWN",J49="UNKNOWN",L49="UNKNOWN"),"UNRESOLVED",IF(H49="NO",IF(N49="UNKNOWN","UNRESOLVED",IF(N49="YES","REFERENCE / CONTEXT ONLY","EXCLUDED")),IF(OR(I49="NO",J49="NO"),IF(N49="UNKNOWN","UNRESOLVED",IF(N49="YES","REFERENCE / CONTEXT ONLY","EXCLUDED")),IF(L49="NO",IF(N49="UNKNOWN","UNRESOLVED",IF(N49="YES","REFERENCE / CONTEXT ONLY","EXCLUDED")),IF(K49="UNKNOWN","UNRESOLVED",IF(K49="YES","DIRECT",IF(M49="UNKNOWN","UNRESOLVED",IF(M49="YES","SUBSTITUTE","INDIRECT"))))))))))))))</f>
        <v/>
      </c>
      <c r="R49" s="27" t="str">
        <f>IF(COUNTA($A49:$E49,$G49:$P49,$V49:$Y49,$AB49:$AC49)=0,"",IF(D49="","INVALID_MISSING_CANDIDATE",IF(F49&lt;&gt;"COMPLETE","INVALID_INCOMPLETE_SCOPE",IF(AA49="INVALID","INVALID_CONTROLLED_VALUE",IF(P49="YES","UNRESOLVED_CONTRADICTION",IF(O49="UNRESOLVED","UNRESOLVED_EVIDENCE_GAP",IF(OR(H49="UNKNOWN",I49="UNKNOWN",J49="UNKNOWN",L49="UNKNOWN"),"UNRESOLVED_EVIDENCE_GAP",IF(H49="NO",IF(N49="UNKNOWN","UNRESOLVED_EVIDENCE_GAP",IF(N49="YES","REFERENCE_OUT_OF_SCOPE_BENCHMARK","EXCLUDED_OUT_OF_SCOPE")),IF(OR(I49="NO",J49="NO"),IF(N49="UNKNOWN","UNRESOLVED_EVIDENCE_GAP",IF(N49="YES","REFERENCE_DISCOVERY_OR_CONTEXT_ONLY","EXCLUDED_NO_DECISION_RELATION")),IF(L49="NO",IF(N49="UNKNOWN","UNRESOLVED_EVIDENCE_GAP",IF(N49="YES","REFERENCE_DISCOVERY_OR_CONTEXT_ONLY","EXCLUDED_NO_DECISION_RELATION")),IF(K49="UNKNOWN","UNRESOLVED_EVIDENCE_GAP",IF(K49="YES","DIRECT_CLOSE_BUYER_SUBSTITUTE",IF(M49="UNKNOWN","UNRESOLVED_EVIDENCE_GAP",IF(M49="YES","SUBSTITUTE_ALTERNATIVE_PATH","INDIRECT_ADJACENT_COMMERCIAL_ALTERNATIVE"))))))))))))))</f>
        <v/>
      </c>
      <c r="S49" s="27" t="str">
        <f>IF(R49="","",IFERROR(VLOOKUP(R49,'Controlled Vocabulary'!$G$10:$I$21,3,FALSE),"Correct the record and rerun."))</f>
        <v/>
      </c>
      <c r="T49" s="27" t="str">
        <f>IF(Q49="","",IFERROR(VLOOKUP(Q49,'Controlled Vocabulary'!$K$10:$M$16,2,FALSE),""))</f>
        <v/>
      </c>
      <c r="U49" s="27" t="str">
        <f>IF(Q49="","",IFERROR(VLOOKUP(Q49,'Controlled Vocabulary'!$K$10:$M$16,3,FALSE),""))</f>
        <v/>
      </c>
      <c r="V49" s="38"/>
      <c r="W49" s="38"/>
      <c r="X49" s="38"/>
      <c r="Y49" s="42"/>
      <c r="Z49" s="27" t="str">
        <f>IF(OR(C49="",E49="",B49&lt;&gt;"ACTIVE"),"",IF(COUNTIFS($C$5:$C$104,C49,$E$5:$E$104,E49,$B$5:$B$104,"ACTIVE")&gt;1,"DUPLICATE ACTIVE ASSIGNMENT","OK"))</f>
        <v/>
      </c>
      <c r="AA49" s="28" t="str">
        <f>IF(COUNTA($A49:$E49,$G49:$P49,$V49:$Y49,$AB49:$AC49)=0,"",IF(D49="","INVALID",IF(F49&lt;&gt;"COMPLETE","VALID",IF(OR(COUNTIF('Controlled Vocabulary'!$B$4:$B$6,H49)=0,COUNTIF('Controlled Vocabulary'!$B$4:$B$6,I49)=0,COUNTIF('Controlled Vocabulary'!$B$4:$B$6,J49)=0,COUNTIF('Controlled Vocabulary'!$B$4:$B$6,K49)=0,COUNTIF('Controlled Vocabulary'!$B$4:$B$6,L49)=0,COUNTIF('Controlled Vocabulary'!$B$4:$B$6,M49)=0,COUNTIF('Controlled Vocabulary'!$B$4:$B$6,N49)=0,COUNTIF('Controlled Vocabulary'!$E$4:$E$6,O49)=0,COUNTIF('Controlled Vocabulary'!$K$4:$K$5,P49)=0),"INVALID","VALID"))))</f>
        <v/>
      </c>
      <c r="AB49" s="46"/>
      <c r="AC49" s="46"/>
    </row>
    <row r="50" spans="1:29">
      <c r="A50" s="34"/>
      <c r="B50" s="35"/>
      <c r="C50" s="35"/>
      <c r="D50" s="35"/>
      <c r="E50" s="35"/>
      <c r="F50" s="27" t="str">
        <f>IF(COUNTA($A50:$E50,$G50:$P50,$V50:$Y50,$AB50:$AC50)=0,"",IFERROR(VLOOKUP(E50,'Decision Scope'!$A$5:$B$104,2,FALSE),"INCOMPLETE"))</f>
        <v/>
      </c>
      <c r="G50" s="35"/>
      <c r="H50" s="35"/>
      <c r="I50" s="35"/>
      <c r="J50" s="35"/>
      <c r="K50" s="35"/>
      <c r="L50" s="35"/>
      <c r="M50" s="35"/>
      <c r="N50" s="35"/>
      <c r="O50" s="35"/>
      <c r="P50" s="35"/>
      <c r="Q50" s="27" t="str">
        <f>IF(COUNTA($A50:$E50,$G50:$P50,$V50:$Y50,$AB50:$AC50)=0,"",IF(D50="","INVALID INPUT",IF(F50&lt;&gt;"COMPLETE","INVALID INPUT",IF(AA50="INVALID","INVALID INPUT",IF(P50="YES","UNRESOLVED",IF(O50="UNRESOLVED","UNRESOLVED",IF(OR(H50="UNKNOWN",I50="UNKNOWN",J50="UNKNOWN",L50="UNKNOWN"),"UNRESOLVED",IF(H50="NO",IF(N50="UNKNOWN","UNRESOLVED",IF(N50="YES","REFERENCE / CONTEXT ONLY","EXCLUDED")),IF(OR(I50="NO",J50="NO"),IF(N50="UNKNOWN","UNRESOLVED",IF(N50="YES","REFERENCE / CONTEXT ONLY","EXCLUDED")),IF(L50="NO",IF(N50="UNKNOWN","UNRESOLVED",IF(N50="YES","REFERENCE / CONTEXT ONLY","EXCLUDED")),IF(K50="UNKNOWN","UNRESOLVED",IF(K50="YES","DIRECT",IF(M50="UNKNOWN","UNRESOLVED",IF(M50="YES","SUBSTITUTE","INDIRECT"))))))))))))))</f>
        <v/>
      </c>
      <c r="R50" s="27" t="str">
        <f>IF(COUNTA($A50:$E50,$G50:$P50,$V50:$Y50,$AB50:$AC50)=0,"",IF(D50="","INVALID_MISSING_CANDIDATE",IF(F50&lt;&gt;"COMPLETE","INVALID_INCOMPLETE_SCOPE",IF(AA50="INVALID","INVALID_CONTROLLED_VALUE",IF(P50="YES","UNRESOLVED_CONTRADICTION",IF(O50="UNRESOLVED","UNRESOLVED_EVIDENCE_GAP",IF(OR(H50="UNKNOWN",I50="UNKNOWN",J50="UNKNOWN",L50="UNKNOWN"),"UNRESOLVED_EVIDENCE_GAP",IF(H50="NO",IF(N50="UNKNOWN","UNRESOLVED_EVIDENCE_GAP",IF(N50="YES","REFERENCE_OUT_OF_SCOPE_BENCHMARK","EXCLUDED_OUT_OF_SCOPE")),IF(OR(I50="NO",J50="NO"),IF(N50="UNKNOWN","UNRESOLVED_EVIDENCE_GAP",IF(N50="YES","REFERENCE_DISCOVERY_OR_CONTEXT_ONLY","EXCLUDED_NO_DECISION_RELATION")),IF(L50="NO",IF(N50="UNKNOWN","UNRESOLVED_EVIDENCE_GAP",IF(N50="YES","REFERENCE_DISCOVERY_OR_CONTEXT_ONLY","EXCLUDED_NO_DECISION_RELATION")),IF(K50="UNKNOWN","UNRESOLVED_EVIDENCE_GAP",IF(K50="YES","DIRECT_CLOSE_BUYER_SUBSTITUTE",IF(M50="UNKNOWN","UNRESOLVED_EVIDENCE_GAP",IF(M50="YES","SUBSTITUTE_ALTERNATIVE_PATH","INDIRECT_ADJACENT_COMMERCIAL_ALTERNATIVE"))))))))))))))</f>
        <v/>
      </c>
      <c r="S50" s="27" t="str">
        <f>IF(R50="","",IFERROR(VLOOKUP(R50,'Controlled Vocabulary'!$G$10:$I$21,3,FALSE),"Correct the record and rerun."))</f>
        <v/>
      </c>
      <c r="T50" s="27" t="str">
        <f>IF(Q50="","",IFERROR(VLOOKUP(Q50,'Controlled Vocabulary'!$K$10:$M$16,2,FALSE),""))</f>
        <v/>
      </c>
      <c r="U50" s="27" t="str">
        <f>IF(Q50="","",IFERROR(VLOOKUP(Q50,'Controlled Vocabulary'!$K$10:$M$16,3,FALSE),""))</f>
        <v/>
      </c>
      <c r="V50" s="35"/>
      <c r="W50" s="35"/>
      <c r="X50" s="35"/>
      <c r="Y50" s="41"/>
      <c r="Z50" s="27" t="str">
        <f>IF(OR(C50="",E50="",B50&lt;&gt;"ACTIVE"),"",IF(COUNTIFS($C$5:$C$104,C50,$E$5:$E$104,E50,$B$5:$B$104,"ACTIVE")&gt;1,"DUPLICATE ACTIVE ASSIGNMENT","OK"))</f>
        <v/>
      </c>
      <c r="AA50" s="28" t="str">
        <f>IF(COUNTA($A50:$E50,$G50:$P50,$V50:$Y50,$AB50:$AC50)=0,"",IF(D50="","INVALID",IF(F50&lt;&gt;"COMPLETE","VALID",IF(OR(COUNTIF('Controlled Vocabulary'!$B$4:$B$6,H50)=0,COUNTIF('Controlled Vocabulary'!$B$4:$B$6,I50)=0,COUNTIF('Controlled Vocabulary'!$B$4:$B$6,J50)=0,COUNTIF('Controlled Vocabulary'!$B$4:$B$6,K50)=0,COUNTIF('Controlled Vocabulary'!$B$4:$B$6,L50)=0,COUNTIF('Controlled Vocabulary'!$B$4:$B$6,M50)=0,COUNTIF('Controlled Vocabulary'!$B$4:$B$6,N50)=0,COUNTIF('Controlled Vocabulary'!$E$4:$E$6,O50)=0,COUNTIF('Controlled Vocabulary'!$K$4:$K$5,P50)=0),"INVALID","VALID"))))</f>
        <v/>
      </c>
      <c r="AB50" s="46"/>
      <c r="AC50" s="46"/>
    </row>
    <row r="51" spans="1:29">
      <c r="A51" s="37"/>
      <c r="B51" s="38"/>
      <c r="C51" s="38"/>
      <c r="D51" s="38"/>
      <c r="E51" s="38"/>
      <c r="F51" s="27" t="str">
        <f>IF(COUNTA($A51:$E51,$G51:$P51,$V51:$Y51,$AB51:$AC51)=0,"",IFERROR(VLOOKUP(E51,'Decision Scope'!$A$5:$B$104,2,FALSE),"INCOMPLETE"))</f>
        <v/>
      </c>
      <c r="G51" s="38"/>
      <c r="H51" s="38"/>
      <c r="I51" s="38"/>
      <c r="J51" s="38"/>
      <c r="K51" s="38"/>
      <c r="L51" s="38"/>
      <c r="M51" s="38"/>
      <c r="N51" s="38"/>
      <c r="O51" s="38"/>
      <c r="P51" s="38"/>
      <c r="Q51" s="27" t="str">
        <f>IF(COUNTA($A51:$E51,$G51:$P51,$V51:$Y51,$AB51:$AC51)=0,"",IF(D51="","INVALID INPUT",IF(F51&lt;&gt;"COMPLETE","INVALID INPUT",IF(AA51="INVALID","INVALID INPUT",IF(P51="YES","UNRESOLVED",IF(O51="UNRESOLVED","UNRESOLVED",IF(OR(H51="UNKNOWN",I51="UNKNOWN",J51="UNKNOWN",L51="UNKNOWN"),"UNRESOLVED",IF(H51="NO",IF(N51="UNKNOWN","UNRESOLVED",IF(N51="YES","REFERENCE / CONTEXT ONLY","EXCLUDED")),IF(OR(I51="NO",J51="NO"),IF(N51="UNKNOWN","UNRESOLVED",IF(N51="YES","REFERENCE / CONTEXT ONLY","EXCLUDED")),IF(L51="NO",IF(N51="UNKNOWN","UNRESOLVED",IF(N51="YES","REFERENCE / CONTEXT ONLY","EXCLUDED")),IF(K51="UNKNOWN","UNRESOLVED",IF(K51="YES","DIRECT",IF(M51="UNKNOWN","UNRESOLVED",IF(M51="YES","SUBSTITUTE","INDIRECT"))))))))))))))</f>
        <v/>
      </c>
      <c r="R51" s="27" t="str">
        <f>IF(COUNTA($A51:$E51,$G51:$P51,$V51:$Y51,$AB51:$AC51)=0,"",IF(D51="","INVALID_MISSING_CANDIDATE",IF(F51&lt;&gt;"COMPLETE","INVALID_INCOMPLETE_SCOPE",IF(AA51="INVALID","INVALID_CONTROLLED_VALUE",IF(P51="YES","UNRESOLVED_CONTRADICTION",IF(O51="UNRESOLVED","UNRESOLVED_EVIDENCE_GAP",IF(OR(H51="UNKNOWN",I51="UNKNOWN",J51="UNKNOWN",L51="UNKNOWN"),"UNRESOLVED_EVIDENCE_GAP",IF(H51="NO",IF(N51="UNKNOWN","UNRESOLVED_EVIDENCE_GAP",IF(N51="YES","REFERENCE_OUT_OF_SCOPE_BENCHMARK","EXCLUDED_OUT_OF_SCOPE")),IF(OR(I51="NO",J51="NO"),IF(N51="UNKNOWN","UNRESOLVED_EVIDENCE_GAP",IF(N51="YES","REFERENCE_DISCOVERY_OR_CONTEXT_ONLY","EXCLUDED_NO_DECISION_RELATION")),IF(L51="NO",IF(N51="UNKNOWN","UNRESOLVED_EVIDENCE_GAP",IF(N51="YES","REFERENCE_DISCOVERY_OR_CONTEXT_ONLY","EXCLUDED_NO_DECISION_RELATION")),IF(K51="UNKNOWN","UNRESOLVED_EVIDENCE_GAP",IF(K51="YES","DIRECT_CLOSE_BUYER_SUBSTITUTE",IF(M51="UNKNOWN","UNRESOLVED_EVIDENCE_GAP",IF(M51="YES","SUBSTITUTE_ALTERNATIVE_PATH","INDIRECT_ADJACENT_COMMERCIAL_ALTERNATIVE"))))))))))))))</f>
        <v/>
      </c>
      <c r="S51" s="27" t="str">
        <f>IF(R51="","",IFERROR(VLOOKUP(R51,'Controlled Vocabulary'!$G$10:$I$21,3,FALSE),"Correct the record and rerun."))</f>
        <v/>
      </c>
      <c r="T51" s="27" t="str">
        <f>IF(Q51="","",IFERROR(VLOOKUP(Q51,'Controlled Vocabulary'!$K$10:$M$16,2,FALSE),""))</f>
        <v/>
      </c>
      <c r="U51" s="27" t="str">
        <f>IF(Q51="","",IFERROR(VLOOKUP(Q51,'Controlled Vocabulary'!$K$10:$M$16,3,FALSE),""))</f>
        <v/>
      </c>
      <c r="V51" s="38"/>
      <c r="W51" s="38"/>
      <c r="X51" s="38"/>
      <c r="Y51" s="42"/>
      <c r="Z51" s="27" t="str">
        <f>IF(OR(C51="",E51="",B51&lt;&gt;"ACTIVE"),"",IF(COUNTIFS($C$5:$C$104,C51,$E$5:$E$104,E51,$B$5:$B$104,"ACTIVE")&gt;1,"DUPLICATE ACTIVE ASSIGNMENT","OK"))</f>
        <v/>
      </c>
      <c r="AA51" s="28" t="str">
        <f>IF(COUNTA($A51:$E51,$G51:$P51,$V51:$Y51,$AB51:$AC51)=0,"",IF(D51="","INVALID",IF(F51&lt;&gt;"COMPLETE","VALID",IF(OR(COUNTIF('Controlled Vocabulary'!$B$4:$B$6,H51)=0,COUNTIF('Controlled Vocabulary'!$B$4:$B$6,I51)=0,COUNTIF('Controlled Vocabulary'!$B$4:$B$6,J51)=0,COUNTIF('Controlled Vocabulary'!$B$4:$B$6,K51)=0,COUNTIF('Controlled Vocabulary'!$B$4:$B$6,L51)=0,COUNTIF('Controlled Vocabulary'!$B$4:$B$6,M51)=0,COUNTIF('Controlled Vocabulary'!$B$4:$B$6,N51)=0,COUNTIF('Controlled Vocabulary'!$E$4:$E$6,O51)=0,COUNTIF('Controlled Vocabulary'!$K$4:$K$5,P51)=0),"INVALID","VALID"))))</f>
        <v/>
      </c>
      <c r="AB51" s="46"/>
      <c r="AC51" s="46"/>
    </row>
    <row r="52" spans="1:29">
      <c r="A52" s="34"/>
      <c r="B52" s="35"/>
      <c r="C52" s="35"/>
      <c r="D52" s="35"/>
      <c r="E52" s="35"/>
      <c r="F52" s="27" t="str">
        <f>IF(COUNTA($A52:$E52,$G52:$P52,$V52:$Y52,$AB52:$AC52)=0,"",IFERROR(VLOOKUP(E52,'Decision Scope'!$A$5:$B$104,2,FALSE),"INCOMPLETE"))</f>
        <v/>
      </c>
      <c r="G52" s="35"/>
      <c r="H52" s="35"/>
      <c r="I52" s="35"/>
      <c r="J52" s="35"/>
      <c r="K52" s="35"/>
      <c r="L52" s="35"/>
      <c r="M52" s="35"/>
      <c r="N52" s="35"/>
      <c r="O52" s="35"/>
      <c r="P52" s="35"/>
      <c r="Q52" s="27" t="str">
        <f>IF(COUNTA($A52:$E52,$G52:$P52,$V52:$Y52,$AB52:$AC52)=0,"",IF(D52="","INVALID INPUT",IF(F52&lt;&gt;"COMPLETE","INVALID INPUT",IF(AA52="INVALID","INVALID INPUT",IF(P52="YES","UNRESOLVED",IF(O52="UNRESOLVED","UNRESOLVED",IF(OR(H52="UNKNOWN",I52="UNKNOWN",J52="UNKNOWN",L52="UNKNOWN"),"UNRESOLVED",IF(H52="NO",IF(N52="UNKNOWN","UNRESOLVED",IF(N52="YES","REFERENCE / CONTEXT ONLY","EXCLUDED")),IF(OR(I52="NO",J52="NO"),IF(N52="UNKNOWN","UNRESOLVED",IF(N52="YES","REFERENCE / CONTEXT ONLY","EXCLUDED")),IF(L52="NO",IF(N52="UNKNOWN","UNRESOLVED",IF(N52="YES","REFERENCE / CONTEXT ONLY","EXCLUDED")),IF(K52="UNKNOWN","UNRESOLVED",IF(K52="YES","DIRECT",IF(M52="UNKNOWN","UNRESOLVED",IF(M52="YES","SUBSTITUTE","INDIRECT"))))))))))))))</f>
        <v/>
      </c>
      <c r="R52" s="27" t="str">
        <f>IF(COUNTA($A52:$E52,$G52:$P52,$V52:$Y52,$AB52:$AC52)=0,"",IF(D52="","INVALID_MISSING_CANDIDATE",IF(F52&lt;&gt;"COMPLETE","INVALID_INCOMPLETE_SCOPE",IF(AA52="INVALID","INVALID_CONTROLLED_VALUE",IF(P52="YES","UNRESOLVED_CONTRADICTION",IF(O52="UNRESOLVED","UNRESOLVED_EVIDENCE_GAP",IF(OR(H52="UNKNOWN",I52="UNKNOWN",J52="UNKNOWN",L52="UNKNOWN"),"UNRESOLVED_EVIDENCE_GAP",IF(H52="NO",IF(N52="UNKNOWN","UNRESOLVED_EVIDENCE_GAP",IF(N52="YES","REFERENCE_OUT_OF_SCOPE_BENCHMARK","EXCLUDED_OUT_OF_SCOPE")),IF(OR(I52="NO",J52="NO"),IF(N52="UNKNOWN","UNRESOLVED_EVIDENCE_GAP",IF(N52="YES","REFERENCE_DISCOVERY_OR_CONTEXT_ONLY","EXCLUDED_NO_DECISION_RELATION")),IF(L52="NO",IF(N52="UNKNOWN","UNRESOLVED_EVIDENCE_GAP",IF(N52="YES","REFERENCE_DISCOVERY_OR_CONTEXT_ONLY","EXCLUDED_NO_DECISION_RELATION")),IF(K52="UNKNOWN","UNRESOLVED_EVIDENCE_GAP",IF(K52="YES","DIRECT_CLOSE_BUYER_SUBSTITUTE",IF(M52="UNKNOWN","UNRESOLVED_EVIDENCE_GAP",IF(M52="YES","SUBSTITUTE_ALTERNATIVE_PATH","INDIRECT_ADJACENT_COMMERCIAL_ALTERNATIVE"))))))))))))))</f>
        <v/>
      </c>
      <c r="S52" s="27" t="str">
        <f>IF(R52="","",IFERROR(VLOOKUP(R52,'Controlled Vocabulary'!$G$10:$I$21,3,FALSE),"Correct the record and rerun."))</f>
        <v/>
      </c>
      <c r="T52" s="27" t="str">
        <f>IF(Q52="","",IFERROR(VLOOKUP(Q52,'Controlled Vocabulary'!$K$10:$M$16,2,FALSE),""))</f>
        <v/>
      </c>
      <c r="U52" s="27" t="str">
        <f>IF(Q52="","",IFERROR(VLOOKUP(Q52,'Controlled Vocabulary'!$K$10:$M$16,3,FALSE),""))</f>
        <v/>
      </c>
      <c r="V52" s="35"/>
      <c r="W52" s="35"/>
      <c r="X52" s="35"/>
      <c r="Y52" s="41"/>
      <c r="Z52" s="27" t="str">
        <f>IF(OR(C52="",E52="",B52&lt;&gt;"ACTIVE"),"",IF(COUNTIFS($C$5:$C$104,C52,$E$5:$E$104,E52,$B$5:$B$104,"ACTIVE")&gt;1,"DUPLICATE ACTIVE ASSIGNMENT","OK"))</f>
        <v/>
      </c>
      <c r="AA52" s="28" t="str">
        <f>IF(COUNTA($A52:$E52,$G52:$P52,$V52:$Y52,$AB52:$AC52)=0,"",IF(D52="","INVALID",IF(F52&lt;&gt;"COMPLETE","VALID",IF(OR(COUNTIF('Controlled Vocabulary'!$B$4:$B$6,H52)=0,COUNTIF('Controlled Vocabulary'!$B$4:$B$6,I52)=0,COUNTIF('Controlled Vocabulary'!$B$4:$B$6,J52)=0,COUNTIF('Controlled Vocabulary'!$B$4:$B$6,K52)=0,COUNTIF('Controlled Vocabulary'!$B$4:$B$6,L52)=0,COUNTIF('Controlled Vocabulary'!$B$4:$B$6,M52)=0,COUNTIF('Controlled Vocabulary'!$B$4:$B$6,N52)=0,COUNTIF('Controlled Vocabulary'!$E$4:$E$6,O52)=0,COUNTIF('Controlled Vocabulary'!$K$4:$K$5,P52)=0),"INVALID","VALID"))))</f>
        <v/>
      </c>
      <c r="AB52" s="46"/>
      <c r="AC52" s="46"/>
    </row>
    <row r="53" spans="1:29">
      <c r="A53" s="37"/>
      <c r="B53" s="38"/>
      <c r="C53" s="38"/>
      <c r="D53" s="38"/>
      <c r="E53" s="38"/>
      <c r="F53" s="27" t="str">
        <f>IF(COUNTA($A53:$E53,$G53:$P53,$V53:$Y53,$AB53:$AC53)=0,"",IFERROR(VLOOKUP(E53,'Decision Scope'!$A$5:$B$104,2,FALSE),"INCOMPLETE"))</f>
        <v/>
      </c>
      <c r="G53" s="38"/>
      <c r="H53" s="38"/>
      <c r="I53" s="38"/>
      <c r="J53" s="38"/>
      <c r="K53" s="38"/>
      <c r="L53" s="38"/>
      <c r="M53" s="38"/>
      <c r="N53" s="38"/>
      <c r="O53" s="38"/>
      <c r="P53" s="38"/>
      <c r="Q53" s="27" t="str">
        <f>IF(COUNTA($A53:$E53,$G53:$P53,$V53:$Y53,$AB53:$AC53)=0,"",IF(D53="","INVALID INPUT",IF(F53&lt;&gt;"COMPLETE","INVALID INPUT",IF(AA53="INVALID","INVALID INPUT",IF(P53="YES","UNRESOLVED",IF(O53="UNRESOLVED","UNRESOLVED",IF(OR(H53="UNKNOWN",I53="UNKNOWN",J53="UNKNOWN",L53="UNKNOWN"),"UNRESOLVED",IF(H53="NO",IF(N53="UNKNOWN","UNRESOLVED",IF(N53="YES","REFERENCE / CONTEXT ONLY","EXCLUDED")),IF(OR(I53="NO",J53="NO"),IF(N53="UNKNOWN","UNRESOLVED",IF(N53="YES","REFERENCE / CONTEXT ONLY","EXCLUDED")),IF(L53="NO",IF(N53="UNKNOWN","UNRESOLVED",IF(N53="YES","REFERENCE / CONTEXT ONLY","EXCLUDED")),IF(K53="UNKNOWN","UNRESOLVED",IF(K53="YES","DIRECT",IF(M53="UNKNOWN","UNRESOLVED",IF(M53="YES","SUBSTITUTE","INDIRECT"))))))))))))))</f>
        <v/>
      </c>
      <c r="R53" s="27" t="str">
        <f>IF(COUNTA($A53:$E53,$G53:$P53,$V53:$Y53,$AB53:$AC53)=0,"",IF(D53="","INVALID_MISSING_CANDIDATE",IF(F53&lt;&gt;"COMPLETE","INVALID_INCOMPLETE_SCOPE",IF(AA53="INVALID","INVALID_CONTROLLED_VALUE",IF(P53="YES","UNRESOLVED_CONTRADICTION",IF(O53="UNRESOLVED","UNRESOLVED_EVIDENCE_GAP",IF(OR(H53="UNKNOWN",I53="UNKNOWN",J53="UNKNOWN",L53="UNKNOWN"),"UNRESOLVED_EVIDENCE_GAP",IF(H53="NO",IF(N53="UNKNOWN","UNRESOLVED_EVIDENCE_GAP",IF(N53="YES","REFERENCE_OUT_OF_SCOPE_BENCHMARK","EXCLUDED_OUT_OF_SCOPE")),IF(OR(I53="NO",J53="NO"),IF(N53="UNKNOWN","UNRESOLVED_EVIDENCE_GAP",IF(N53="YES","REFERENCE_DISCOVERY_OR_CONTEXT_ONLY","EXCLUDED_NO_DECISION_RELATION")),IF(L53="NO",IF(N53="UNKNOWN","UNRESOLVED_EVIDENCE_GAP",IF(N53="YES","REFERENCE_DISCOVERY_OR_CONTEXT_ONLY","EXCLUDED_NO_DECISION_RELATION")),IF(K53="UNKNOWN","UNRESOLVED_EVIDENCE_GAP",IF(K53="YES","DIRECT_CLOSE_BUYER_SUBSTITUTE",IF(M53="UNKNOWN","UNRESOLVED_EVIDENCE_GAP",IF(M53="YES","SUBSTITUTE_ALTERNATIVE_PATH","INDIRECT_ADJACENT_COMMERCIAL_ALTERNATIVE"))))))))))))))</f>
        <v/>
      </c>
      <c r="S53" s="27" t="str">
        <f>IF(R53="","",IFERROR(VLOOKUP(R53,'Controlled Vocabulary'!$G$10:$I$21,3,FALSE),"Correct the record and rerun."))</f>
        <v/>
      </c>
      <c r="T53" s="27" t="str">
        <f>IF(Q53="","",IFERROR(VLOOKUP(Q53,'Controlled Vocabulary'!$K$10:$M$16,2,FALSE),""))</f>
        <v/>
      </c>
      <c r="U53" s="27" t="str">
        <f>IF(Q53="","",IFERROR(VLOOKUP(Q53,'Controlled Vocabulary'!$K$10:$M$16,3,FALSE),""))</f>
        <v/>
      </c>
      <c r="V53" s="38"/>
      <c r="W53" s="38"/>
      <c r="X53" s="38"/>
      <c r="Y53" s="42"/>
      <c r="Z53" s="27" t="str">
        <f>IF(OR(C53="",E53="",B53&lt;&gt;"ACTIVE"),"",IF(COUNTIFS($C$5:$C$104,C53,$E$5:$E$104,E53,$B$5:$B$104,"ACTIVE")&gt;1,"DUPLICATE ACTIVE ASSIGNMENT","OK"))</f>
        <v/>
      </c>
      <c r="AA53" s="28" t="str">
        <f>IF(COUNTA($A53:$E53,$G53:$P53,$V53:$Y53,$AB53:$AC53)=0,"",IF(D53="","INVALID",IF(F53&lt;&gt;"COMPLETE","VALID",IF(OR(COUNTIF('Controlled Vocabulary'!$B$4:$B$6,H53)=0,COUNTIF('Controlled Vocabulary'!$B$4:$B$6,I53)=0,COUNTIF('Controlled Vocabulary'!$B$4:$B$6,J53)=0,COUNTIF('Controlled Vocabulary'!$B$4:$B$6,K53)=0,COUNTIF('Controlled Vocabulary'!$B$4:$B$6,L53)=0,COUNTIF('Controlled Vocabulary'!$B$4:$B$6,M53)=0,COUNTIF('Controlled Vocabulary'!$B$4:$B$6,N53)=0,COUNTIF('Controlled Vocabulary'!$E$4:$E$6,O53)=0,COUNTIF('Controlled Vocabulary'!$K$4:$K$5,P53)=0),"INVALID","VALID"))))</f>
        <v/>
      </c>
      <c r="AB53" s="46"/>
      <c r="AC53" s="46"/>
    </row>
    <row r="54" spans="1:29">
      <c r="A54" s="34"/>
      <c r="B54" s="35"/>
      <c r="C54" s="35"/>
      <c r="D54" s="35"/>
      <c r="E54" s="35"/>
      <c r="F54" s="27" t="str">
        <f>IF(COUNTA($A54:$E54,$G54:$P54,$V54:$Y54,$AB54:$AC54)=0,"",IFERROR(VLOOKUP(E54,'Decision Scope'!$A$5:$B$104,2,FALSE),"INCOMPLETE"))</f>
        <v/>
      </c>
      <c r="G54" s="35"/>
      <c r="H54" s="35"/>
      <c r="I54" s="35"/>
      <c r="J54" s="35"/>
      <c r="K54" s="35"/>
      <c r="L54" s="35"/>
      <c r="M54" s="35"/>
      <c r="N54" s="35"/>
      <c r="O54" s="35"/>
      <c r="P54" s="35"/>
      <c r="Q54" s="27" t="str">
        <f>IF(COUNTA($A54:$E54,$G54:$P54,$V54:$Y54,$AB54:$AC54)=0,"",IF(D54="","INVALID INPUT",IF(F54&lt;&gt;"COMPLETE","INVALID INPUT",IF(AA54="INVALID","INVALID INPUT",IF(P54="YES","UNRESOLVED",IF(O54="UNRESOLVED","UNRESOLVED",IF(OR(H54="UNKNOWN",I54="UNKNOWN",J54="UNKNOWN",L54="UNKNOWN"),"UNRESOLVED",IF(H54="NO",IF(N54="UNKNOWN","UNRESOLVED",IF(N54="YES","REFERENCE / CONTEXT ONLY","EXCLUDED")),IF(OR(I54="NO",J54="NO"),IF(N54="UNKNOWN","UNRESOLVED",IF(N54="YES","REFERENCE / CONTEXT ONLY","EXCLUDED")),IF(L54="NO",IF(N54="UNKNOWN","UNRESOLVED",IF(N54="YES","REFERENCE / CONTEXT ONLY","EXCLUDED")),IF(K54="UNKNOWN","UNRESOLVED",IF(K54="YES","DIRECT",IF(M54="UNKNOWN","UNRESOLVED",IF(M54="YES","SUBSTITUTE","INDIRECT"))))))))))))))</f>
        <v/>
      </c>
      <c r="R54" s="27" t="str">
        <f>IF(COUNTA($A54:$E54,$G54:$P54,$V54:$Y54,$AB54:$AC54)=0,"",IF(D54="","INVALID_MISSING_CANDIDATE",IF(F54&lt;&gt;"COMPLETE","INVALID_INCOMPLETE_SCOPE",IF(AA54="INVALID","INVALID_CONTROLLED_VALUE",IF(P54="YES","UNRESOLVED_CONTRADICTION",IF(O54="UNRESOLVED","UNRESOLVED_EVIDENCE_GAP",IF(OR(H54="UNKNOWN",I54="UNKNOWN",J54="UNKNOWN",L54="UNKNOWN"),"UNRESOLVED_EVIDENCE_GAP",IF(H54="NO",IF(N54="UNKNOWN","UNRESOLVED_EVIDENCE_GAP",IF(N54="YES","REFERENCE_OUT_OF_SCOPE_BENCHMARK","EXCLUDED_OUT_OF_SCOPE")),IF(OR(I54="NO",J54="NO"),IF(N54="UNKNOWN","UNRESOLVED_EVIDENCE_GAP",IF(N54="YES","REFERENCE_DISCOVERY_OR_CONTEXT_ONLY","EXCLUDED_NO_DECISION_RELATION")),IF(L54="NO",IF(N54="UNKNOWN","UNRESOLVED_EVIDENCE_GAP",IF(N54="YES","REFERENCE_DISCOVERY_OR_CONTEXT_ONLY","EXCLUDED_NO_DECISION_RELATION")),IF(K54="UNKNOWN","UNRESOLVED_EVIDENCE_GAP",IF(K54="YES","DIRECT_CLOSE_BUYER_SUBSTITUTE",IF(M54="UNKNOWN","UNRESOLVED_EVIDENCE_GAP",IF(M54="YES","SUBSTITUTE_ALTERNATIVE_PATH","INDIRECT_ADJACENT_COMMERCIAL_ALTERNATIVE"))))))))))))))</f>
        <v/>
      </c>
      <c r="S54" s="27" t="str">
        <f>IF(R54="","",IFERROR(VLOOKUP(R54,'Controlled Vocabulary'!$G$10:$I$21,3,FALSE),"Correct the record and rerun."))</f>
        <v/>
      </c>
      <c r="T54" s="27" t="str">
        <f>IF(Q54="","",IFERROR(VLOOKUP(Q54,'Controlled Vocabulary'!$K$10:$M$16,2,FALSE),""))</f>
        <v/>
      </c>
      <c r="U54" s="27" t="str">
        <f>IF(Q54="","",IFERROR(VLOOKUP(Q54,'Controlled Vocabulary'!$K$10:$M$16,3,FALSE),""))</f>
        <v/>
      </c>
      <c r="V54" s="35"/>
      <c r="W54" s="35"/>
      <c r="X54" s="35"/>
      <c r="Y54" s="41"/>
      <c r="Z54" s="27" t="str">
        <f>IF(OR(C54="",E54="",B54&lt;&gt;"ACTIVE"),"",IF(COUNTIFS($C$5:$C$104,C54,$E$5:$E$104,E54,$B$5:$B$104,"ACTIVE")&gt;1,"DUPLICATE ACTIVE ASSIGNMENT","OK"))</f>
        <v/>
      </c>
      <c r="AA54" s="28" t="str">
        <f>IF(COUNTA($A54:$E54,$G54:$P54,$V54:$Y54,$AB54:$AC54)=0,"",IF(D54="","INVALID",IF(F54&lt;&gt;"COMPLETE","VALID",IF(OR(COUNTIF('Controlled Vocabulary'!$B$4:$B$6,H54)=0,COUNTIF('Controlled Vocabulary'!$B$4:$B$6,I54)=0,COUNTIF('Controlled Vocabulary'!$B$4:$B$6,J54)=0,COUNTIF('Controlled Vocabulary'!$B$4:$B$6,K54)=0,COUNTIF('Controlled Vocabulary'!$B$4:$B$6,L54)=0,COUNTIF('Controlled Vocabulary'!$B$4:$B$6,M54)=0,COUNTIF('Controlled Vocabulary'!$B$4:$B$6,N54)=0,COUNTIF('Controlled Vocabulary'!$E$4:$E$6,O54)=0,COUNTIF('Controlled Vocabulary'!$K$4:$K$5,P54)=0),"INVALID","VALID"))))</f>
        <v/>
      </c>
      <c r="AB54" s="46"/>
      <c r="AC54" s="46"/>
    </row>
    <row r="55" spans="1:29">
      <c r="A55" s="37"/>
      <c r="B55" s="38"/>
      <c r="C55" s="38"/>
      <c r="D55" s="38"/>
      <c r="E55" s="38"/>
      <c r="F55" s="27" t="str">
        <f>IF(COUNTA($A55:$E55,$G55:$P55,$V55:$Y55,$AB55:$AC55)=0,"",IFERROR(VLOOKUP(E55,'Decision Scope'!$A$5:$B$104,2,FALSE),"INCOMPLETE"))</f>
        <v/>
      </c>
      <c r="G55" s="38"/>
      <c r="H55" s="38"/>
      <c r="I55" s="38"/>
      <c r="J55" s="38"/>
      <c r="K55" s="38"/>
      <c r="L55" s="38"/>
      <c r="M55" s="38"/>
      <c r="N55" s="38"/>
      <c r="O55" s="38"/>
      <c r="P55" s="38"/>
      <c r="Q55" s="27" t="str">
        <f>IF(COUNTA($A55:$E55,$G55:$P55,$V55:$Y55,$AB55:$AC55)=0,"",IF(D55="","INVALID INPUT",IF(F55&lt;&gt;"COMPLETE","INVALID INPUT",IF(AA55="INVALID","INVALID INPUT",IF(P55="YES","UNRESOLVED",IF(O55="UNRESOLVED","UNRESOLVED",IF(OR(H55="UNKNOWN",I55="UNKNOWN",J55="UNKNOWN",L55="UNKNOWN"),"UNRESOLVED",IF(H55="NO",IF(N55="UNKNOWN","UNRESOLVED",IF(N55="YES","REFERENCE / CONTEXT ONLY","EXCLUDED")),IF(OR(I55="NO",J55="NO"),IF(N55="UNKNOWN","UNRESOLVED",IF(N55="YES","REFERENCE / CONTEXT ONLY","EXCLUDED")),IF(L55="NO",IF(N55="UNKNOWN","UNRESOLVED",IF(N55="YES","REFERENCE / CONTEXT ONLY","EXCLUDED")),IF(K55="UNKNOWN","UNRESOLVED",IF(K55="YES","DIRECT",IF(M55="UNKNOWN","UNRESOLVED",IF(M55="YES","SUBSTITUTE","INDIRECT"))))))))))))))</f>
        <v/>
      </c>
      <c r="R55" s="27" t="str">
        <f>IF(COUNTA($A55:$E55,$G55:$P55,$V55:$Y55,$AB55:$AC55)=0,"",IF(D55="","INVALID_MISSING_CANDIDATE",IF(F55&lt;&gt;"COMPLETE","INVALID_INCOMPLETE_SCOPE",IF(AA55="INVALID","INVALID_CONTROLLED_VALUE",IF(P55="YES","UNRESOLVED_CONTRADICTION",IF(O55="UNRESOLVED","UNRESOLVED_EVIDENCE_GAP",IF(OR(H55="UNKNOWN",I55="UNKNOWN",J55="UNKNOWN",L55="UNKNOWN"),"UNRESOLVED_EVIDENCE_GAP",IF(H55="NO",IF(N55="UNKNOWN","UNRESOLVED_EVIDENCE_GAP",IF(N55="YES","REFERENCE_OUT_OF_SCOPE_BENCHMARK","EXCLUDED_OUT_OF_SCOPE")),IF(OR(I55="NO",J55="NO"),IF(N55="UNKNOWN","UNRESOLVED_EVIDENCE_GAP",IF(N55="YES","REFERENCE_DISCOVERY_OR_CONTEXT_ONLY","EXCLUDED_NO_DECISION_RELATION")),IF(L55="NO",IF(N55="UNKNOWN","UNRESOLVED_EVIDENCE_GAP",IF(N55="YES","REFERENCE_DISCOVERY_OR_CONTEXT_ONLY","EXCLUDED_NO_DECISION_RELATION")),IF(K55="UNKNOWN","UNRESOLVED_EVIDENCE_GAP",IF(K55="YES","DIRECT_CLOSE_BUYER_SUBSTITUTE",IF(M55="UNKNOWN","UNRESOLVED_EVIDENCE_GAP",IF(M55="YES","SUBSTITUTE_ALTERNATIVE_PATH","INDIRECT_ADJACENT_COMMERCIAL_ALTERNATIVE"))))))))))))))</f>
        <v/>
      </c>
      <c r="S55" s="27" t="str">
        <f>IF(R55="","",IFERROR(VLOOKUP(R55,'Controlled Vocabulary'!$G$10:$I$21,3,FALSE),"Correct the record and rerun."))</f>
        <v/>
      </c>
      <c r="T55" s="27" t="str">
        <f>IF(Q55="","",IFERROR(VLOOKUP(Q55,'Controlled Vocabulary'!$K$10:$M$16,2,FALSE),""))</f>
        <v/>
      </c>
      <c r="U55" s="27" t="str">
        <f>IF(Q55="","",IFERROR(VLOOKUP(Q55,'Controlled Vocabulary'!$K$10:$M$16,3,FALSE),""))</f>
        <v/>
      </c>
      <c r="V55" s="38"/>
      <c r="W55" s="38"/>
      <c r="X55" s="38"/>
      <c r="Y55" s="42"/>
      <c r="Z55" s="27" t="str">
        <f>IF(OR(C55="",E55="",B55&lt;&gt;"ACTIVE"),"",IF(COUNTIFS($C$5:$C$104,C55,$E$5:$E$104,E55,$B$5:$B$104,"ACTIVE")&gt;1,"DUPLICATE ACTIVE ASSIGNMENT","OK"))</f>
        <v/>
      </c>
      <c r="AA55" s="28" t="str">
        <f>IF(COUNTA($A55:$E55,$G55:$P55,$V55:$Y55,$AB55:$AC55)=0,"",IF(D55="","INVALID",IF(F55&lt;&gt;"COMPLETE","VALID",IF(OR(COUNTIF('Controlled Vocabulary'!$B$4:$B$6,H55)=0,COUNTIF('Controlled Vocabulary'!$B$4:$B$6,I55)=0,COUNTIF('Controlled Vocabulary'!$B$4:$B$6,J55)=0,COUNTIF('Controlled Vocabulary'!$B$4:$B$6,K55)=0,COUNTIF('Controlled Vocabulary'!$B$4:$B$6,L55)=0,COUNTIF('Controlled Vocabulary'!$B$4:$B$6,M55)=0,COUNTIF('Controlled Vocabulary'!$B$4:$B$6,N55)=0,COUNTIF('Controlled Vocabulary'!$E$4:$E$6,O55)=0,COUNTIF('Controlled Vocabulary'!$K$4:$K$5,P55)=0),"INVALID","VALID"))))</f>
        <v/>
      </c>
      <c r="AB55" s="46"/>
      <c r="AC55" s="46"/>
    </row>
    <row r="56" spans="1:29">
      <c r="A56" s="34"/>
      <c r="B56" s="35"/>
      <c r="C56" s="35"/>
      <c r="D56" s="35"/>
      <c r="E56" s="35"/>
      <c r="F56" s="27" t="str">
        <f>IF(COUNTA($A56:$E56,$G56:$P56,$V56:$Y56,$AB56:$AC56)=0,"",IFERROR(VLOOKUP(E56,'Decision Scope'!$A$5:$B$104,2,FALSE),"INCOMPLETE"))</f>
        <v/>
      </c>
      <c r="G56" s="35"/>
      <c r="H56" s="35"/>
      <c r="I56" s="35"/>
      <c r="J56" s="35"/>
      <c r="K56" s="35"/>
      <c r="L56" s="35"/>
      <c r="M56" s="35"/>
      <c r="N56" s="35"/>
      <c r="O56" s="35"/>
      <c r="P56" s="35"/>
      <c r="Q56" s="27" t="str">
        <f>IF(COUNTA($A56:$E56,$G56:$P56,$V56:$Y56,$AB56:$AC56)=0,"",IF(D56="","INVALID INPUT",IF(F56&lt;&gt;"COMPLETE","INVALID INPUT",IF(AA56="INVALID","INVALID INPUT",IF(P56="YES","UNRESOLVED",IF(O56="UNRESOLVED","UNRESOLVED",IF(OR(H56="UNKNOWN",I56="UNKNOWN",J56="UNKNOWN",L56="UNKNOWN"),"UNRESOLVED",IF(H56="NO",IF(N56="UNKNOWN","UNRESOLVED",IF(N56="YES","REFERENCE / CONTEXT ONLY","EXCLUDED")),IF(OR(I56="NO",J56="NO"),IF(N56="UNKNOWN","UNRESOLVED",IF(N56="YES","REFERENCE / CONTEXT ONLY","EXCLUDED")),IF(L56="NO",IF(N56="UNKNOWN","UNRESOLVED",IF(N56="YES","REFERENCE / CONTEXT ONLY","EXCLUDED")),IF(K56="UNKNOWN","UNRESOLVED",IF(K56="YES","DIRECT",IF(M56="UNKNOWN","UNRESOLVED",IF(M56="YES","SUBSTITUTE","INDIRECT"))))))))))))))</f>
        <v/>
      </c>
      <c r="R56" s="27" t="str">
        <f>IF(COUNTA($A56:$E56,$G56:$P56,$V56:$Y56,$AB56:$AC56)=0,"",IF(D56="","INVALID_MISSING_CANDIDATE",IF(F56&lt;&gt;"COMPLETE","INVALID_INCOMPLETE_SCOPE",IF(AA56="INVALID","INVALID_CONTROLLED_VALUE",IF(P56="YES","UNRESOLVED_CONTRADICTION",IF(O56="UNRESOLVED","UNRESOLVED_EVIDENCE_GAP",IF(OR(H56="UNKNOWN",I56="UNKNOWN",J56="UNKNOWN",L56="UNKNOWN"),"UNRESOLVED_EVIDENCE_GAP",IF(H56="NO",IF(N56="UNKNOWN","UNRESOLVED_EVIDENCE_GAP",IF(N56="YES","REFERENCE_OUT_OF_SCOPE_BENCHMARK","EXCLUDED_OUT_OF_SCOPE")),IF(OR(I56="NO",J56="NO"),IF(N56="UNKNOWN","UNRESOLVED_EVIDENCE_GAP",IF(N56="YES","REFERENCE_DISCOVERY_OR_CONTEXT_ONLY","EXCLUDED_NO_DECISION_RELATION")),IF(L56="NO",IF(N56="UNKNOWN","UNRESOLVED_EVIDENCE_GAP",IF(N56="YES","REFERENCE_DISCOVERY_OR_CONTEXT_ONLY","EXCLUDED_NO_DECISION_RELATION")),IF(K56="UNKNOWN","UNRESOLVED_EVIDENCE_GAP",IF(K56="YES","DIRECT_CLOSE_BUYER_SUBSTITUTE",IF(M56="UNKNOWN","UNRESOLVED_EVIDENCE_GAP",IF(M56="YES","SUBSTITUTE_ALTERNATIVE_PATH","INDIRECT_ADJACENT_COMMERCIAL_ALTERNATIVE"))))))))))))))</f>
        <v/>
      </c>
      <c r="S56" s="27" t="str">
        <f>IF(R56="","",IFERROR(VLOOKUP(R56,'Controlled Vocabulary'!$G$10:$I$21,3,FALSE),"Correct the record and rerun."))</f>
        <v/>
      </c>
      <c r="T56" s="27" t="str">
        <f>IF(Q56="","",IFERROR(VLOOKUP(Q56,'Controlled Vocabulary'!$K$10:$M$16,2,FALSE),""))</f>
        <v/>
      </c>
      <c r="U56" s="27" t="str">
        <f>IF(Q56="","",IFERROR(VLOOKUP(Q56,'Controlled Vocabulary'!$K$10:$M$16,3,FALSE),""))</f>
        <v/>
      </c>
      <c r="V56" s="35"/>
      <c r="W56" s="35"/>
      <c r="X56" s="35"/>
      <c r="Y56" s="41"/>
      <c r="Z56" s="27" t="str">
        <f>IF(OR(C56="",E56="",B56&lt;&gt;"ACTIVE"),"",IF(COUNTIFS($C$5:$C$104,C56,$E$5:$E$104,E56,$B$5:$B$104,"ACTIVE")&gt;1,"DUPLICATE ACTIVE ASSIGNMENT","OK"))</f>
        <v/>
      </c>
      <c r="AA56" s="28" t="str">
        <f>IF(COUNTA($A56:$E56,$G56:$P56,$V56:$Y56,$AB56:$AC56)=0,"",IF(D56="","INVALID",IF(F56&lt;&gt;"COMPLETE","VALID",IF(OR(COUNTIF('Controlled Vocabulary'!$B$4:$B$6,H56)=0,COUNTIF('Controlled Vocabulary'!$B$4:$B$6,I56)=0,COUNTIF('Controlled Vocabulary'!$B$4:$B$6,J56)=0,COUNTIF('Controlled Vocabulary'!$B$4:$B$6,K56)=0,COUNTIF('Controlled Vocabulary'!$B$4:$B$6,L56)=0,COUNTIF('Controlled Vocabulary'!$B$4:$B$6,M56)=0,COUNTIF('Controlled Vocabulary'!$B$4:$B$6,N56)=0,COUNTIF('Controlled Vocabulary'!$E$4:$E$6,O56)=0,COUNTIF('Controlled Vocabulary'!$K$4:$K$5,P56)=0),"INVALID","VALID"))))</f>
        <v/>
      </c>
      <c r="AB56" s="46"/>
      <c r="AC56" s="46"/>
    </row>
    <row r="57" spans="1:29">
      <c r="A57" s="37"/>
      <c r="B57" s="38"/>
      <c r="C57" s="38"/>
      <c r="D57" s="38"/>
      <c r="E57" s="38"/>
      <c r="F57" s="27" t="str">
        <f>IF(COUNTA($A57:$E57,$G57:$P57,$V57:$Y57,$AB57:$AC57)=0,"",IFERROR(VLOOKUP(E57,'Decision Scope'!$A$5:$B$104,2,FALSE),"INCOMPLETE"))</f>
        <v/>
      </c>
      <c r="G57" s="38"/>
      <c r="H57" s="38"/>
      <c r="I57" s="38"/>
      <c r="J57" s="38"/>
      <c r="K57" s="38"/>
      <c r="L57" s="38"/>
      <c r="M57" s="38"/>
      <c r="N57" s="38"/>
      <c r="O57" s="38"/>
      <c r="P57" s="38"/>
      <c r="Q57" s="27" t="str">
        <f>IF(COUNTA($A57:$E57,$G57:$P57,$V57:$Y57,$AB57:$AC57)=0,"",IF(D57="","INVALID INPUT",IF(F57&lt;&gt;"COMPLETE","INVALID INPUT",IF(AA57="INVALID","INVALID INPUT",IF(P57="YES","UNRESOLVED",IF(O57="UNRESOLVED","UNRESOLVED",IF(OR(H57="UNKNOWN",I57="UNKNOWN",J57="UNKNOWN",L57="UNKNOWN"),"UNRESOLVED",IF(H57="NO",IF(N57="UNKNOWN","UNRESOLVED",IF(N57="YES","REFERENCE / CONTEXT ONLY","EXCLUDED")),IF(OR(I57="NO",J57="NO"),IF(N57="UNKNOWN","UNRESOLVED",IF(N57="YES","REFERENCE / CONTEXT ONLY","EXCLUDED")),IF(L57="NO",IF(N57="UNKNOWN","UNRESOLVED",IF(N57="YES","REFERENCE / CONTEXT ONLY","EXCLUDED")),IF(K57="UNKNOWN","UNRESOLVED",IF(K57="YES","DIRECT",IF(M57="UNKNOWN","UNRESOLVED",IF(M57="YES","SUBSTITUTE","INDIRECT"))))))))))))))</f>
        <v/>
      </c>
      <c r="R57" s="27" t="str">
        <f>IF(COUNTA($A57:$E57,$G57:$P57,$V57:$Y57,$AB57:$AC57)=0,"",IF(D57="","INVALID_MISSING_CANDIDATE",IF(F57&lt;&gt;"COMPLETE","INVALID_INCOMPLETE_SCOPE",IF(AA57="INVALID","INVALID_CONTROLLED_VALUE",IF(P57="YES","UNRESOLVED_CONTRADICTION",IF(O57="UNRESOLVED","UNRESOLVED_EVIDENCE_GAP",IF(OR(H57="UNKNOWN",I57="UNKNOWN",J57="UNKNOWN",L57="UNKNOWN"),"UNRESOLVED_EVIDENCE_GAP",IF(H57="NO",IF(N57="UNKNOWN","UNRESOLVED_EVIDENCE_GAP",IF(N57="YES","REFERENCE_OUT_OF_SCOPE_BENCHMARK","EXCLUDED_OUT_OF_SCOPE")),IF(OR(I57="NO",J57="NO"),IF(N57="UNKNOWN","UNRESOLVED_EVIDENCE_GAP",IF(N57="YES","REFERENCE_DISCOVERY_OR_CONTEXT_ONLY","EXCLUDED_NO_DECISION_RELATION")),IF(L57="NO",IF(N57="UNKNOWN","UNRESOLVED_EVIDENCE_GAP",IF(N57="YES","REFERENCE_DISCOVERY_OR_CONTEXT_ONLY","EXCLUDED_NO_DECISION_RELATION")),IF(K57="UNKNOWN","UNRESOLVED_EVIDENCE_GAP",IF(K57="YES","DIRECT_CLOSE_BUYER_SUBSTITUTE",IF(M57="UNKNOWN","UNRESOLVED_EVIDENCE_GAP",IF(M57="YES","SUBSTITUTE_ALTERNATIVE_PATH","INDIRECT_ADJACENT_COMMERCIAL_ALTERNATIVE"))))))))))))))</f>
        <v/>
      </c>
      <c r="S57" s="27" t="str">
        <f>IF(R57="","",IFERROR(VLOOKUP(R57,'Controlled Vocabulary'!$G$10:$I$21,3,FALSE),"Correct the record and rerun."))</f>
        <v/>
      </c>
      <c r="T57" s="27" t="str">
        <f>IF(Q57="","",IFERROR(VLOOKUP(Q57,'Controlled Vocabulary'!$K$10:$M$16,2,FALSE),""))</f>
        <v/>
      </c>
      <c r="U57" s="27" t="str">
        <f>IF(Q57="","",IFERROR(VLOOKUP(Q57,'Controlled Vocabulary'!$K$10:$M$16,3,FALSE),""))</f>
        <v/>
      </c>
      <c r="V57" s="38"/>
      <c r="W57" s="38"/>
      <c r="X57" s="38"/>
      <c r="Y57" s="42"/>
      <c r="Z57" s="27" t="str">
        <f>IF(OR(C57="",E57="",B57&lt;&gt;"ACTIVE"),"",IF(COUNTIFS($C$5:$C$104,C57,$E$5:$E$104,E57,$B$5:$B$104,"ACTIVE")&gt;1,"DUPLICATE ACTIVE ASSIGNMENT","OK"))</f>
        <v/>
      </c>
      <c r="AA57" s="28" t="str">
        <f>IF(COUNTA($A57:$E57,$G57:$P57,$V57:$Y57,$AB57:$AC57)=0,"",IF(D57="","INVALID",IF(F57&lt;&gt;"COMPLETE","VALID",IF(OR(COUNTIF('Controlled Vocabulary'!$B$4:$B$6,H57)=0,COUNTIF('Controlled Vocabulary'!$B$4:$B$6,I57)=0,COUNTIF('Controlled Vocabulary'!$B$4:$B$6,J57)=0,COUNTIF('Controlled Vocabulary'!$B$4:$B$6,K57)=0,COUNTIF('Controlled Vocabulary'!$B$4:$B$6,L57)=0,COUNTIF('Controlled Vocabulary'!$B$4:$B$6,M57)=0,COUNTIF('Controlled Vocabulary'!$B$4:$B$6,N57)=0,COUNTIF('Controlled Vocabulary'!$E$4:$E$6,O57)=0,COUNTIF('Controlled Vocabulary'!$K$4:$K$5,P57)=0),"INVALID","VALID"))))</f>
        <v/>
      </c>
      <c r="AB57" s="46"/>
      <c r="AC57" s="46"/>
    </row>
    <row r="58" spans="1:29">
      <c r="A58" s="34"/>
      <c r="B58" s="35"/>
      <c r="C58" s="35"/>
      <c r="D58" s="35"/>
      <c r="E58" s="35"/>
      <c r="F58" s="27" t="str">
        <f>IF(COUNTA($A58:$E58,$G58:$P58,$V58:$Y58,$AB58:$AC58)=0,"",IFERROR(VLOOKUP(E58,'Decision Scope'!$A$5:$B$104,2,FALSE),"INCOMPLETE"))</f>
        <v/>
      </c>
      <c r="G58" s="35"/>
      <c r="H58" s="35"/>
      <c r="I58" s="35"/>
      <c r="J58" s="35"/>
      <c r="K58" s="35"/>
      <c r="L58" s="35"/>
      <c r="M58" s="35"/>
      <c r="N58" s="35"/>
      <c r="O58" s="35"/>
      <c r="P58" s="35"/>
      <c r="Q58" s="27" t="str">
        <f>IF(COUNTA($A58:$E58,$G58:$P58,$V58:$Y58,$AB58:$AC58)=0,"",IF(D58="","INVALID INPUT",IF(F58&lt;&gt;"COMPLETE","INVALID INPUT",IF(AA58="INVALID","INVALID INPUT",IF(P58="YES","UNRESOLVED",IF(O58="UNRESOLVED","UNRESOLVED",IF(OR(H58="UNKNOWN",I58="UNKNOWN",J58="UNKNOWN",L58="UNKNOWN"),"UNRESOLVED",IF(H58="NO",IF(N58="UNKNOWN","UNRESOLVED",IF(N58="YES","REFERENCE / CONTEXT ONLY","EXCLUDED")),IF(OR(I58="NO",J58="NO"),IF(N58="UNKNOWN","UNRESOLVED",IF(N58="YES","REFERENCE / CONTEXT ONLY","EXCLUDED")),IF(L58="NO",IF(N58="UNKNOWN","UNRESOLVED",IF(N58="YES","REFERENCE / CONTEXT ONLY","EXCLUDED")),IF(K58="UNKNOWN","UNRESOLVED",IF(K58="YES","DIRECT",IF(M58="UNKNOWN","UNRESOLVED",IF(M58="YES","SUBSTITUTE","INDIRECT"))))))))))))))</f>
        <v/>
      </c>
      <c r="R58" s="27" t="str">
        <f>IF(COUNTA($A58:$E58,$G58:$P58,$V58:$Y58,$AB58:$AC58)=0,"",IF(D58="","INVALID_MISSING_CANDIDATE",IF(F58&lt;&gt;"COMPLETE","INVALID_INCOMPLETE_SCOPE",IF(AA58="INVALID","INVALID_CONTROLLED_VALUE",IF(P58="YES","UNRESOLVED_CONTRADICTION",IF(O58="UNRESOLVED","UNRESOLVED_EVIDENCE_GAP",IF(OR(H58="UNKNOWN",I58="UNKNOWN",J58="UNKNOWN",L58="UNKNOWN"),"UNRESOLVED_EVIDENCE_GAP",IF(H58="NO",IF(N58="UNKNOWN","UNRESOLVED_EVIDENCE_GAP",IF(N58="YES","REFERENCE_OUT_OF_SCOPE_BENCHMARK","EXCLUDED_OUT_OF_SCOPE")),IF(OR(I58="NO",J58="NO"),IF(N58="UNKNOWN","UNRESOLVED_EVIDENCE_GAP",IF(N58="YES","REFERENCE_DISCOVERY_OR_CONTEXT_ONLY","EXCLUDED_NO_DECISION_RELATION")),IF(L58="NO",IF(N58="UNKNOWN","UNRESOLVED_EVIDENCE_GAP",IF(N58="YES","REFERENCE_DISCOVERY_OR_CONTEXT_ONLY","EXCLUDED_NO_DECISION_RELATION")),IF(K58="UNKNOWN","UNRESOLVED_EVIDENCE_GAP",IF(K58="YES","DIRECT_CLOSE_BUYER_SUBSTITUTE",IF(M58="UNKNOWN","UNRESOLVED_EVIDENCE_GAP",IF(M58="YES","SUBSTITUTE_ALTERNATIVE_PATH","INDIRECT_ADJACENT_COMMERCIAL_ALTERNATIVE"))))))))))))))</f>
        <v/>
      </c>
      <c r="S58" s="27" t="str">
        <f>IF(R58="","",IFERROR(VLOOKUP(R58,'Controlled Vocabulary'!$G$10:$I$21,3,FALSE),"Correct the record and rerun."))</f>
        <v/>
      </c>
      <c r="T58" s="27" t="str">
        <f>IF(Q58="","",IFERROR(VLOOKUP(Q58,'Controlled Vocabulary'!$K$10:$M$16,2,FALSE),""))</f>
        <v/>
      </c>
      <c r="U58" s="27" t="str">
        <f>IF(Q58="","",IFERROR(VLOOKUP(Q58,'Controlled Vocabulary'!$K$10:$M$16,3,FALSE),""))</f>
        <v/>
      </c>
      <c r="V58" s="35"/>
      <c r="W58" s="35"/>
      <c r="X58" s="35"/>
      <c r="Y58" s="41"/>
      <c r="Z58" s="27" t="str">
        <f>IF(OR(C58="",E58="",B58&lt;&gt;"ACTIVE"),"",IF(COUNTIFS($C$5:$C$104,C58,$E$5:$E$104,E58,$B$5:$B$104,"ACTIVE")&gt;1,"DUPLICATE ACTIVE ASSIGNMENT","OK"))</f>
        <v/>
      </c>
      <c r="AA58" s="28" t="str">
        <f>IF(COUNTA($A58:$E58,$G58:$P58,$V58:$Y58,$AB58:$AC58)=0,"",IF(D58="","INVALID",IF(F58&lt;&gt;"COMPLETE","VALID",IF(OR(COUNTIF('Controlled Vocabulary'!$B$4:$B$6,H58)=0,COUNTIF('Controlled Vocabulary'!$B$4:$B$6,I58)=0,COUNTIF('Controlled Vocabulary'!$B$4:$B$6,J58)=0,COUNTIF('Controlled Vocabulary'!$B$4:$B$6,K58)=0,COUNTIF('Controlled Vocabulary'!$B$4:$B$6,L58)=0,COUNTIF('Controlled Vocabulary'!$B$4:$B$6,M58)=0,COUNTIF('Controlled Vocabulary'!$B$4:$B$6,N58)=0,COUNTIF('Controlled Vocabulary'!$E$4:$E$6,O58)=0,COUNTIF('Controlled Vocabulary'!$K$4:$K$5,P58)=0),"INVALID","VALID"))))</f>
        <v/>
      </c>
      <c r="AB58" s="46"/>
      <c r="AC58" s="46"/>
    </row>
    <row r="59" spans="1:29">
      <c r="A59" s="37"/>
      <c r="B59" s="38"/>
      <c r="C59" s="38"/>
      <c r="D59" s="38"/>
      <c r="E59" s="38"/>
      <c r="F59" s="27" t="str">
        <f>IF(COUNTA($A59:$E59,$G59:$P59,$V59:$Y59,$AB59:$AC59)=0,"",IFERROR(VLOOKUP(E59,'Decision Scope'!$A$5:$B$104,2,FALSE),"INCOMPLETE"))</f>
        <v/>
      </c>
      <c r="G59" s="38"/>
      <c r="H59" s="38"/>
      <c r="I59" s="38"/>
      <c r="J59" s="38"/>
      <c r="K59" s="38"/>
      <c r="L59" s="38"/>
      <c r="M59" s="38"/>
      <c r="N59" s="38"/>
      <c r="O59" s="38"/>
      <c r="P59" s="38"/>
      <c r="Q59" s="27" t="str">
        <f>IF(COUNTA($A59:$E59,$G59:$P59,$V59:$Y59,$AB59:$AC59)=0,"",IF(D59="","INVALID INPUT",IF(F59&lt;&gt;"COMPLETE","INVALID INPUT",IF(AA59="INVALID","INVALID INPUT",IF(P59="YES","UNRESOLVED",IF(O59="UNRESOLVED","UNRESOLVED",IF(OR(H59="UNKNOWN",I59="UNKNOWN",J59="UNKNOWN",L59="UNKNOWN"),"UNRESOLVED",IF(H59="NO",IF(N59="UNKNOWN","UNRESOLVED",IF(N59="YES","REFERENCE / CONTEXT ONLY","EXCLUDED")),IF(OR(I59="NO",J59="NO"),IF(N59="UNKNOWN","UNRESOLVED",IF(N59="YES","REFERENCE / CONTEXT ONLY","EXCLUDED")),IF(L59="NO",IF(N59="UNKNOWN","UNRESOLVED",IF(N59="YES","REFERENCE / CONTEXT ONLY","EXCLUDED")),IF(K59="UNKNOWN","UNRESOLVED",IF(K59="YES","DIRECT",IF(M59="UNKNOWN","UNRESOLVED",IF(M59="YES","SUBSTITUTE","INDIRECT"))))))))))))))</f>
        <v/>
      </c>
      <c r="R59" s="27" t="str">
        <f>IF(COUNTA($A59:$E59,$G59:$P59,$V59:$Y59,$AB59:$AC59)=0,"",IF(D59="","INVALID_MISSING_CANDIDATE",IF(F59&lt;&gt;"COMPLETE","INVALID_INCOMPLETE_SCOPE",IF(AA59="INVALID","INVALID_CONTROLLED_VALUE",IF(P59="YES","UNRESOLVED_CONTRADICTION",IF(O59="UNRESOLVED","UNRESOLVED_EVIDENCE_GAP",IF(OR(H59="UNKNOWN",I59="UNKNOWN",J59="UNKNOWN",L59="UNKNOWN"),"UNRESOLVED_EVIDENCE_GAP",IF(H59="NO",IF(N59="UNKNOWN","UNRESOLVED_EVIDENCE_GAP",IF(N59="YES","REFERENCE_OUT_OF_SCOPE_BENCHMARK","EXCLUDED_OUT_OF_SCOPE")),IF(OR(I59="NO",J59="NO"),IF(N59="UNKNOWN","UNRESOLVED_EVIDENCE_GAP",IF(N59="YES","REFERENCE_DISCOVERY_OR_CONTEXT_ONLY","EXCLUDED_NO_DECISION_RELATION")),IF(L59="NO",IF(N59="UNKNOWN","UNRESOLVED_EVIDENCE_GAP",IF(N59="YES","REFERENCE_DISCOVERY_OR_CONTEXT_ONLY","EXCLUDED_NO_DECISION_RELATION")),IF(K59="UNKNOWN","UNRESOLVED_EVIDENCE_GAP",IF(K59="YES","DIRECT_CLOSE_BUYER_SUBSTITUTE",IF(M59="UNKNOWN","UNRESOLVED_EVIDENCE_GAP",IF(M59="YES","SUBSTITUTE_ALTERNATIVE_PATH","INDIRECT_ADJACENT_COMMERCIAL_ALTERNATIVE"))))))))))))))</f>
        <v/>
      </c>
      <c r="S59" s="27" t="str">
        <f>IF(R59="","",IFERROR(VLOOKUP(R59,'Controlled Vocabulary'!$G$10:$I$21,3,FALSE),"Correct the record and rerun."))</f>
        <v/>
      </c>
      <c r="T59" s="27" t="str">
        <f>IF(Q59="","",IFERROR(VLOOKUP(Q59,'Controlled Vocabulary'!$K$10:$M$16,2,FALSE),""))</f>
        <v/>
      </c>
      <c r="U59" s="27" t="str">
        <f>IF(Q59="","",IFERROR(VLOOKUP(Q59,'Controlled Vocabulary'!$K$10:$M$16,3,FALSE),""))</f>
        <v/>
      </c>
      <c r="V59" s="38"/>
      <c r="W59" s="38"/>
      <c r="X59" s="38"/>
      <c r="Y59" s="42"/>
      <c r="Z59" s="27" t="str">
        <f>IF(OR(C59="",E59="",B59&lt;&gt;"ACTIVE"),"",IF(COUNTIFS($C$5:$C$104,C59,$E$5:$E$104,E59,$B$5:$B$104,"ACTIVE")&gt;1,"DUPLICATE ACTIVE ASSIGNMENT","OK"))</f>
        <v/>
      </c>
      <c r="AA59" s="28" t="str">
        <f>IF(COUNTA($A59:$E59,$G59:$P59,$V59:$Y59,$AB59:$AC59)=0,"",IF(D59="","INVALID",IF(F59&lt;&gt;"COMPLETE","VALID",IF(OR(COUNTIF('Controlled Vocabulary'!$B$4:$B$6,H59)=0,COUNTIF('Controlled Vocabulary'!$B$4:$B$6,I59)=0,COUNTIF('Controlled Vocabulary'!$B$4:$B$6,J59)=0,COUNTIF('Controlled Vocabulary'!$B$4:$B$6,K59)=0,COUNTIF('Controlled Vocabulary'!$B$4:$B$6,L59)=0,COUNTIF('Controlled Vocabulary'!$B$4:$B$6,M59)=0,COUNTIF('Controlled Vocabulary'!$B$4:$B$6,N59)=0,COUNTIF('Controlled Vocabulary'!$E$4:$E$6,O59)=0,COUNTIF('Controlled Vocabulary'!$K$4:$K$5,P59)=0),"INVALID","VALID"))))</f>
        <v/>
      </c>
      <c r="AB59" s="46"/>
      <c r="AC59" s="46"/>
    </row>
    <row r="60" spans="1:29">
      <c r="A60" s="34"/>
      <c r="B60" s="35"/>
      <c r="C60" s="35"/>
      <c r="D60" s="35"/>
      <c r="E60" s="35"/>
      <c r="F60" s="27" t="str">
        <f>IF(COUNTA($A60:$E60,$G60:$P60,$V60:$Y60,$AB60:$AC60)=0,"",IFERROR(VLOOKUP(E60,'Decision Scope'!$A$5:$B$104,2,FALSE),"INCOMPLETE"))</f>
        <v/>
      </c>
      <c r="G60" s="35"/>
      <c r="H60" s="35"/>
      <c r="I60" s="35"/>
      <c r="J60" s="35"/>
      <c r="K60" s="35"/>
      <c r="L60" s="35"/>
      <c r="M60" s="35"/>
      <c r="N60" s="35"/>
      <c r="O60" s="35"/>
      <c r="P60" s="35"/>
      <c r="Q60" s="27" t="str">
        <f>IF(COUNTA($A60:$E60,$G60:$P60,$V60:$Y60,$AB60:$AC60)=0,"",IF(D60="","INVALID INPUT",IF(F60&lt;&gt;"COMPLETE","INVALID INPUT",IF(AA60="INVALID","INVALID INPUT",IF(P60="YES","UNRESOLVED",IF(O60="UNRESOLVED","UNRESOLVED",IF(OR(H60="UNKNOWN",I60="UNKNOWN",J60="UNKNOWN",L60="UNKNOWN"),"UNRESOLVED",IF(H60="NO",IF(N60="UNKNOWN","UNRESOLVED",IF(N60="YES","REFERENCE / CONTEXT ONLY","EXCLUDED")),IF(OR(I60="NO",J60="NO"),IF(N60="UNKNOWN","UNRESOLVED",IF(N60="YES","REFERENCE / CONTEXT ONLY","EXCLUDED")),IF(L60="NO",IF(N60="UNKNOWN","UNRESOLVED",IF(N60="YES","REFERENCE / CONTEXT ONLY","EXCLUDED")),IF(K60="UNKNOWN","UNRESOLVED",IF(K60="YES","DIRECT",IF(M60="UNKNOWN","UNRESOLVED",IF(M60="YES","SUBSTITUTE","INDIRECT"))))))))))))))</f>
        <v/>
      </c>
      <c r="R60" s="27" t="str">
        <f>IF(COUNTA($A60:$E60,$G60:$P60,$V60:$Y60,$AB60:$AC60)=0,"",IF(D60="","INVALID_MISSING_CANDIDATE",IF(F60&lt;&gt;"COMPLETE","INVALID_INCOMPLETE_SCOPE",IF(AA60="INVALID","INVALID_CONTROLLED_VALUE",IF(P60="YES","UNRESOLVED_CONTRADICTION",IF(O60="UNRESOLVED","UNRESOLVED_EVIDENCE_GAP",IF(OR(H60="UNKNOWN",I60="UNKNOWN",J60="UNKNOWN",L60="UNKNOWN"),"UNRESOLVED_EVIDENCE_GAP",IF(H60="NO",IF(N60="UNKNOWN","UNRESOLVED_EVIDENCE_GAP",IF(N60="YES","REFERENCE_OUT_OF_SCOPE_BENCHMARK","EXCLUDED_OUT_OF_SCOPE")),IF(OR(I60="NO",J60="NO"),IF(N60="UNKNOWN","UNRESOLVED_EVIDENCE_GAP",IF(N60="YES","REFERENCE_DISCOVERY_OR_CONTEXT_ONLY","EXCLUDED_NO_DECISION_RELATION")),IF(L60="NO",IF(N60="UNKNOWN","UNRESOLVED_EVIDENCE_GAP",IF(N60="YES","REFERENCE_DISCOVERY_OR_CONTEXT_ONLY","EXCLUDED_NO_DECISION_RELATION")),IF(K60="UNKNOWN","UNRESOLVED_EVIDENCE_GAP",IF(K60="YES","DIRECT_CLOSE_BUYER_SUBSTITUTE",IF(M60="UNKNOWN","UNRESOLVED_EVIDENCE_GAP",IF(M60="YES","SUBSTITUTE_ALTERNATIVE_PATH","INDIRECT_ADJACENT_COMMERCIAL_ALTERNATIVE"))))))))))))))</f>
        <v/>
      </c>
      <c r="S60" s="27" t="str">
        <f>IF(R60="","",IFERROR(VLOOKUP(R60,'Controlled Vocabulary'!$G$10:$I$21,3,FALSE),"Correct the record and rerun."))</f>
        <v/>
      </c>
      <c r="T60" s="27" t="str">
        <f>IF(Q60="","",IFERROR(VLOOKUP(Q60,'Controlled Vocabulary'!$K$10:$M$16,2,FALSE),""))</f>
        <v/>
      </c>
      <c r="U60" s="27" t="str">
        <f>IF(Q60="","",IFERROR(VLOOKUP(Q60,'Controlled Vocabulary'!$K$10:$M$16,3,FALSE),""))</f>
        <v/>
      </c>
      <c r="V60" s="35"/>
      <c r="W60" s="35"/>
      <c r="X60" s="35"/>
      <c r="Y60" s="41"/>
      <c r="Z60" s="27" t="str">
        <f>IF(OR(C60="",E60="",B60&lt;&gt;"ACTIVE"),"",IF(COUNTIFS($C$5:$C$104,C60,$E$5:$E$104,E60,$B$5:$B$104,"ACTIVE")&gt;1,"DUPLICATE ACTIVE ASSIGNMENT","OK"))</f>
        <v/>
      </c>
      <c r="AA60" s="28" t="str">
        <f>IF(COUNTA($A60:$E60,$G60:$P60,$V60:$Y60,$AB60:$AC60)=0,"",IF(D60="","INVALID",IF(F60&lt;&gt;"COMPLETE","VALID",IF(OR(COUNTIF('Controlled Vocabulary'!$B$4:$B$6,H60)=0,COUNTIF('Controlled Vocabulary'!$B$4:$B$6,I60)=0,COUNTIF('Controlled Vocabulary'!$B$4:$B$6,J60)=0,COUNTIF('Controlled Vocabulary'!$B$4:$B$6,K60)=0,COUNTIF('Controlled Vocabulary'!$B$4:$B$6,L60)=0,COUNTIF('Controlled Vocabulary'!$B$4:$B$6,M60)=0,COUNTIF('Controlled Vocabulary'!$B$4:$B$6,N60)=0,COUNTIF('Controlled Vocabulary'!$E$4:$E$6,O60)=0,COUNTIF('Controlled Vocabulary'!$K$4:$K$5,P60)=0),"INVALID","VALID"))))</f>
        <v/>
      </c>
      <c r="AB60" s="46"/>
      <c r="AC60" s="46"/>
    </row>
    <row r="61" spans="1:29">
      <c r="A61" s="37"/>
      <c r="B61" s="38"/>
      <c r="C61" s="38"/>
      <c r="D61" s="38"/>
      <c r="E61" s="38"/>
      <c r="F61" s="27" t="str">
        <f>IF(COUNTA($A61:$E61,$G61:$P61,$V61:$Y61,$AB61:$AC61)=0,"",IFERROR(VLOOKUP(E61,'Decision Scope'!$A$5:$B$104,2,FALSE),"INCOMPLETE"))</f>
        <v/>
      </c>
      <c r="G61" s="38"/>
      <c r="H61" s="38"/>
      <c r="I61" s="38"/>
      <c r="J61" s="38"/>
      <c r="K61" s="38"/>
      <c r="L61" s="38"/>
      <c r="M61" s="38"/>
      <c r="N61" s="38"/>
      <c r="O61" s="38"/>
      <c r="P61" s="38"/>
      <c r="Q61" s="27" t="str">
        <f>IF(COUNTA($A61:$E61,$G61:$P61,$V61:$Y61,$AB61:$AC61)=0,"",IF(D61="","INVALID INPUT",IF(F61&lt;&gt;"COMPLETE","INVALID INPUT",IF(AA61="INVALID","INVALID INPUT",IF(P61="YES","UNRESOLVED",IF(O61="UNRESOLVED","UNRESOLVED",IF(OR(H61="UNKNOWN",I61="UNKNOWN",J61="UNKNOWN",L61="UNKNOWN"),"UNRESOLVED",IF(H61="NO",IF(N61="UNKNOWN","UNRESOLVED",IF(N61="YES","REFERENCE / CONTEXT ONLY","EXCLUDED")),IF(OR(I61="NO",J61="NO"),IF(N61="UNKNOWN","UNRESOLVED",IF(N61="YES","REFERENCE / CONTEXT ONLY","EXCLUDED")),IF(L61="NO",IF(N61="UNKNOWN","UNRESOLVED",IF(N61="YES","REFERENCE / CONTEXT ONLY","EXCLUDED")),IF(K61="UNKNOWN","UNRESOLVED",IF(K61="YES","DIRECT",IF(M61="UNKNOWN","UNRESOLVED",IF(M61="YES","SUBSTITUTE","INDIRECT"))))))))))))))</f>
        <v/>
      </c>
      <c r="R61" s="27" t="str">
        <f>IF(COUNTA($A61:$E61,$G61:$P61,$V61:$Y61,$AB61:$AC61)=0,"",IF(D61="","INVALID_MISSING_CANDIDATE",IF(F61&lt;&gt;"COMPLETE","INVALID_INCOMPLETE_SCOPE",IF(AA61="INVALID","INVALID_CONTROLLED_VALUE",IF(P61="YES","UNRESOLVED_CONTRADICTION",IF(O61="UNRESOLVED","UNRESOLVED_EVIDENCE_GAP",IF(OR(H61="UNKNOWN",I61="UNKNOWN",J61="UNKNOWN",L61="UNKNOWN"),"UNRESOLVED_EVIDENCE_GAP",IF(H61="NO",IF(N61="UNKNOWN","UNRESOLVED_EVIDENCE_GAP",IF(N61="YES","REFERENCE_OUT_OF_SCOPE_BENCHMARK","EXCLUDED_OUT_OF_SCOPE")),IF(OR(I61="NO",J61="NO"),IF(N61="UNKNOWN","UNRESOLVED_EVIDENCE_GAP",IF(N61="YES","REFERENCE_DISCOVERY_OR_CONTEXT_ONLY","EXCLUDED_NO_DECISION_RELATION")),IF(L61="NO",IF(N61="UNKNOWN","UNRESOLVED_EVIDENCE_GAP",IF(N61="YES","REFERENCE_DISCOVERY_OR_CONTEXT_ONLY","EXCLUDED_NO_DECISION_RELATION")),IF(K61="UNKNOWN","UNRESOLVED_EVIDENCE_GAP",IF(K61="YES","DIRECT_CLOSE_BUYER_SUBSTITUTE",IF(M61="UNKNOWN","UNRESOLVED_EVIDENCE_GAP",IF(M61="YES","SUBSTITUTE_ALTERNATIVE_PATH","INDIRECT_ADJACENT_COMMERCIAL_ALTERNATIVE"))))))))))))))</f>
        <v/>
      </c>
      <c r="S61" s="27" t="str">
        <f>IF(R61="","",IFERROR(VLOOKUP(R61,'Controlled Vocabulary'!$G$10:$I$21,3,FALSE),"Correct the record and rerun."))</f>
        <v/>
      </c>
      <c r="T61" s="27" t="str">
        <f>IF(Q61="","",IFERROR(VLOOKUP(Q61,'Controlled Vocabulary'!$K$10:$M$16,2,FALSE),""))</f>
        <v/>
      </c>
      <c r="U61" s="27" t="str">
        <f>IF(Q61="","",IFERROR(VLOOKUP(Q61,'Controlled Vocabulary'!$K$10:$M$16,3,FALSE),""))</f>
        <v/>
      </c>
      <c r="V61" s="38"/>
      <c r="W61" s="38"/>
      <c r="X61" s="38"/>
      <c r="Y61" s="42"/>
      <c r="Z61" s="27" t="str">
        <f>IF(OR(C61="",E61="",B61&lt;&gt;"ACTIVE"),"",IF(COUNTIFS($C$5:$C$104,C61,$E$5:$E$104,E61,$B$5:$B$104,"ACTIVE")&gt;1,"DUPLICATE ACTIVE ASSIGNMENT","OK"))</f>
        <v/>
      </c>
      <c r="AA61" s="28" t="str">
        <f>IF(COUNTA($A61:$E61,$G61:$P61,$V61:$Y61,$AB61:$AC61)=0,"",IF(D61="","INVALID",IF(F61&lt;&gt;"COMPLETE","VALID",IF(OR(COUNTIF('Controlled Vocabulary'!$B$4:$B$6,H61)=0,COUNTIF('Controlled Vocabulary'!$B$4:$B$6,I61)=0,COUNTIF('Controlled Vocabulary'!$B$4:$B$6,J61)=0,COUNTIF('Controlled Vocabulary'!$B$4:$B$6,K61)=0,COUNTIF('Controlled Vocabulary'!$B$4:$B$6,L61)=0,COUNTIF('Controlled Vocabulary'!$B$4:$B$6,M61)=0,COUNTIF('Controlled Vocabulary'!$B$4:$B$6,N61)=0,COUNTIF('Controlled Vocabulary'!$E$4:$E$6,O61)=0,COUNTIF('Controlled Vocabulary'!$K$4:$K$5,P61)=0),"INVALID","VALID"))))</f>
        <v/>
      </c>
      <c r="AB61" s="46"/>
      <c r="AC61" s="46"/>
    </row>
    <row r="62" spans="1:29">
      <c r="A62" s="34"/>
      <c r="B62" s="35"/>
      <c r="C62" s="35"/>
      <c r="D62" s="35"/>
      <c r="E62" s="35"/>
      <c r="F62" s="27" t="str">
        <f>IF(COUNTA($A62:$E62,$G62:$P62,$V62:$Y62,$AB62:$AC62)=0,"",IFERROR(VLOOKUP(E62,'Decision Scope'!$A$5:$B$104,2,FALSE),"INCOMPLETE"))</f>
        <v/>
      </c>
      <c r="G62" s="35"/>
      <c r="H62" s="35"/>
      <c r="I62" s="35"/>
      <c r="J62" s="35"/>
      <c r="K62" s="35"/>
      <c r="L62" s="35"/>
      <c r="M62" s="35"/>
      <c r="N62" s="35"/>
      <c r="O62" s="35"/>
      <c r="P62" s="35"/>
      <c r="Q62" s="27" t="str">
        <f>IF(COUNTA($A62:$E62,$G62:$P62,$V62:$Y62,$AB62:$AC62)=0,"",IF(D62="","INVALID INPUT",IF(F62&lt;&gt;"COMPLETE","INVALID INPUT",IF(AA62="INVALID","INVALID INPUT",IF(P62="YES","UNRESOLVED",IF(O62="UNRESOLVED","UNRESOLVED",IF(OR(H62="UNKNOWN",I62="UNKNOWN",J62="UNKNOWN",L62="UNKNOWN"),"UNRESOLVED",IF(H62="NO",IF(N62="UNKNOWN","UNRESOLVED",IF(N62="YES","REFERENCE / CONTEXT ONLY","EXCLUDED")),IF(OR(I62="NO",J62="NO"),IF(N62="UNKNOWN","UNRESOLVED",IF(N62="YES","REFERENCE / CONTEXT ONLY","EXCLUDED")),IF(L62="NO",IF(N62="UNKNOWN","UNRESOLVED",IF(N62="YES","REFERENCE / CONTEXT ONLY","EXCLUDED")),IF(K62="UNKNOWN","UNRESOLVED",IF(K62="YES","DIRECT",IF(M62="UNKNOWN","UNRESOLVED",IF(M62="YES","SUBSTITUTE","INDIRECT"))))))))))))))</f>
        <v/>
      </c>
      <c r="R62" s="27" t="str">
        <f>IF(COUNTA($A62:$E62,$G62:$P62,$V62:$Y62,$AB62:$AC62)=0,"",IF(D62="","INVALID_MISSING_CANDIDATE",IF(F62&lt;&gt;"COMPLETE","INVALID_INCOMPLETE_SCOPE",IF(AA62="INVALID","INVALID_CONTROLLED_VALUE",IF(P62="YES","UNRESOLVED_CONTRADICTION",IF(O62="UNRESOLVED","UNRESOLVED_EVIDENCE_GAP",IF(OR(H62="UNKNOWN",I62="UNKNOWN",J62="UNKNOWN",L62="UNKNOWN"),"UNRESOLVED_EVIDENCE_GAP",IF(H62="NO",IF(N62="UNKNOWN","UNRESOLVED_EVIDENCE_GAP",IF(N62="YES","REFERENCE_OUT_OF_SCOPE_BENCHMARK","EXCLUDED_OUT_OF_SCOPE")),IF(OR(I62="NO",J62="NO"),IF(N62="UNKNOWN","UNRESOLVED_EVIDENCE_GAP",IF(N62="YES","REFERENCE_DISCOVERY_OR_CONTEXT_ONLY","EXCLUDED_NO_DECISION_RELATION")),IF(L62="NO",IF(N62="UNKNOWN","UNRESOLVED_EVIDENCE_GAP",IF(N62="YES","REFERENCE_DISCOVERY_OR_CONTEXT_ONLY","EXCLUDED_NO_DECISION_RELATION")),IF(K62="UNKNOWN","UNRESOLVED_EVIDENCE_GAP",IF(K62="YES","DIRECT_CLOSE_BUYER_SUBSTITUTE",IF(M62="UNKNOWN","UNRESOLVED_EVIDENCE_GAP",IF(M62="YES","SUBSTITUTE_ALTERNATIVE_PATH","INDIRECT_ADJACENT_COMMERCIAL_ALTERNATIVE"))))))))))))))</f>
        <v/>
      </c>
      <c r="S62" s="27" t="str">
        <f>IF(R62="","",IFERROR(VLOOKUP(R62,'Controlled Vocabulary'!$G$10:$I$21,3,FALSE),"Correct the record and rerun."))</f>
        <v/>
      </c>
      <c r="T62" s="27" t="str">
        <f>IF(Q62="","",IFERROR(VLOOKUP(Q62,'Controlled Vocabulary'!$K$10:$M$16,2,FALSE),""))</f>
        <v/>
      </c>
      <c r="U62" s="27" t="str">
        <f>IF(Q62="","",IFERROR(VLOOKUP(Q62,'Controlled Vocabulary'!$K$10:$M$16,3,FALSE),""))</f>
        <v/>
      </c>
      <c r="V62" s="35"/>
      <c r="W62" s="35"/>
      <c r="X62" s="35"/>
      <c r="Y62" s="41"/>
      <c r="Z62" s="27" t="str">
        <f>IF(OR(C62="",E62="",B62&lt;&gt;"ACTIVE"),"",IF(COUNTIFS($C$5:$C$104,C62,$E$5:$E$104,E62,$B$5:$B$104,"ACTIVE")&gt;1,"DUPLICATE ACTIVE ASSIGNMENT","OK"))</f>
        <v/>
      </c>
      <c r="AA62" s="28" t="str">
        <f>IF(COUNTA($A62:$E62,$G62:$P62,$V62:$Y62,$AB62:$AC62)=0,"",IF(D62="","INVALID",IF(F62&lt;&gt;"COMPLETE","VALID",IF(OR(COUNTIF('Controlled Vocabulary'!$B$4:$B$6,H62)=0,COUNTIF('Controlled Vocabulary'!$B$4:$B$6,I62)=0,COUNTIF('Controlled Vocabulary'!$B$4:$B$6,J62)=0,COUNTIF('Controlled Vocabulary'!$B$4:$B$6,K62)=0,COUNTIF('Controlled Vocabulary'!$B$4:$B$6,L62)=0,COUNTIF('Controlled Vocabulary'!$B$4:$B$6,M62)=0,COUNTIF('Controlled Vocabulary'!$B$4:$B$6,N62)=0,COUNTIF('Controlled Vocabulary'!$E$4:$E$6,O62)=0,COUNTIF('Controlled Vocabulary'!$K$4:$K$5,P62)=0),"INVALID","VALID"))))</f>
        <v/>
      </c>
      <c r="AB62" s="46"/>
      <c r="AC62" s="46"/>
    </row>
    <row r="63" spans="1:29">
      <c r="A63" s="37"/>
      <c r="B63" s="38"/>
      <c r="C63" s="38"/>
      <c r="D63" s="38"/>
      <c r="E63" s="38"/>
      <c r="F63" s="27" t="str">
        <f>IF(COUNTA($A63:$E63,$G63:$P63,$V63:$Y63,$AB63:$AC63)=0,"",IFERROR(VLOOKUP(E63,'Decision Scope'!$A$5:$B$104,2,FALSE),"INCOMPLETE"))</f>
        <v/>
      </c>
      <c r="G63" s="38"/>
      <c r="H63" s="38"/>
      <c r="I63" s="38"/>
      <c r="J63" s="38"/>
      <c r="K63" s="38"/>
      <c r="L63" s="38"/>
      <c r="M63" s="38"/>
      <c r="N63" s="38"/>
      <c r="O63" s="38"/>
      <c r="P63" s="38"/>
      <c r="Q63" s="27" t="str">
        <f>IF(COUNTA($A63:$E63,$G63:$P63,$V63:$Y63,$AB63:$AC63)=0,"",IF(D63="","INVALID INPUT",IF(F63&lt;&gt;"COMPLETE","INVALID INPUT",IF(AA63="INVALID","INVALID INPUT",IF(P63="YES","UNRESOLVED",IF(O63="UNRESOLVED","UNRESOLVED",IF(OR(H63="UNKNOWN",I63="UNKNOWN",J63="UNKNOWN",L63="UNKNOWN"),"UNRESOLVED",IF(H63="NO",IF(N63="UNKNOWN","UNRESOLVED",IF(N63="YES","REFERENCE / CONTEXT ONLY","EXCLUDED")),IF(OR(I63="NO",J63="NO"),IF(N63="UNKNOWN","UNRESOLVED",IF(N63="YES","REFERENCE / CONTEXT ONLY","EXCLUDED")),IF(L63="NO",IF(N63="UNKNOWN","UNRESOLVED",IF(N63="YES","REFERENCE / CONTEXT ONLY","EXCLUDED")),IF(K63="UNKNOWN","UNRESOLVED",IF(K63="YES","DIRECT",IF(M63="UNKNOWN","UNRESOLVED",IF(M63="YES","SUBSTITUTE","INDIRECT"))))))))))))))</f>
        <v/>
      </c>
      <c r="R63" s="27" t="str">
        <f>IF(COUNTA($A63:$E63,$G63:$P63,$V63:$Y63,$AB63:$AC63)=0,"",IF(D63="","INVALID_MISSING_CANDIDATE",IF(F63&lt;&gt;"COMPLETE","INVALID_INCOMPLETE_SCOPE",IF(AA63="INVALID","INVALID_CONTROLLED_VALUE",IF(P63="YES","UNRESOLVED_CONTRADICTION",IF(O63="UNRESOLVED","UNRESOLVED_EVIDENCE_GAP",IF(OR(H63="UNKNOWN",I63="UNKNOWN",J63="UNKNOWN",L63="UNKNOWN"),"UNRESOLVED_EVIDENCE_GAP",IF(H63="NO",IF(N63="UNKNOWN","UNRESOLVED_EVIDENCE_GAP",IF(N63="YES","REFERENCE_OUT_OF_SCOPE_BENCHMARK","EXCLUDED_OUT_OF_SCOPE")),IF(OR(I63="NO",J63="NO"),IF(N63="UNKNOWN","UNRESOLVED_EVIDENCE_GAP",IF(N63="YES","REFERENCE_DISCOVERY_OR_CONTEXT_ONLY","EXCLUDED_NO_DECISION_RELATION")),IF(L63="NO",IF(N63="UNKNOWN","UNRESOLVED_EVIDENCE_GAP",IF(N63="YES","REFERENCE_DISCOVERY_OR_CONTEXT_ONLY","EXCLUDED_NO_DECISION_RELATION")),IF(K63="UNKNOWN","UNRESOLVED_EVIDENCE_GAP",IF(K63="YES","DIRECT_CLOSE_BUYER_SUBSTITUTE",IF(M63="UNKNOWN","UNRESOLVED_EVIDENCE_GAP",IF(M63="YES","SUBSTITUTE_ALTERNATIVE_PATH","INDIRECT_ADJACENT_COMMERCIAL_ALTERNATIVE"))))))))))))))</f>
        <v/>
      </c>
      <c r="S63" s="27" t="str">
        <f>IF(R63="","",IFERROR(VLOOKUP(R63,'Controlled Vocabulary'!$G$10:$I$21,3,FALSE),"Correct the record and rerun."))</f>
        <v/>
      </c>
      <c r="T63" s="27" t="str">
        <f>IF(Q63="","",IFERROR(VLOOKUP(Q63,'Controlled Vocabulary'!$K$10:$M$16,2,FALSE),""))</f>
        <v/>
      </c>
      <c r="U63" s="27" t="str">
        <f>IF(Q63="","",IFERROR(VLOOKUP(Q63,'Controlled Vocabulary'!$K$10:$M$16,3,FALSE),""))</f>
        <v/>
      </c>
      <c r="V63" s="38"/>
      <c r="W63" s="38"/>
      <c r="X63" s="38"/>
      <c r="Y63" s="42"/>
      <c r="Z63" s="27" t="str">
        <f>IF(OR(C63="",E63="",B63&lt;&gt;"ACTIVE"),"",IF(COUNTIFS($C$5:$C$104,C63,$E$5:$E$104,E63,$B$5:$B$104,"ACTIVE")&gt;1,"DUPLICATE ACTIVE ASSIGNMENT","OK"))</f>
        <v/>
      </c>
      <c r="AA63" s="28" t="str">
        <f>IF(COUNTA($A63:$E63,$G63:$P63,$V63:$Y63,$AB63:$AC63)=0,"",IF(D63="","INVALID",IF(F63&lt;&gt;"COMPLETE","VALID",IF(OR(COUNTIF('Controlled Vocabulary'!$B$4:$B$6,H63)=0,COUNTIF('Controlled Vocabulary'!$B$4:$B$6,I63)=0,COUNTIF('Controlled Vocabulary'!$B$4:$B$6,J63)=0,COUNTIF('Controlled Vocabulary'!$B$4:$B$6,K63)=0,COUNTIF('Controlled Vocabulary'!$B$4:$B$6,L63)=0,COUNTIF('Controlled Vocabulary'!$B$4:$B$6,M63)=0,COUNTIF('Controlled Vocabulary'!$B$4:$B$6,N63)=0,COUNTIF('Controlled Vocabulary'!$E$4:$E$6,O63)=0,COUNTIF('Controlled Vocabulary'!$K$4:$K$5,P63)=0),"INVALID","VALID"))))</f>
        <v/>
      </c>
      <c r="AB63" s="46"/>
      <c r="AC63" s="46"/>
    </row>
    <row r="64" spans="1:29">
      <c r="A64" s="34"/>
      <c r="B64" s="35"/>
      <c r="C64" s="35"/>
      <c r="D64" s="35"/>
      <c r="E64" s="35"/>
      <c r="F64" s="27" t="str">
        <f>IF(COUNTA($A64:$E64,$G64:$P64,$V64:$Y64,$AB64:$AC64)=0,"",IFERROR(VLOOKUP(E64,'Decision Scope'!$A$5:$B$104,2,FALSE),"INCOMPLETE"))</f>
        <v/>
      </c>
      <c r="G64" s="35"/>
      <c r="H64" s="35"/>
      <c r="I64" s="35"/>
      <c r="J64" s="35"/>
      <c r="K64" s="35"/>
      <c r="L64" s="35"/>
      <c r="M64" s="35"/>
      <c r="N64" s="35"/>
      <c r="O64" s="35"/>
      <c r="P64" s="35"/>
      <c r="Q64" s="27" t="str">
        <f>IF(COUNTA($A64:$E64,$G64:$P64,$V64:$Y64,$AB64:$AC64)=0,"",IF(D64="","INVALID INPUT",IF(F64&lt;&gt;"COMPLETE","INVALID INPUT",IF(AA64="INVALID","INVALID INPUT",IF(P64="YES","UNRESOLVED",IF(O64="UNRESOLVED","UNRESOLVED",IF(OR(H64="UNKNOWN",I64="UNKNOWN",J64="UNKNOWN",L64="UNKNOWN"),"UNRESOLVED",IF(H64="NO",IF(N64="UNKNOWN","UNRESOLVED",IF(N64="YES","REFERENCE / CONTEXT ONLY","EXCLUDED")),IF(OR(I64="NO",J64="NO"),IF(N64="UNKNOWN","UNRESOLVED",IF(N64="YES","REFERENCE / CONTEXT ONLY","EXCLUDED")),IF(L64="NO",IF(N64="UNKNOWN","UNRESOLVED",IF(N64="YES","REFERENCE / CONTEXT ONLY","EXCLUDED")),IF(K64="UNKNOWN","UNRESOLVED",IF(K64="YES","DIRECT",IF(M64="UNKNOWN","UNRESOLVED",IF(M64="YES","SUBSTITUTE","INDIRECT"))))))))))))))</f>
        <v/>
      </c>
      <c r="R64" s="27" t="str">
        <f>IF(COUNTA($A64:$E64,$G64:$P64,$V64:$Y64,$AB64:$AC64)=0,"",IF(D64="","INVALID_MISSING_CANDIDATE",IF(F64&lt;&gt;"COMPLETE","INVALID_INCOMPLETE_SCOPE",IF(AA64="INVALID","INVALID_CONTROLLED_VALUE",IF(P64="YES","UNRESOLVED_CONTRADICTION",IF(O64="UNRESOLVED","UNRESOLVED_EVIDENCE_GAP",IF(OR(H64="UNKNOWN",I64="UNKNOWN",J64="UNKNOWN",L64="UNKNOWN"),"UNRESOLVED_EVIDENCE_GAP",IF(H64="NO",IF(N64="UNKNOWN","UNRESOLVED_EVIDENCE_GAP",IF(N64="YES","REFERENCE_OUT_OF_SCOPE_BENCHMARK","EXCLUDED_OUT_OF_SCOPE")),IF(OR(I64="NO",J64="NO"),IF(N64="UNKNOWN","UNRESOLVED_EVIDENCE_GAP",IF(N64="YES","REFERENCE_DISCOVERY_OR_CONTEXT_ONLY","EXCLUDED_NO_DECISION_RELATION")),IF(L64="NO",IF(N64="UNKNOWN","UNRESOLVED_EVIDENCE_GAP",IF(N64="YES","REFERENCE_DISCOVERY_OR_CONTEXT_ONLY","EXCLUDED_NO_DECISION_RELATION")),IF(K64="UNKNOWN","UNRESOLVED_EVIDENCE_GAP",IF(K64="YES","DIRECT_CLOSE_BUYER_SUBSTITUTE",IF(M64="UNKNOWN","UNRESOLVED_EVIDENCE_GAP",IF(M64="YES","SUBSTITUTE_ALTERNATIVE_PATH","INDIRECT_ADJACENT_COMMERCIAL_ALTERNATIVE"))))))))))))))</f>
        <v/>
      </c>
      <c r="S64" s="27" t="str">
        <f>IF(R64="","",IFERROR(VLOOKUP(R64,'Controlled Vocabulary'!$G$10:$I$21,3,FALSE),"Correct the record and rerun."))</f>
        <v/>
      </c>
      <c r="T64" s="27" t="str">
        <f>IF(Q64="","",IFERROR(VLOOKUP(Q64,'Controlled Vocabulary'!$K$10:$M$16,2,FALSE),""))</f>
        <v/>
      </c>
      <c r="U64" s="27" t="str">
        <f>IF(Q64="","",IFERROR(VLOOKUP(Q64,'Controlled Vocabulary'!$K$10:$M$16,3,FALSE),""))</f>
        <v/>
      </c>
      <c r="V64" s="35"/>
      <c r="W64" s="35"/>
      <c r="X64" s="35"/>
      <c r="Y64" s="41"/>
      <c r="Z64" s="27" t="str">
        <f>IF(OR(C64="",E64="",B64&lt;&gt;"ACTIVE"),"",IF(COUNTIFS($C$5:$C$104,C64,$E$5:$E$104,E64,$B$5:$B$104,"ACTIVE")&gt;1,"DUPLICATE ACTIVE ASSIGNMENT","OK"))</f>
        <v/>
      </c>
      <c r="AA64" s="28" t="str">
        <f>IF(COUNTA($A64:$E64,$G64:$P64,$V64:$Y64,$AB64:$AC64)=0,"",IF(D64="","INVALID",IF(F64&lt;&gt;"COMPLETE","VALID",IF(OR(COUNTIF('Controlled Vocabulary'!$B$4:$B$6,H64)=0,COUNTIF('Controlled Vocabulary'!$B$4:$B$6,I64)=0,COUNTIF('Controlled Vocabulary'!$B$4:$B$6,J64)=0,COUNTIF('Controlled Vocabulary'!$B$4:$B$6,K64)=0,COUNTIF('Controlled Vocabulary'!$B$4:$B$6,L64)=0,COUNTIF('Controlled Vocabulary'!$B$4:$B$6,M64)=0,COUNTIF('Controlled Vocabulary'!$B$4:$B$6,N64)=0,COUNTIF('Controlled Vocabulary'!$E$4:$E$6,O64)=0,COUNTIF('Controlled Vocabulary'!$K$4:$K$5,P64)=0),"INVALID","VALID"))))</f>
        <v/>
      </c>
      <c r="AB64" s="46"/>
      <c r="AC64" s="46"/>
    </row>
    <row r="65" spans="1:29">
      <c r="A65" s="37"/>
      <c r="B65" s="38"/>
      <c r="C65" s="38"/>
      <c r="D65" s="38"/>
      <c r="E65" s="38"/>
      <c r="F65" s="27" t="str">
        <f>IF(COUNTA($A65:$E65,$G65:$P65,$V65:$Y65,$AB65:$AC65)=0,"",IFERROR(VLOOKUP(E65,'Decision Scope'!$A$5:$B$104,2,FALSE),"INCOMPLETE"))</f>
        <v/>
      </c>
      <c r="G65" s="38"/>
      <c r="H65" s="38"/>
      <c r="I65" s="38"/>
      <c r="J65" s="38"/>
      <c r="K65" s="38"/>
      <c r="L65" s="38"/>
      <c r="M65" s="38"/>
      <c r="N65" s="38"/>
      <c r="O65" s="38"/>
      <c r="P65" s="38"/>
      <c r="Q65" s="27" t="str">
        <f>IF(COUNTA($A65:$E65,$G65:$P65,$V65:$Y65,$AB65:$AC65)=0,"",IF(D65="","INVALID INPUT",IF(F65&lt;&gt;"COMPLETE","INVALID INPUT",IF(AA65="INVALID","INVALID INPUT",IF(P65="YES","UNRESOLVED",IF(O65="UNRESOLVED","UNRESOLVED",IF(OR(H65="UNKNOWN",I65="UNKNOWN",J65="UNKNOWN",L65="UNKNOWN"),"UNRESOLVED",IF(H65="NO",IF(N65="UNKNOWN","UNRESOLVED",IF(N65="YES","REFERENCE / CONTEXT ONLY","EXCLUDED")),IF(OR(I65="NO",J65="NO"),IF(N65="UNKNOWN","UNRESOLVED",IF(N65="YES","REFERENCE / CONTEXT ONLY","EXCLUDED")),IF(L65="NO",IF(N65="UNKNOWN","UNRESOLVED",IF(N65="YES","REFERENCE / CONTEXT ONLY","EXCLUDED")),IF(K65="UNKNOWN","UNRESOLVED",IF(K65="YES","DIRECT",IF(M65="UNKNOWN","UNRESOLVED",IF(M65="YES","SUBSTITUTE","INDIRECT"))))))))))))))</f>
        <v/>
      </c>
      <c r="R65" s="27" t="str">
        <f>IF(COUNTA($A65:$E65,$G65:$P65,$V65:$Y65,$AB65:$AC65)=0,"",IF(D65="","INVALID_MISSING_CANDIDATE",IF(F65&lt;&gt;"COMPLETE","INVALID_INCOMPLETE_SCOPE",IF(AA65="INVALID","INVALID_CONTROLLED_VALUE",IF(P65="YES","UNRESOLVED_CONTRADICTION",IF(O65="UNRESOLVED","UNRESOLVED_EVIDENCE_GAP",IF(OR(H65="UNKNOWN",I65="UNKNOWN",J65="UNKNOWN",L65="UNKNOWN"),"UNRESOLVED_EVIDENCE_GAP",IF(H65="NO",IF(N65="UNKNOWN","UNRESOLVED_EVIDENCE_GAP",IF(N65="YES","REFERENCE_OUT_OF_SCOPE_BENCHMARK","EXCLUDED_OUT_OF_SCOPE")),IF(OR(I65="NO",J65="NO"),IF(N65="UNKNOWN","UNRESOLVED_EVIDENCE_GAP",IF(N65="YES","REFERENCE_DISCOVERY_OR_CONTEXT_ONLY","EXCLUDED_NO_DECISION_RELATION")),IF(L65="NO",IF(N65="UNKNOWN","UNRESOLVED_EVIDENCE_GAP",IF(N65="YES","REFERENCE_DISCOVERY_OR_CONTEXT_ONLY","EXCLUDED_NO_DECISION_RELATION")),IF(K65="UNKNOWN","UNRESOLVED_EVIDENCE_GAP",IF(K65="YES","DIRECT_CLOSE_BUYER_SUBSTITUTE",IF(M65="UNKNOWN","UNRESOLVED_EVIDENCE_GAP",IF(M65="YES","SUBSTITUTE_ALTERNATIVE_PATH","INDIRECT_ADJACENT_COMMERCIAL_ALTERNATIVE"))))))))))))))</f>
        <v/>
      </c>
      <c r="S65" s="27" t="str">
        <f>IF(R65="","",IFERROR(VLOOKUP(R65,'Controlled Vocabulary'!$G$10:$I$21,3,FALSE),"Correct the record and rerun."))</f>
        <v/>
      </c>
      <c r="T65" s="27" t="str">
        <f>IF(Q65="","",IFERROR(VLOOKUP(Q65,'Controlled Vocabulary'!$K$10:$M$16,2,FALSE),""))</f>
        <v/>
      </c>
      <c r="U65" s="27" t="str">
        <f>IF(Q65="","",IFERROR(VLOOKUP(Q65,'Controlled Vocabulary'!$K$10:$M$16,3,FALSE),""))</f>
        <v/>
      </c>
      <c r="V65" s="38"/>
      <c r="W65" s="38"/>
      <c r="X65" s="38"/>
      <c r="Y65" s="42"/>
      <c r="Z65" s="27" t="str">
        <f>IF(OR(C65="",E65="",B65&lt;&gt;"ACTIVE"),"",IF(COUNTIFS($C$5:$C$104,C65,$E$5:$E$104,E65,$B$5:$B$104,"ACTIVE")&gt;1,"DUPLICATE ACTIVE ASSIGNMENT","OK"))</f>
        <v/>
      </c>
      <c r="AA65" s="28" t="str">
        <f>IF(COUNTA($A65:$E65,$G65:$P65,$V65:$Y65,$AB65:$AC65)=0,"",IF(D65="","INVALID",IF(F65&lt;&gt;"COMPLETE","VALID",IF(OR(COUNTIF('Controlled Vocabulary'!$B$4:$B$6,H65)=0,COUNTIF('Controlled Vocabulary'!$B$4:$B$6,I65)=0,COUNTIF('Controlled Vocabulary'!$B$4:$B$6,J65)=0,COUNTIF('Controlled Vocabulary'!$B$4:$B$6,K65)=0,COUNTIF('Controlled Vocabulary'!$B$4:$B$6,L65)=0,COUNTIF('Controlled Vocabulary'!$B$4:$B$6,M65)=0,COUNTIF('Controlled Vocabulary'!$B$4:$B$6,N65)=0,COUNTIF('Controlled Vocabulary'!$E$4:$E$6,O65)=0,COUNTIF('Controlled Vocabulary'!$K$4:$K$5,P65)=0),"INVALID","VALID"))))</f>
        <v/>
      </c>
      <c r="AB65" s="46"/>
      <c r="AC65" s="46"/>
    </row>
    <row r="66" spans="1:29">
      <c r="A66" s="34"/>
      <c r="B66" s="35"/>
      <c r="C66" s="35"/>
      <c r="D66" s="35"/>
      <c r="E66" s="35"/>
      <c r="F66" s="27" t="str">
        <f>IF(COUNTA($A66:$E66,$G66:$P66,$V66:$Y66,$AB66:$AC66)=0,"",IFERROR(VLOOKUP(E66,'Decision Scope'!$A$5:$B$104,2,FALSE),"INCOMPLETE"))</f>
        <v/>
      </c>
      <c r="G66" s="35"/>
      <c r="H66" s="35"/>
      <c r="I66" s="35"/>
      <c r="J66" s="35"/>
      <c r="K66" s="35"/>
      <c r="L66" s="35"/>
      <c r="M66" s="35"/>
      <c r="N66" s="35"/>
      <c r="O66" s="35"/>
      <c r="P66" s="35"/>
      <c r="Q66" s="27" t="str">
        <f>IF(COUNTA($A66:$E66,$G66:$P66,$V66:$Y66,$AB66:$AC66)=0,"",IF(D66="","INVALID INPUT",IF(F66&lt;&gt;"COMPLETE","INVALID INPUT",IF(AA66="INVALID","INVALID INPUT",IF(P66="YES","UNRESOLVED",IF(O66="UNRESOLVED","UNRESOLVED",IF(OR(H66="UNKNOWN",I66="UNKNOWN",J66="UNKNOWN",L66="UNKNOWN"),"UNRESOLVED",IF(H66="NO",IF(N66="UNKNOWN","UNRESOLVED",IF(N66="YES","REFERENCE / CONTEXT ONLY","EXCLUDED")),IF(OR(I66="NO",J66="NO"),IF(N66="UNKNOWN","UNRESOLVED",IF(N66="YES","REFERENCE / CONTEXT ONLY","EXCLUDED")),IF(L66="NO",IF(N66="UNKNOWN","UNRESOLVED",IF(N66="YES","REFERENCE / CONTEXT ONLY","EXCLUDED")),IF(K66="UNKNOWN","UNRESOLVED",IF(K66="YES","DIRECT",IF(M66="UNKNOWN","UNRESOLVED",IF(M66="YES","SUBSTITUTE","INDIRECT"))))))))))))))</f>
        <v/>
      </c>
      <c r="R66" s="27" t="str">
        <f>IF(COUNTA($A66:$E66,$G66:$P66,$V66:$Y66,$AB66:$AC66)=0,"",IF(D66="","INVALID_MISSING_CANDIDATE",IF(F66&lt;&gt;"COMPLETE","INVALID_INCOMPLETE_SCOPE",IF(AA66="INVALID","INVALID_CONTROLLED_VALUE",IF(P66="YES","UNRESOLVED_CONTRADICTION",IF(O66="UNRESOLVED","UNRESOLVED_EVIDENCE_GAP",IF(OR(H66="UNKNOWN",I66="UNKNOWN",J66="UNKNOWN",L66="UNKNOWN"),"UNRESOLVED_EVIDENCE_GAP",IF(H66="NO",IF(N66="UNKNOWN","UNRESOLVED_EVIDENCE_GAP",IF(N66="YES","REFERENCE_OUT_OF_SCOPE_BENCHMARK","EXCLUDED_OUT_OF_SCOPE")),IF(OR(I66="NO",J66="NO"),IF(N66="UNKNOWN","UNRESOLVED_EVIDENCE_GAP",IF(N66="YES","REFERENCE_DISCOVERY_OR_CONTEXT_ONLY","EXCLUDED_NO_DECISION_RELATION")),IF(L66="NO",IF(N66="UNKNOWN","UNRESOLVED_EVIDENCE_GAP",IF(N66="YES","REFERENCE_DISCOVERY_OR_CONTEXT_ONLY","EXCLUDED_NO_DECISION_RELATION")),IF(K66="UNKNOWN","UNRESOLVED_EVIDENCE_GAP",IF(K66="YES","DIRECT_CLOSE_BUYER_SUBSTITUTE",IF(M66="UNKNOWN","UNRESOLVED_EVIDENCE_GAP",IF(M66="YES","SUBSTITUTE_ALTERNATIVE_PATH","INDIRECT_ADJACENT_COMMERCIAL_ALTERNATIVE"))))))))))))))</f>
        <v/>
      </c>
      <c r="S66" s="27" t="str">
        <f>IF(R66="","",IFERROR(VLOOKUP(R66,'Controlled Vocabulary'!$G$10:$I$21,3,FALSE),"Correct the record and rerun."))</f>
        <v/>
      </c>
      <c r="T66" s="27" t="str">
        <f>IF(Q66="","",IFERROR(VLOOKUP(Q66,'Controlled Vocabulary'!$K$10:$M$16,2,FALSE),""))</f>
        <v/>
      </c>
      <c r="U66" s="27" t="str">
        <f>IF(Q66="","",IFERROR(VLOOKUP(Q66,'Controlled Vocabulary'!$K$10:$M$16,3,FALSE),""))</f>
        <v/>
      </c>
      <c r="V66" s="35"/>
      <c r="W66" s="35"/>
      <c r="X66" s="35"/>
      <c r="Y66" s="41"/>
      <c r="Z66" s="27" t="str">
        <f>IF(OR(C66="",E66="",B66&lt;&gt;"ACTIVE"),"",IF(COUNTIFS($C$5:$C$104,C66,$E$5:$E$104,E66,$B$5:$B$104,"ACTIVE")&gt;1,"DUPLICATE ACTIVE ASSIGNMENT","OK"))</f>
        <v/>
      </c>
      <c r="AA66" s="28" t="str">
        <f>IF(COUNTA($A66:$E66,$G66:$P66,$V66:$Y66,$AB66:$AC66)=0,"",IF(D66="","INVALID",IF(F66&lt;&gt;"COMPLETE","VALID",IF(OR(COUNTIF('Controlled Vocabulary'!$B$4:$B$6,H66)=0,COUNTIF('Controlled Vocabulary'!$B$4:$B$6,I66)=0,COUNTIF('Controlled Vocabulary'!$B$4:$B$6,J66)=0,COUNTIF('Controlled Vocabulary'!$B$4:$B$6,K66)=0,COUNTIF('Controlled Vocabulary'!$B$4:$B$6,L66)=0,COUNTIF('Controlled Vocabulary'!$B$4:$B$6,M66)=0,COUNTIF('Controlled Vocabulary'!$B$4:$B$6,N66)=0,COUNTIF('Controlled Vocabulary'!$E$4:$E$6,O66)=0,COUNTIF('Controlled Vocabulary'!$K$4:$K$5,P66)=0),"INVALID","VALID"))))</f>
        <v/>
      </c>
      <c r="AB66" s="46"/>
      <c r="AC66" s="46"/>
    </row>
    <row r="67" spans="1:29">
      <c r="A67" s="37"/>
      <c r="B67" s="38"/>
      <c r="C67" s="38"/>
      <c r="D67" s="38"/>
      <c r="E67" s="38"/>
      <c r="F67" s="27" t="str">
        <f>IF(COUNTA($A67:$E67,$G67:$P67,$V67:$Y67,$AB67:$AC67)=0,"",IFERROR(VLOOKUP(E67,'Decision Scope'!$A$5:$B$104,2,FALSE),"INCOMPLETE"))</f>
        <v/>
      </c>
      <c r="G67" s="38"/>
      <c r="H67" s="38"/>
      <c r="I67" s="38"/>
      <c r="J67" s="38"/>
      <c r="K67" s="38"/>
      <c r="L67" s="38"/>
      <c r="M67" s="38"/>
      <c r="N67" s="38"/>
      <c r="O67" s="38"/>
      <c r="P67" s="38"/>
      <c r="Q67" s="27" t="str">
        <f>IF(COUNTA($A67:$E67,$G67:$P67,$V67:$Y67,$AB67:$AC67)=0,"",IF(D67="","INVALID INPUT",IF(F67&lt;&gt;"COMPLETE","INVALID INPUT",IF(AA67="INVALID","INVALID INPUT",IF(P67="YES","UNRESOLVED",IF(O67="UNRESOLVED","UNRESOLVED",IF(OR(H67="UNKNOWN",I67="UNKNOWN",J67="UNKNOWN",L67="UNKNOWN"),"UNRESOLVED",IF(H67="NO",IF(N67="UNKNOWN","UNRESOLVED",IF(N67="YES","REFERENCE / CONTEXT ONLY","EXCLUDED")),IF(OR(I67="NO",J67="NO"),IF(N67="UNKNOWN","UNRESOLVED",IF(N67="YES","REFERENCE / CONTEXT ONLY","EXCLUDED")),IF(L67="NO",IF(N67="UNKNOWN","UNRESOLVED",IF(N67="YES","REFERENCE / CONTEXT ONLY","EXCLUDED")),IF(K67="UNKNOWN","UNRESOLVED",IF(K67="YES","DIRECT",IF(M67="UNKNOWN","UNRESOLVED",IF(M67="YES","SUBSTITUTE","INDIRECT"))))))))))))))</f>
        <v/>
      </c>
      <c r="R67" s="27" t="str">
        <f>IF(COUNTA($A67:$E67,$G67:$P67,$V67:$Y67,$AB67:$AC67)=0,"",IF(D67="","INVALID_MISSING_CANDIDATE",IF(F67&lt;&gt;"COMPLETE","INVALID_INCOMPLETE_SCOPE",IF(AA67="INVALID","INVALID_CONTROLLED_VALUE",IF(P67="YES","UNRESOLVED_CONTRADICTION",IF(O67="UNRESOLVED","UNRESOLVED_EVIDENCE_GAP",IF(OR(H67="UNKNOWN",I67="UNKNOWN",J67="UNKNOWN",L67="UNKNOWN"),"UNRESOLVED_EVIDENCE_GAP",IF(H67="NO",IF(N67="UNKNOWN","UNRESOLVED_EVIDENCE_GAP",IF(N67="YES","REFERENCE_OUT_OF_SCOPE_BENCHMARK","EXCLUDED_OUT_OF_SCOPE")),IF(OR(I67="NO",J67="NO"),IF(N67="UNKNOWN","UNRESOLVED_EVIDENCE_GAP",IF(N67="YES","REFERENCE_DISCOVERY_OR_CONTEXT_ONLY","EXCLUDED_NO_DECISION_RELATION")),IF(L67="NO",IF(N67="UNKNOWN","UNRESOLVED_EVIDENCE_GAP",IF(N67="YES","REFERENCE_DISCOVERY_OR_CONTEXT_ONLY","EXCLUDED_NO_DECISION_RELATION")),IF(K67="UNKNOWN","UNRESOLVED_EVIDENCE_GAP",IF(K67="YES","DIRECT_CLOSE_BUYER_SUBSTITUTE",IF(M67="UNKNOWN","UNRESOLVED_EVIDENCE_GAP",IF(M67="YES","SUBSTITUTE_ALTERNATIVE_PATH","INDIRECT_ADJACENT_COMMERCIAL_ALTERNATIVE"))))))))))))))</f>
        <v/>
      </c>
      <c r="S67" s="27" t="str">
        <f>IF(R67="","",IFERROR(VLOOKUP(R67,'Controlled Vocabulary'!$G$10:$I$21,3,FALSE),"Correct the record and rerun."))</f>
        <v/>
      </c>
      <c r="T67" s="27" t="str">
        <f>IF(Q67="","",IFERROR(VLOOKUP(Q67,'Controlled Vocabulary'!$K$10:$M$16,2,FALSE),""))</f>
        <v/>
      </c>
      <c r="U67" s="27" t="str">
        <f>IF(Q67="","",IFERROR(VLOOKUP(Q67,'Controlled Vocabulary'!$K$10:$M$16,3,FALSE),""))</f>
        <v/>
      </c>
      <c r="V67" s="38"/>
      <c r="W67" s="38"/>
      <c r="X67" s="38"/>
      <c r="Y67" s="42"/>
      <c r="Z67" s="27" t="str">
        <f>IF(OR(C67="",E67="",B67&lt;&gt;"ACTIVE"),"",IF(COUNTIFS($C$5:$C$104,C67,$E$5:$E$104,E67,$B$5:$B$104,"ACTIVE")&gt;1,"DUPLICATE ACTIVE ASSIGNMENT","OK"))</f>
        <v/>
      </c>
      <c r="AA67" s="28" t="str">
        <f>IF(COUNTA($A67:$E67,$G67:$P67,$V67:$Y67,$AB67:$AC67)=0,"",IF(D67="","INVALID",IF(F67&lt;&gt;"COMPLETE","VALID",IF(OR(COUNTIF('Controlled Vocabulary'!$B$4:$B$6,H67)=0,COUNTIF('Controlled Vocabulary'!$B$4:$B$6,I67)=0,COUNTIF('Controlled Vocabulary'!$B$4:$B$6,J67)=0,COUNTIF('Controlled Vocabulary'!$B$4:$B$6,K67)=0,COUNTIF('Controlled Vocabulary'!$B$4:$B$6,L67)=0,COUNTIF('Controlled Vocabulary'!$B$4:$B$6,M67)=0,COUNTIF('Controlled Vocabulary'!$B$4:$B$6,N67)=0,COUNTIF('Controlled Vocabulary'!$E$4:$E$6,O67)=0,COUNTIF('Controlled Vocabulary'!$K$4:$K$5,P67)=0),"INVALID","VALID"))))</f>
        <v/>
      </c>
      <c r="AB67" s="46"/>
      <c r="AC67" s="46"/>
    </row>
    <row r="68" spans="1:29">
      <c r="A68" s="34"/>
      <c r="B68" s="35"/>
      <c r="C68" s="35"/>
      <c r="D68" s="35"/>
      <c r="E68" s="35"/>
      <c r="F68" s="27" t="str">
        <f>IF(COUNTA($A68:$E68,$G68:$P68,$V68:$Y68,$AB68:$AC68)=0,"",IFERROR(VLOOKUP(E68,'Decision Scope'!$A$5:$B$104,2,FALSE),"INCOMPLETE"))</f>
        <v/>
      </c>
      <c r="G68" s="35"/>
      <c r="H68" s="35"/>
      <c r="I68" s="35"/>
      <c r="J68" s="35"/>
      <c r="K68" s="35"/>
      <c r="L68" s="35"/>
      <c r="M68" s="35"/>
      <c r="N68" s="35"/>
      <c r="O68" s="35"/>
      <c r="P68" s="35"/>
      <c r="Q68" s="27" t="str">
        <f>IF(COUNTA($A68:$E68,$G68:$P68,$V68:$Y68,$AB68:$AC68)=0,"",IF(D68="","INVALID INPUT",IF(F68&lt;&gt;"COMPLETE","INVALID INPUT",IF(AA68="INVALID","INVALID INPUT",IF(P68="YES","UNRESOLVED",IF(O68="UNRESOLVED","UNRESOLVED",IF(OR(H68="UNKNOWN",I68="UNKNOWN",J68="UNKNOWN",L68="UNKNOWN"),"UNRESOLVED",IF(H68="NO",IF(N68="UNKNOWN","UNRESOLVED",IF(N68="YES","REFERENCE / CONTEXT ONLY","EXCLUDED")),IF(OR(I68="NO",J68="NO"),IF(N68="UNKNOWN","UNRESOLVED",IF(N68="YES","REFERENCE / CONTEXT ONLY","EXCLUDED")),IF(L68="NO",IF(N68="UNKNOWN","UNRESOLVED",IF(N68="YES","REFERENCE / CONTEXT ONLY","EXCLUDED")),IF(K68="UNKNOWN","UNRESOLVED",IF(K68="YES","DIRECT",IF(M68="UNKNOWN","UNRESOLVED",IF(M68="YES","SUBSTITUTE","INDIRECT"))))))))))))))</f>
        <v/>
      </c>
      <c r="R68" s="27" t="str">
        <f>IF(COUNTA($A68:$E68,$G68:$P68,$V68:$Y68,$AB68:$AC68)=0,"",IF(D68="","INVALID_MISSING_CANDIDATE",IF(F68&lt;&gt;"COMPLETE","INVALID_INCOMPLETE_SCOPE",IF(AA68="INVALID","INVALID_CONTROLLED_VALUE",IF(P68="YES","UNRESOLVED_CONTRADICTION",IF(O68="UNRESOLVED","UNRESOLVED_EVIDENCE_GAP",IF(OR(H68="UNKNOWN",I68="UNKNOWN",J68="UNKNOWN",L68="UNKNOWN"),"UNRESOLVED_EVIDENCE_GAP",IF(H68="NO",IF(N68="UNKNOWN","UNRESOLVED_EVIDENCE_GAP",IF(N68="YES","REFERENCE_OUT_OF_SCOPE_BENCHMARK","EXCLUDED_OUT_OF_SCOPE")),IF(OR(I68="NO",J68="NO"),IF(N68="UNKNOWN","UNRESOLVED_EVIDENCE_GAP",IF(N68="YES","REFERENCE_DISCOVERY_OR_CONTEXT_ONLY","EXCLUDED_NO_DECISION_RELATION")),IF(L68="NO",IF(N68="UNKNOWN","UNRESOLVED_EVIDENCE_GAP",IF(N68="YES","REFERENCE_DISCOVERY_OR_CONTEXT_ONLY","EXCLUDED_NO_DECISION_RELATION")),IF(K68="UNKNOWN","UNRESOLVED_EVIDENCE_GAP",IF(K68="YES","DIRECT_CLOSE_BUYER_SUBSTITUTE",IF(M68="UNKNOWN","UNRESOLVED_EVIDENCE_GAP",IF(M68="YES","SUBSTITUTE_ALTERNATIVE_PATH","INDIRECT_ADJACENT_COMMERCIAL_ALTERNATIVE"))))))))))))))</f>
        <v/>
      </c>
      <c r="S68" s="27" t="str">
        <f>IF(R68="","",IFERROR(VLOOKUP(R68,'Controlled Vocabulary'!$G$10:$I$21,3,FALSE),"Correct the record and rerun."))</f>
        <v/>
      </c>
      <c r="T68" s="27" t="str">
        <f>IF(Q68="","",IFERROR(VLOOKUP(Q68,'Controlled Vocabulary'!$K$10:$M$16,2,FALSE),""))</f>
        <v/>
      </c>
      <c r="U68" s="27" t="str">
        <f>IF(Q68="","",IFERROR(VLOOKUP(Q68,'Controlled Vocabulary'!$K$10:$M$16,3,FALSE),""))</f>
        <v/>
      </c>
      <c r="V68" s="35"/>
      <c r="W68" s="35"/>
      <c r="X68" s="35"/>
      <c r="Y68" s="41"/>
      <c r="Z68" s="27" t="str">
        <f>IF(OR(C68="",E68="",B68&lt;&gt;"ACTIVE"),"",IF(COUNTIFS($C$5:$C$104,C68,$E$5:$E$104,E68,$B$5:$B$104,"ACTIVE")&gt;1,"DUPLICATE ACTIVE ASSIGNMENT","OK"))</f>
        <v/>
      </c>
      <c r="AA68" s="28" t="str">
        <f>IF(COUNTA($A68:$E68,$G68:$P68,$V68:$Y68,$AB68:$AC68)=0,"",IF(D68="","INVALID",IF(F68&lt;&gt;"COMPLETE","VALID",IF(OR(COUNTIF('Controlled Vocabulary'!$B$4:$B$6,H68)=0,COUNTIF('Controlled Vocabulary'!$B$4:$B$6,I68)=0,COUNTIF('Controlled Vocabulary'!$B$4:$B$6,J68)=0,COUNTIF('Controlled Vocabulary'!$B$4:$B$6,K68)=0,COUNTIF('Controlled Vocabulary'!$B$4:$B$6,L68)=0,COUNTIF('Controlled Vocabulary'!$B$4:$B$6,M68)=0,COUNTIF('Controlled Vocabulary'!$B$4:$B$6,N68)=0,COUNTIF('Controlled Vocabulary'!$E$4:$E$6,O68)=0,COUNTIF('Controlled Vocabulary'!$K$4:$K$5,P68)=0),"INVALID","VALID"))))</f>
        <v/>
      </c>
      <c r="AB68" s="46"/>
      <c r="AC68" s="46"/>
    </row>
    <row r="69" spans="1:29">
      <c r="A69" s="37"/>
      <c r="B69" s="38"/>
      <c r="C69" s="38"/>
      <c r="D69" s="38"/>
      <c r="E69" s="38"/>
      <c r="F69" s="27" t="str">
        <f>IF(COUNTA($A69:$E69,$G69:$P69,$V69:$Y69,$AB69:$AC69)=0,"",IFERROR(VLOOKUP(E69,'Decision Scope'!$A$5:$B$104,2,FALSE),"INCOMPLETE"))</f>
        <v/>
      </c>
      <c r="G69" s="38"/>
      <c r="H69" s="38"/>
      <c r="I69" s="38"/>
      <c r="J69" s="38"/>
      <c r="K69" s="38"/>
      <c r="L69" s="38"/>
      <c r="M69" s="38"/>
      <c r="N69" s="38"/>
      <c r="O69" s="38"/>
      <c r="P69" s="38"/>
      <c r="Q69" s="27" t="str">
        <f>IF(COUNTA($A69:$E69,$G69:$P69,$V69:$Y69,$AB69:$AC69)=0,"",IF(D69="","INVALID INPUT",IF(F69&lt;&gt;"COMPLETE","INVALID INPUT",IF(AA69="INVALID","INVALID INPUT",IF(P69="YES","UNRESOLVED",IF(O69="UNRESOLVED","UNRESOLVED",IF(OR(H69="UNKNOWN",I69="UNKNOWN",J69="UNKNOWN",L69="UNKNOWN"),"UNRESOLVED",IF(H69="NO",IF(N69="UNKNOWN","UNRESOLVED",IF(N69="YES","REFERENCE / CONTEXT ONLY","EXCLUDED")),IF(OR(I69="NO",J69="NO"),IF(N69="UNKNOWN","UNRESOLVED",IF(N69="YES","REFERENCE / CONTEXT ONLY","EXCLUDED")),IF(L69="NO",IF(N69="UNKNOWN","UNRESOLVED",IF(N69="YES","REFERENCE / CONTEXT ONLY","EXCLUDED")),IF(K69="UNKNOWN","UNRESOLVED",IF(K69="YES","DIRECT",IF(M69="UNKNOWN","UNRESOLVED",IF(M69="YES","SUBSTITUTE","INDIRECT"))))))))))))))</f>
        <v/>
      </c>
      <c r="R69" s="27" t="str">
        <f>IF(COUNTA($A69:$E69,$G69:$P69,$V69:$Y69,$AB69:$AC69)=0,"",IF(D69="","INVALID_MISSING_CANDIDATE",IF(F69&lt;&gt;"COMPLETE","INVALID_INCOMPLETE_SCOPE",IF(AA69="INVALID","INVALID_CONTROLLED_VALUE",IF(P69="YES","UNRESOLVED_CONTRADICTION",IF(O69="UNRESOLVED","UNRESOLVED_EVIDENCE_GAP",IF(OR(H69="UNKNOWN",I69="UNKNOWN",J69="UNKNOWN",L69="UNKNOWN"),"UNRESOLVED_EVIDENCE_GAP",IF(H69="NO",IF(N69="UNKNOWN","UNRESOLVED_EVIDENCE_GAP",IF(N69="YES","REFERENCE_OUT_OF_SCOPE_BENCHMARK","EXCLUDED_OUT_OF_SCOPE")),IF(OR(I69="NO",J69="NO"),IF(N69="UNKNOWN","UNRESOLVED_EVIDENCE_GAP",IF(N69="YES","REFERENCE_DISCOVERY_OR_CONTEXT_ONLY","EXCLUDED_NO_DECISION_RELATION")),IF(L69="NO",IF(N69="UNKNOWN","UNRESOLVED_EVIDENCE_GAP",IF(N69="YES","REFERENCE_DISCOVERY_OR_CONTEXT_ONLY","EXCLUDED_NO_DECISION_RELATION")),IF(K69="UNKNOWN","UNRESOLVED_EVIDENCE_GAP",IF(K69="YES","DIRECT_CLOSE_BUYER_SUBSTITUTE",IF(M69="UNKNOWN","UNRESOLVED_EVIDENCE_GAP",IF(M69="YES","SUBSTITUTE_ALTERNATIVE_PATH","INDIRECT_ADJACENT_COMMERCIAL_ALTERNATIVE"))))))))))))))</f>
        <v/>
      </c>
      <c r="S69" s="27" t="str">
        <f>IF(R69="","",IFERROR(VLOOKUP(R69,'Controlled Vocabulary'!$G$10:$I$21,3,FALSE),"Correct the record and rerun."))</f>
        <v/>
      </c>
      <c r="T69" s="27" t="str">
        <f>IF(Q69="","",IFERROR(VLOOKUP(Q69,'Controlled Vocabulary'!$K$10:$M$16,2,FALSE),""))</f>
        <v/>
      </c>
      <c r="U69" s="27" t="str">
        <f>IF(Q69="","",IFERROR(VLOOKUP(Q69,'Controlled Vocabulary'!$K$10:$M$16,3,FALSE),""))</f>
        <v/>
      </c>
      <c r="V69" s="38"/>
      <c r="W69" s="38"/>
      <c r="X69" s="38"/>
      <c r="Y69" s="42"/>
      <c r="Z69" s="27" t="str">
        <f>IF(OR(C69="",E69="",B69&lt;&gt;"ACTIVE"),"",IF(COUNTIFS($C$5:$C$104,C69,$E$5:$E$104,E69,$B$5:$B$104,"ACTIVE")&gt;1,"DUPLICATE ACTIVE ASSIGNMENT","OK"))</f>
        <v/>
      </c>
      <c r="AA69" s="28" t="str">
        <f>IF(COUNTA($A69:$E69,$G69:$P69,$V69:$Y69,$AB69:$AC69)=0,"",IF(D69="","INVALID",IF(F69&lt;&gt;"COMPLETE","VALID",IF(OR(COUNTIF('Controlled Vocabulary'!$B$4:$B$6,H69)=0,COUNTIF('Controlled Vocabulary'!$B$4:$B$6,I69)=0,COUNTIF('Controlled Vocabulary'!$B$4:$B$6,J69)=0,COUNTIF('Controlled Vocabulary'!$B$4:$B$6,K69)=0,COUNTIF('Controlled Vocabulary'!$B$4:$B$6,L69)=0,COUNTIF('Controlled Vocabulary'!$B$4:$B$6,M69)=0,COUNTIF('Controlled Vocabulary'!$B$4:$B$6,N69)=0,COUNTIF('Controlled Vocabulary'!$E$4:$E$6,O69)=0,COUNTIF('Controlled Vocabulary'!$K$4:$K$5,P69)=0),"INVALID","VALID"))))</f>
        <v/>
      </c>
      <c r="AB69" s="46"/>
      <c r="AC69" s="46"/>
    </row>
    <row r="70" spans="1:29">
      <c r="A70" s="34"/>
      <c r="B70" s="35"/>
      <c r="C70" s="35"/>
      <c r="D70" s="35"/>
      <c r="E70" s="35"/>
      <c r="F70" s="27" t="str">
        <f>IF(COUNTA($A70:$E70,$G70:$P70,$V70:$Y70,$AB70:$AC70)=0,"",IFERROR(VLOOKUP(E70,'Decision Scope'!$A$5:$B$104,2,FALSE),"INCOMPLETE"))</f>
        <v/>
      </c>
      <c r="G70" s="35"/>
      <c r="H70" s="35"/>
      <c r="I70" s="35"/>
      <c r="J70" s="35"/>
      <c r="K70" s="35"/>
      <c r="L70" s="35"/>
      <c r="M70" s="35"/>
      <c r="N70" s="35"/>
      <c r="O70" s="35"/>
      <c r="P70" s="35"/>
      <c r="Q70" s="27" t="str">
        <f>IF(COUNTA($A70:$E70,$G70:$P70,$V70:$Y70,$AB70:$AC70)=0,"",IF(D70="","INVALID INPUT",IF(F70&lt;&gt;"COMPLETE","INVALID INPUT",IF(AA70="INVALID","INVALID INPUT",IF(P70="YES","UNRESOLVED",IF(O70="UNRESOLVED","UNRESOLVED",IF(OR(H70="UNKNOWN",I70="UNKNOWN",J70="UNKNOWN",L70="UNKNOWN"),"UNRESOLVED",IF(H70="NO",IF(N70="UNKNOWN","UNRESOLVED",IF(N70="YES","REFERENCE / CONTEXT ONLY","EXCLUDED")),IF(OR(I70="NO",J70="NO"),IF(N70="UNKNOWN","UNRESOLVED",IF(N70="YES","REFERENCE / CONTEXT ONLY","EXCLUDED")),IF(L70="NO",IF(N70="UNKNOWN","UNRESOLVED",IF(N70="YES","REFERENCE / CONTEXT ONLY","EXCLUDED")),IF(K70="UNKNOWN","UNRESOLVED",IF(K70="YES","DIRECT",IF(M70="UNKNOWN","UNRESOLVED",IF(M70="YES","SUBSTITUTE","INDIRECT"))))))))))))))</f>
        <v/>
      </c>
      <c r="R70" s="27" t="str">
        <f>IF(COUNTA($A70:$E70,$G70:$P70,$V70:$Y70,$AB70:$AC70)=0,"",IF(D70="","INVALID_MISSING_CANDIDATE",IF(F70&lt;&gt;"COMPLETE","INVALID_INCOMPLETE_SCOPE",IF(AA70="INVALID","INVALID_CONTROLLED_VALUE",IF(P70="YES","UNRESOLVED_CONTRADICTION",IF(O70="UNRESOLVED","UNRESOLVED_EVIDENCE_GAP",IF(OR(H70="UNKNOWN",I70="UNKNOWN",J70="UNKNOWN",L70="UNKNOWN"),"UNRESOLVED_EVIDENCE_GAP",IF(H70="NO",IF(N70="UNKNOWN","UNRESOLVED_EVIDENCE_GAP",IF(N70="YES","REFERENCE_OUT_OF_SCOPE_BENCHMARK","EXCLUDED_OUT_OF_SCOPE")),IF(OR(I70="NO",J70="NO"),IF(N70="UNKNOWN","UNRESOLVED_EVIDENCE_GAP",IF(N70="YES","REFERENCE_DISCOVERY_OR_CONTEXT_ONLY","EXCLUDED_NO_DECISION_RELATION")),IF(L70="NO",IF(N70="UNKNOWN","UNRESOLVED_EVIDENCE_GAP",IF(N70="YES","REFERENCE_DISCOVERY_OR_CONTEXT_ONLY","EXCLUDED_NO_DECISION_RELATION")),IF(K70="UNKNOWN","UNRESOLVED_EVIDENCE_GAP",IF(K70="YES","DIRECT_CLOSE_BUYER_SUBSTITUTE",IF(M70="UNKNOWN","UNRESOLVED_EVIDENCE_GAP",IF(M70="YES","SUBSTITUTE_ALTERNATIVE_PATH","INDIRECT_ADJACENT_COMMERCIAL_ALTERNATIVE"))))))))))))))</f>
        <v/>
      </c>
      <c r="S70" s="27" t="str">
        <f>IF(R70="","",IFERROR(VLOOKUP(R70,'Controlled Vocabulary'!$G$10:$I$21,3,FALSE),"Correct the record and rerun."))</f>
        <v/>
      </c>
      <c r="T70" s="27" t="str">
        <f>IF(Q70="","",IFERROR(VLOOKUP(Q70,'Controlled Vocabulary'!$K$10:$M$16,2,FALSE),""))</f>
        <v/>
      </c>
      <c r="U70" s="27" t="str">
        <f>IF(Q70="","",IFERROR(VLOOKUP(Q70,'Controlled Vocabulary'!$K$10:$M$16,3,FALSE),""))</f>
        <v/>
      </c>
      <c r="V70" s="35"/>
      <c r="W70" s="35"/>
      <c r="X70" s="35"/>
      <c r="Y70" s="41"/>
      <c r="Z70" s="27" t="str">
        <f>IF(OR(C70="",E70="",B70&lt;&gt;"ACTIVE"),"",IF(COUNTIFS($C$5:$C$104,C70,$E$5:$E$104,E70,$B$5:$B$104,"ACTIVE")&gt;1,"DUPLICATE ACTIVE ASSIGNMENT","OK"))</f>
        <v/>
      </c>
      <c r="AA70" s="28" t="str">
        <f>IF(COUNTA($A70:$E70,$G70:$P70,$V70:$Y70,$AB70:$AC70)=0,"",IF(D70="","INVALID",IF(F70&lt;&gt;"COMPLETE","VALID",IF(OR(COUNTIF('Controlled Vocabulary'!$B$4:$B$6,H70)=0,COUNTIF('Controlled Vocabulary'!$B$4:$B$6,I70)=0,COUNTIF('Controlled Vocabulary'!$B$4:$B$6,J70)=0,COUNTIF('Controlled Vocabulary'!$B$4:$B$6,K70)=0,COUNTIF('Controlled Vocabulary'!$B$4:$B$6,L70)=0,COUNTIF('Controlled Vocabulary'!$B$4:$B$6,M70)=0,COUNTIF('Controlled Vocabulary'!$B$4:$B$6,N70)=0,COUNTIF('Controlled Vocabulary'!$E$4:$E$6,O70)=0,COUNTIF('Controlled Vocabulary'!$K$4:$K$5,P70)=0),"INVALID","VALID"))))</f>
        <v/>
      </c>
      <c r="AB70" s="46"/>
      <c r="AC70" s="46"/>
    </row>
    <row r="71" spans="1:29">
      <c r="A71" s="37"/>
      <c r="B71" s="38"/>
      <c r="C71" s="38"/>
      <c r="D71" s="38"/>
      <c r="E71" s="38"/>
      <c r="F71" s="27" t="str">
        <f>IF(COUNTA($A71:$E71,$G71:$P71,$V71:$Y71,$AB71:$AC71)=0,"",IFERROR(VLOOKUP(E71,'Decision Scope'!$A$5:$B$104,2,FALSE),"INCOMPLETE"))</f>
        <v/>
      </c>
      <c r="G71" s="38"/>
      <c r="H71" s="38"/>
      <c r="I71" s="38"/>
      <c r="J71" s="38"/>
      <c r="K71" s="38"/>
      <c r="L71" s="38"/>
      <c r="M71" s="38"/>
      <c r="N71" s="38"/>
      <c r="O71" s="38"/>
      <c r="P71" s="38"/>
      <c r="Q71" s="27" t="str">
        <f>IF(COUNTA($A71:$E71,$G71:$P71,$V71:$Y71,$AB71:$AC71)=0,"",IF(D71="","INVALID INPUT",IF(F71&lt;&gt;"COMPLETE","INVALID INPUT",IF(AA71="INVALID","INVALID INPUT",IF(P71="YES","UNRESOLVED",IF(O71="UNRESOLVED","UNRESOLVED",IF(OR(H71="UNKNOWN",I71="UNKNOWN",J71="UNKNOWN",L71="UNKNOWN"),"UNRESOLVED",IF(H71="NO",IF(N71="UNKNOWN","UNRESOLVED",IF(N71="YES","REFERENCE / CONTEXT ONLY","EXCLUDED")),IF(OR(I71="NO",J71="NO"),IF(N71="UNKNOWN","UNRESOLVED",IF(N71="YES","REFERENCE / CONTEXT ONLY","EXCLUDED")),IF(L71="NO",IF(N71="UNKNOWN","UNRESOLVED",IF(N71="YES","REFERENCE / CONTEXT ONLY","EXCLUDED")),IF(K71="UNKNOWN","UNRESOLVED",IF(K71="YES","DIRECT",IF(M71="UNKNOWN","UNRESOLVED",IF(M71="YES","SUBSTITUTE","INDIRECT"))))))))))))))</f>
        <v/>
      </c>
      <c r="R71" s="27" t="str">
        <f>IF(COUNTA($A71:$E71,$G71:$P71,$V71:$Y71,$AB71:$AC71)=0,"",IF(D71="","INVALID_MISSING_CANDIDATE",IF(F71&lt;&gt;"COMPLETE","INVALID_INCOMPLETE_SCOPE",IF(AA71="INVALID","INVALID_CONTROLLED_VALUE",IF(P71="YES","UNRESOLVED_CONTRADICTION",IF(O71="UNRESOLVED","UNRESOLVED_EVIDENCE_GAP",IF(OR(H71="UNKNOWN",I71="UNKNOWN",J71="UNKNOWN",L71="UNKNOWN"),"UNRESOLVED_EVIDENCE_GAP",IF(H71="NO",IF(N71="UNKNOWN","UNRESOLVED_EVIDENCE_GAP",IF(N71="YES","REFERENCE_OUT_OF_SCOPE_BENCHMARK","EXCLUDED_OUT_OF_SCOPE")),IF(OR(I71="NO",J71="NO"),IF(N71="UNKNOWN","UNRESOLVED_EVIDENCE_GAP",IF(N71="YES","REFERENCE_DISCOVERY_OR_CONTEXT_ONLY","EXCLUDED_NO_DECISION_RELATION")),IF(L71="NO",IF(N71="UNKNOWN","UNRESOLVED_EVIDENCE_GAP",IF(N71="YES","REFERENCE_DISCOVERY_OR_CONTEXT_ONLY","EXCLUDED_NO_DECISION_RELATION")),IF(K71="UNKNOWN","UNRESOLVED_EVIDENCE_GAP",IF(K71="YES","DIRECT_CLOSE_BUYER_SUBSTITUTE",IF(M71="UNKNOWN","UNRESOLVED_EVIDENCE_GAP",IF(M71="YES","SUBSTITUTE_ALTERNATIVE_PATH","INDIRECT_ADJACENT_COMMERCIAL_ALTERNATIVE"))))))))))))))</f>
        <v/>
      </c>
      <c r="S71" s="27" t="str">
        <f>IF(R71="","",IFERROR(VLOOKUP(R71,'Controlled Vocabulary'!$G$10:$I$21,3,FALSE),"Correct the record and rerun."))</f>
        <v/>
      </c>
      <c r="T71" s="27" t="str">
        <f>IF(Q71="","",IFERROR(VLOOKUP(Q71,'Controlled Vocabulary'!$K$10:$M$16,2,FALSE),""))</f>
        <v/>
      </c>
      <c r="U71" s="27" t="str">
        <f>IF(Q71="","",IFERROR(VLOOKUP(Q71,'Controlled Vocabulary'!$K$10:$M$16,3,FALSE),""))</f>
        <v/>
      </c>
      <c r="V71" s="38"/>
      <c r="W71" s="38"/>
      <c r="X71" s="38"/>
      <c r="Y71" s="42"/>
      <c r="Z71" s="27" t="str">
        <f>IF(OR(C71="",E71="",B71&lt;&gt;"ACTIVE"),"",IF(COUNTIFS($C$5:$C$104,C71,$E$5:$E$104,E71,$B$5:$B$104,"ACTIVE")&gt;1,"DUPLICATE ACTIVE ASSIGNMENT","OK"))</f>
        <v/>
      </c>
      <c r="AA71" s="28" t="str">
        <f>IF(COUNTA($A71:$E71,$G71:$P71,$V71:$Y71,$AB71:$AC71)=0,"",IF(D71="","INVALID",IF(F71&lt;&gt;"COMPLETE","VALID",IF(OR(COUNTIF('Controlled Vocabulary'!$B$4:$B$6,H71)=0,COUNTIF('Controlled Vocabulary'!$B$4:$B$6,I71)=0,COUNTIF('Controlled Vocabulary'!$B$4:$B$6,J71)=0,COUNTIF('Controlled Vocabulary'!$B$4:$B$6,K71)=0,COUNTIF('Controlled Vocabulary'!$B$4:$B$6,L71)=0,COUNTIF('Controlled Vocabulary'!$B$4:$B$6,M71)=0,COUNTIF('Controlled Vocabulary'!$B$4:$B$6,N71)=0,COUNTIF('Controlled Vocabulary'!$E$4:$E$6,O71)=0,COUNTIF('Controlled Vocabulary'!$K$4:$K$5,P71)=0),"INVALID","VALID"))))</f>
        <v/>
      </c>
      <c r="AB71" s="46"/>
      <c r="AC71" s="46"/>
    </row>
    <row r="72" spans="1:29">
      <c r="A72" s="34"/>
      <c r="B72" s="35"/>
      <c r="C72" s="35"/>
      <c r="D72" s="35"/>
      <c r="E72" s="35"/>
      <c r="F72" s="27" t="str">
        <f>IF(COUNTA($A72:$E72,$G72:$P72,$V72:$Y72,$AB72:$AC72)=0,"",IFERROR(VLOOKUP(E72,'Decision Scope'!$A$5:$B$104,2,FALSE),"INCOMPLETE"))</f>
        <v/>
      </c>
      <c r="G72" s="35"/>
      <c r="H72" s="35"/>
      <c r="I72" s="35"/>
      <c r="J72" s="35"/>
      <c r="K72" s="35"/>
      <c r="L72" s="35"/>
      <c r="M72" s="35"/>
      <c r="N72" s="35"/>
      <c r="O72" s="35"/>
      <c r="P72" s="35"/>
      <c r="Q72" s="27" t="str">
        <f>IF(COUNTA($A72:$E72,$G72:$P72,$V72:$Y72,$AB72:$AC72)=0,"",IF(D72="","INVALID INPUT",IF(F72&lt;&gt;"COMPLETE","INVALID INPUT",IF(AA72="INVALID","INVALID INPUT",IF(P72="YES","UNRESOLVED",IF(O72="UNRESOLVED","UNRESOLVED",IF(OR(H72="UNKNOWN",I72="UNKNOWN",J72="UNKNOWN",L72="UNKNOWN"),"UNRESOLVED",IF(H72="NO",IF(N72="UNKNOWN","UNRESOLVED",IF(N72="YES","REFERENCE / CONTEXT ONLY","EXCLUDED")),IF(OR(I72="NO",J72="NO"),IF(N72="UNKNOWN","UNRESOLVED",IF(N72="YES","REFERENCE / CONTEXT ONLY","EXCLUDED")),IF(L72="NO",IF(N72="UNKNOWN","UNRESOLVED",IF(N72="YES","REFERENCE / CONTEXT ONLY","EXCLUDED")),IF(K72="UNKNOWN","UNRESOLVED",IF(K72="YES","DIRECT",IF(M72="UNKNOWN","UNRESOLVED",IF(M72="YES","SUBSTITUTE","INDIRECT"))))))))))))))</f>
        <v/>
      </c>
      <c r="R72" s="27" t="str">
        <f>IF(COUNTA($A72:$E72,$G72:$P72,$V72:$Y72,$AB72:$AC72)=0,"",IF(D72="","INVALID_MISSING_CANDIDATE",IF(F72&lt;&gt;"COMPLETE","INVALID_INCOMPLETE_SCOPE",IF(AA72="INVALID","INVALID_CONTROLLED_VALUE",IF(P72="YES","UNRESOLVED_CONTRADICTION",IF(O72="UNRESOLVED","UNRESOLVED_EVIDENCE_GAP",IF(OR(H72="UNKNOWN",I72="UNKNOWN",J72="UNKNOWN",L72="UNKNOWN"),"UNRESOLVED_EVIDENCE_GAP",IF(H72="NO",IF(N72="UNKNOWN","UNRESOLVED_EVIDENCE_GAP",IF(N72="YES","REFERENCE_OUT_OF_SCOPE_BENCHMARK","EXCLUDED_OUT_OF_SCOPE")),IF(OR(I72="NO",J72="NO"),IF(N72="UNKNOWN","UNRESOLVED_EVIDENCE_GAP",IF(N72="YES","REFERENCE_DISCOVERY_OR_CONTEXT_ONLY","EXCLUDED_NO_DECISION_RELATION")),IF(L72="NO",IF(N72="UNKNOWN","UNRESOLVED_EVIDENCE_GAP",IF(N72="YES","REFERENCE_DISCOVERY_OR_CONTEXT_ONLY","EXCLUDED_NO_DECISION_RELATION")),IF(K72="UNKNOWN","UNRESOLVED_EVIDENCE_GAP",IF(K72="YES","DIRECT_CLOSE_BUYER_SUBSTITUTE",IF(M72="UNKNOWN","UNRESOLVED_EVIDENCE_GAP",IF(M72="YES","SUBSTITUTE_ALTERNATIVE_PATH","INDIRECT_ADJACENT_COMMERCIAL_ALTERNATIVE"))))))))))))))</f>
        <v/>
      </c>
      <c r="S72" s="27" t="str">
        <f>IF(R72="","",IFERROR(VLOOKUP(R72,'Controlled Vocabulary'!$G$10:$I$21,3,FALSE),"Correct the record and rerun."))</f>
        <v/>
      </c>
      <c r="T72" s="27" t="str">
        <f>IF(Q72="","",IFERROR(VLOOKUP(Q72,'Controlled Vocabulary'!$K$10:$M$16,2,FALSE),""))</f>
        <v/>
      </c>
      <c r="U72" s="27" t="str">
        <f>IF(Q72="","",IFERROR(VLOOKUP(Q72,'Controlled Vocabulary'!$K$10:$M$16,3,FALSE),""))</f>
        <v/>
      </c>
      <c r="V72" s="35"/>
      <c r="W72" s="35"/>
      <c r="X72" s="35"/>
      <c r="Y72" s="41"/>
      <c r="Z72" s="27" t="str">
        <f>IF(OR(C72="",E72="",B72&lt;&gt;"ACTIVE"),"",IF(COUNTIFS($C$5:$C$104,C72,$E$5:$E$104,E72,$B$5:$B$104,"ACTIVE")&gt;1,"DUPLICATE ACTIVE ASSIGNMENT","OK"))</f>
        <v/>
      </c>
      <c r="AA72" s="28" t="str">
        <f>IF(COUNTA($A72:$E72,$G72:$P72,$V72:$Y72,$AB72:$AC72)=0,"",IF(D72="","INVALID",IF(F72&lt;&gt;"COMPLETE","VALID",IF(OR(COUNTIF('Controlled Vocabulary'!$B$4:$B$6,H72)=0,COUNTIF('Controlled Vocabulary'!$B$4:$B$6,I72)=0,COUNTIF('Controlled Vocabulary'!$B$4:$B$6,J72)=0,COUNTIF('Controlled Vocabulary'!$B$4:$B$6,K72)=0,COUNTIF('Controlled Vocabulary'!$B$4:$B$6,L72)=0,COUNTIF('Controlled Vocabulary'!$B$4:$B$6,M72)=0,COUNTIF('Controlled Vocabulary'!$B$4:$B$6,N72)=0,COUNTIF('Controlled Vocabulary'!$E$4:$E$6,O72)=0,COUNTIF('Controlled Vocabulary'!$K$4:$K$5,P72)=0),"INVALID","VALID"))))</f>
        <v/>
      </c>
      <c r="AB72" s="46"/>
      <c r="AC72" s="46"/>
    </row>
    <row r="73" spans="1:29">
      <c r="A73" s="37"/>
      <c r="B73" s="38"/>
      <c r="C73" s="38"/>
      <c r="D73" s="38"/>
      <c r="E73" s="38"/>
      <c r="F73" s="27" t="str">
        <f>IF(COUNTA($A73:$E73,$G73:$P73,$V73:$Y73,$AB73:$AC73)=0,"",IFERROR(VLOOKUP(E73,'Decision Scope'!$A$5:$B$104,2,FALSE),"INCOMPLETE"))</f>
        <v/>
      </c>
      <c r="G73" s="38"/>
      <c r="H73" s="38"/>
      <c r="I73" s="38"/>
      <c r="J73" s="38"/>
      <c r="K73" s="38"/>
      <c r="L73" s="38"/>
      <c r="M73" s="38"/>
      <c r="N73" s="38"/>
      <c r="O73" s="38"/>
      <c r="P73" s="38"/>
      <c r="Q73" s="27" t="str">
        <f>IF(COUNTA($A73:$E73,$G73:$P73,$V73:$Y73,$AB73:$AC73)=0,"",IF(D73="","INVALID INPUT",IF(F73&lt;&gt;"COMPLETE","INVALID INPUT",IF(AA73="INVALID","INVALID INPUT",IF(P73="YES","UNRESOLVED",IF(O73="UNRESOLVED","UNRESOLVED",IF(OR(H73="UNKNOWN",I73="UNKNOWN",J73="UNKNOWN",L73="UNKNOWN"),"UNRESOLVED",IF(H73="NO",IF(N73="UNKNOWN","UNRESOLVED",IF(N73="YES","REFERENCE / CONTEXT ONLY","EXCLUDED")),IF(OR(I73="NO",J73="NO"),IF(N73="UNKNOWN","UNRESOLVED",IF(N73="YES","REFERENCE / CONTEXT ONLY","EXCLUDED")),IF(L73="NO",IF(N73="UNKNOWN","UNRESOLVED",IF(N73="YES","REFERENCE / CONTEXT ONLY","EXCLUDED")),IF(K73="UNKNOWN","UNRESOLVED",IF(K73="YES","DIRECT",IF(M73="UNKNOWN","UNRESOLVED",IF(M73="YES","SUBSTITUTE","INDIRECT"))))))))))))))</f>
        <v/>
      </c>
      <c r="R73" s="27" t="str">
        <f>IF(COUNTA($A73:$E73,$G73:$P73,$V73:$Y73,$AB73:$AC73)=0,"",IF(D73="","INVALID_MISSING_CANDIDATE",IF(F73&lt;&gt;"COMPLETE","INVALID_INCOMPLETE_SCOPE",IF(AA73="INVALID","INVALID_CONTROLLED_VALUE",IF(P73="YES","UNRESOLVED_CONTRADICTION",IF(O73="UNRESOLVED","UNRESOLVED_EVIDENCE_GAP",IF(OR(H73="UNKNOWN",I73="UNKNOWN",J73="UNKNOWN",L73="UNKNOWN"),"UNRESOLVED_EVIDENCE_GAP",IF(H73="NO",IF(N73="UNKNOWN","UNRESOLVED_EVIDENCE_GAP",IF(N73="YES","REFERENCE_OUT_OF_SCOPE_BENCHMARK","EXCLUDED_OUT_OF_SCOPE")),IF(OR(I73="NO",J73="NO"),IF(N73="UNKNOWN","UNRESOLVED_EVIDENCE_GAP",IF(N73="YES","REFERENCE_DISCOVERY_OR_CONTEXT_ONLY","EXCLUDED_NO_DECISION_RELATION")),IF(L73="NO",IF(N73="UNKNOWN","UNRESOLVED_EVIDENCE_GAP",IF(N73="YES","REFERENCE_DISCOVERY_OR_CONTEXT_ONLY","EXCLUDED_NO_DECISION_RELATION")),IF(K73="UNKNOWN","UNRESOLVED_EVIDENCE_GAP",IF(K73="YES","DIRECT_CLOSE_BUYER_SUBSTITUTE",IF(M73="UNKNOWN","UNRESOLVED_EVIDENCE_GAP",IF(M73="YES","SUBSTITUTE_ALTERNATIVE_PATH","INDIRECT_ADJACENT_COMMERCIAL_ALTERNATIVE"))))))))))))))</f>
        <v/>
      </c>
      <c r="S73" s="27" t="str">
        <f>IF(R73="","",IFERROR(VLOOKUP(R73,'Controlled Vocabulary'!$G$10:$I$21,3,FALSE),"Correct the record and rerun."))</f>
        <v/>
      </c>
      <c r="T73" s="27" t="str">
        <f>IF(Q73="","",IFERROR(VLOOKUP(Q73,'Controlled Vocabulary'!$K$10:$M$16,2,FALSE),""))</f>
        <v/>
      </c>
      <c r="U73" s="27" t="str">
        <f>IF(Q73="","",IFERROR(VLOOKUP(Q73,'Controlled Vocabulary'!$K$10:$M$16,3,FALSE),""))</f>
        <v/>
      </c>
      <c r="V73" s="38"/>
      <c r="W73" s="38"/>
      <c r="X73" s="38"/>
      <c r="Y73" s="42"/>
      <c r="Z73" s="27" t="str">
        <f>IF(OR(C73="",E73="",B73&lt;&gt;"ACTIVE"),"",IF(COUNTIFS($C$5:$C$104,C73,$E$5:$E$104,E73,$B$5:$B$104,"ACTIVE")&gt;1,"DUPLICATE ACTIVE ASSIGNMENT","OK"))</f>
        <v/>
      </c>
      <c r="AA73" s="28" t="str">
        <f>IF(COUNTA($A73:$E73,$G73:$P73,$V73:$Y73,$AB73:$AC73)=0,"",IF(D73="","INVALID",IF(F73&lt;&gt;"COMPLETE","VALID",IF(OR(COUNTIF('Controlled Vocabulary'!$B$4:$B$6,H73)=0,COUNTIF('Controlled Vocabulary'!$B$4:$B$6,I73)=0,COUNTIF('Controlled Vocabulary'!$B$4:$B$6,J73)=0,COUNTIF('Controlled Vocabulary'!$B$4:$B$6,K73)=0,COUNTIF('Controlled Vocabulary'!$B$4:$B$6,L73)=0,COUNTIF('Controlled Vocabulary'!$B$4:$B$6,M73)=0,COUNTIF('Controlled Vocabulary'!$B$4:$B$6,N73)=0,COUNTIF('Controlled Vocabulary'!$E$4:$E$6,O73)=0,COUNTIF('Controlled Vocabulary'!$K$4:$K$5,P73)=0),"INVALID","VALID"))))</f>
        <v/>
      </c>
      <c r="AB73" s="46"/>
      <c r="AC73" s="46"/>
    </row>
    <row r="74" spans="1:29">
      <c r="A74" s="34"/>
      <c r="B74" s="35"/>
      <c r="C74" s="35"/>
      <c r="D74" s="35"/>
      <c r="E74" s="35"/>
      <c r="F74" s="27" t="str">
        <f>IF(COUNTA($A74:$E74,$G74:$P74,$V74:$Y74,$AB74:$AC74)=0,"",IFERROR(VLOOKUP(E74,'Decision Scope'!$A$5:$B$104,2,FALSE),"INCOMPLETE"))</f>
        <v/>
      </c>
      <c r="G74" s="35"/>
      <c r="H74" s="35"/>
      <c r="I74" s="35"/>
      <c r="J74" s="35"/>
      <c r="K74" s="35"/>
      <c r="L74" s="35"/>
      <c r="M74" s="35"/>
      <c r="N74" s="35"/>
      <c r="O74" s="35"/>
      <c r="P74" s="35"/>
      <c r="Q74" s="27" t="str">
        <f>IF(COUNTA($A74:$E74,$G74:$P74,$V74:$Y74,$AB74:$AC74)=0,"",IF(D74="","INVALID INPUT",IF(F74&lt;&gt;"COMPLETE","INVALID INPUT",IF(AA74="INVALID","INVALID INPUT",IF(P74="YES","UNRESOLVED",IF(O74="UNRESOLVED","UNRESOLVED",IF(OR(H74="UNKNOWN",I74="UNKNOWN",J74="UNKNOWN",L74="UNKNOWN"),"UNRESOLVED",IF(H74="NO",IF(N74="UNKNOWN","UNRESOLVED",IF(N74="YES","REFERENCE / CONTEXT ONLY","EXCLUDED")),IF(OR(I74="NO",J74="NO"),IF(N74="UNKNOWN","UNRESOLVED",IF(N74="YES","REFERENCE / CONTEXT ONLY","EXCLUDED")),IF(L74="NO",IF(N74="UNKNOWN","UNRESOLVED",IF(N74="YES","REFERENCE / CONTEXT ONLY","EXCLUDED")),IF(K74="UNKNOWN","UNRESOLVED",IF(K74="YES","DIRECT",IF(M74="UNKNOWN","UNRESOLVED",IF(M74="YES","SUBSTITUTE","INDIRECT"))))))))))))))</f>
        <v/>
      </c>
      <c r="R74" s="27" t="str">
        <f>IF(COUNTA($A74:$E74,$G74:$P74,$V74:$Y74,$AB74:$AC74)=0,"",IF(D74="","INVALID_MISSING_CANDIDATE",IF(F74&lt;&gt;"COMPLETE","INVALID_INCOMPLETE_SCOPE",IF(AA74="INVALID","INVALID_CONTROLLED_VALUE",IF(P74="YES","UNRESOLVED_CONTRADICTION",IF(O74="UNRESOLVED","UNRESOLVED_EVIDENCE_GAP",IF(OR(H74="UNKNOWN",I74="UNKNOWN",J74="UNKNOWN",L74="UNKNOWN"),"UNRESOLVED_EVIDENCE_GAP",IF(H74="NO",IF(N74="UNKNOWN","UNRESOLVED_EVIDENCE_GAP",IF(N74="YES","REFERENCE_OUT_OF_SCOPE_BENCHMARK","EXCLUDED_OUT_OF_SCOPE")),IF(OR(I74="NO",J74="NO"),IF(N74="UNKNOWN","UNRESOLVED_EVIDENCE_GAP",IF(N74="YES","REFERENCE_DISCOVERY_OR_CONTEXT_ONLY","EXCLUDED_NO_DECISION_RELATION")),IF(L74="NO",IF(N74="UNKNOWN","UNRESOLVED_EVIDENCE_GAP",IF(N74="YES","REFERENCE_DISCOVERY_OR_CONTEXT_ONLY","EXCLUDED_NO_DECISION_RELATION")),IF(K74="UNKNOWN","UNRESOLVED_EVIDENCE_GAP",IF(K74="YES","DIRECT_CLOSE_BUYER_SUBSTITUTE",IF(M74="UNKNOWN","UNRESOLVED_EVIDENCE_GAP",IF(M74="YES","SUBSTITUTE_ALTERNATIVE_PATH","INDIRECT_ADJACENT_COMMERCIAL_ALTERNATIVE"))))))))))))))</f>
        <v/>
      </c>
      <c r="S74" s="27" t="str">
        <f>IF(R74="","",IFERROR(VLOOKUP(R74,'Controlled Vocabulary'!$G$10:$I$21,3,FALSE),"Correct the record and rerun."))</f>
        <v/>
      </c>
      <c r="T74" s="27" t="str">
        <f>IF(Q74="","",IFERROR(VLOOKUP(Q74,'Controlled Vocabulary'!$K$10:$M$16,2,FALSE),""))</f>
        <v/>
      </c>
      <c r="U74" s="27" t="str">
        <f>IF(Q74="","",IFERROR(VLOOKUP(Q74,'Controlled Vocabulary'!$K$10:$M$16,3,FALSE),""))</f>
        <v/>
      </c>
      <c r="V74" s="35"/>
      <c r="W74" s="35"/>
      <c r="X74" s="35"/>
      <c r="Y74" s="41"/>
      <c r="Z74" s="27" t="str">
        <f>IF(OR(C74="",E74="",B74&lt;&gt;"ACTIVE"),"",IF(COUNTIFS($C$5:$C$104,C74,$E$5:$E$104,E74,$B$5:$B$104,"ACTIVE")&gt;1,"DUPLICATE ACTIVE ASSIGNMENT","OK"))</f>
        <v/>
      </c>
      <c r="AA74" s="28" t="str">
        <f>IF(COUNTA($A74:$E74,$G74:$P74,$V74:$Y74,$AB74:$AC74)=0,"",IF(D74="","INVALID",IF(F74&lt;&gt;"COMPLETE","VALID",IF(OR(COUNTIF('Controlled Vocabulary'!$B$4:$B$6,H74)=0,COUNTIF('Controlled Vocabulary'!$B$4:$B$6,I74)=0,COUNTIF('Controlled Vocabulary'!$B$4:$B$6,J74)=0,COUNTIF('Controlled Vocabulary'!$B$4:$B$6,K74)=0,COUNTIF('Controlled Vocabulary'!$B$4:$B$6,L74)=0,COUNTIF('Controlled Vocabulary'!$B$4:$B$6,M74)=0,COUNTIF('Controlled Vocabulary'!$B$4:$B$6,N74)=0,COUNTIF('Controlled Vocabulary'!$E$4:$E$6,O74)=0,COUNTIF('Controlled Vocabulary'!$K$4:$K$5,P74)=0),"INVALID","VALID"))))</f>
        <v/>
      </c>
      <c r="AB74" s="46"/>
      <c r="AC74" s="46"/>
    </row>
    <row r="75" spans="1:29">
      <c r="A75" s="37"/>
      <c r="B75" s="38"/>
      <c r="C75" s="38"/>
      <c r="D75" s="38"/>
      <c r="E75" s="38"/>
      <c r="F75" s="27" t="str">
        <f>IF(COUNTA($A75:$E75,$G75:$P75,$V75:$Y75,$AB75:$AC75)=0,"",IFERROR(VLOOKUP(E75,'Decision Scope'!$A$5:$B$104,2,FALSE),"INCOMPLETE"))</f>
        <v/>
      </c>
      <c r="G75" s="38"/>
      <c r="H75" s="38"/>
      <c r="I75" s="38"/>
      <c r="J75" s="38"/>
      <c r="K75" s="38"/>
      <c r="L75" s="38"/>
      <c r="M75" s="38"/>
      <c r="N75" s="38"/>
      <c r="O75" s="38"/>
      <c r="P75" s="38"/>
      <c r="Q75" s="27" t="str">
        <f>IF(COUNTA($A75:$E75,$G75:$P75,$V75:$Y75,$AB75:$AC75)=0,"",IF(D75="","INVALID INPUT",IF(F75&lt;&gt;"COMPLETE","INVALID INPUT",IF(AA75="INVALID","INVALID INPUT",IF(P75="YES","UNRESOLVED",IF(O75="UNRESOLVED","UNRESOLVED",IF(OR(H75="UNKNOWN",I75="UNKNOWN",J75="UNKNOWN",L75="UNKNOWN"),"UNRESOLVED",IF(H75="NO",IF(N75="UNKNOWN","UNRESOLVED",IF(N75="YES","REFERENCE / CONTEXT ONLY","EXCLUDED")),IF(OR(I75="NO",J75="NO"),IF(N75="UNKNOWN","UNRESOLVED",IF(N75="YES","REFERENCE / CONTEXT ONLY","EXCLUDED")),IF(L75="NO",IF(N75="UNKNOWN","UNRESOLVED",IF(N75="YES","REFERENCE / CONTEXT ONLY","EXCLUDED")),IF(K75="UNKNOWN","UNRESOLVED",IF(K75="YES","DIRECT",IF(M75="UNKNOWN","UNRESOLVED",IF(M75="YES","SUBSTITUTE","INDIRECT"))))))))))))))</f>
        <v/>
      </c>
      <c r="R75" s="27" t="str">
        <f>IF(COUNTA($A75:$E75,$G75:$P75,$V75:$Y75,$AB75:$AC75)=0,"",IF(D75="","INVALID_MISSING_CANDIDATE",IF(F75&lt;&gt;"COMPLETE","INVALID_INCOMPLETE_SCOPE",IF(AA75="INVALID","INVALID_CONTROLLED_VALUE",IF(P75="YES","UNRESOLVED_CONTRADICTION",IF(O75="UNRESOLVED","UNRESOLVED_EVIDENCE_GAP",IF(OR(H75="UNKNOWN",I75="UNKNOWN",J75="UNKNOWN",L75="UNKNOWN"),"UNRESOLVED_EVIDENCE_GAP",IF(H75="NO",IF(N75="UNKNOWN","UNRESOLVED_EVIDENCE_GAP",IF(N75="YES","REFERENCE_OUT_OF_SCOPE_BENCHMARK","EXCLUDED_OUT_OF_SCOPE")),IF(OR(I75="NO",J75="NO"),IF(N75="UNKNOWN","UNRESOLVED_EVIDENCE_GAP",IF(N75="YES","REFERENCE_DISCOVERY_OR_CONTEXT_ONLY","EXCLUDED_NO_DECISION_RELATION")),IF(L75="NO",IF(N75="UNKNOWN","UNRESOLVED_EVIDENCE_GAP",IF(N75="YES","REFERENCE_DISCOVERY_OR_CONTEXT_ONLY","EXCLUDED_NO_DECISION_RELATION")),IF(K75="UNKNOWN","UNRESOLVED_EVIDENCE_GAP",IF(K75="YES","DIRECT_CLOSE_BUYER_SUBSTITUTE",IF(M75="UNKNOWN","UNRESOLVED_EVIDENCE_GAP",IF(M75="YES","SUBSTITUTE_ALTERNATIVE_PATH","INDIRECT_ADJACENT_COMMERCIAL_ALTERNATIVE"))))))))))))))</f>
        <v/>
      </c>
      <c r="S75" s="27" t="str">
        <f>IF(R75="","",IFERROR(VLOOKUP(R75,'Controlled Vocabulary'!$G$10:$I$21,3,FALSE),"Correct the record and rerun."))</f>
        <v/>
      </c>
      <c r="T75" s="27" t="str">
        <f>IF(Q75="","",IFERROR(VLOOKUP(Q75,'Controlled Vocabulary'!$K$10:$M$16,2,FALSE),""))</f>
        <v/>
      </c>
      <c r="U75" s="27" t="str">
        <f>IF(Q75="","",IFERROR(VLOOKUP(Q75,'Controlled Vocabulary'!$K$10:$M$16,3,FALSE),""))</f>
        <v/>
      </c>
      <c r="V75" s="38"/>
      <c r="W75" s="38"/>
      <c r="X75" s="38"/>
      <c r="Y75" s="42"/>
      <c r="Z75" s="27" t="str">
        <f>IF(OR(C75="",E75="",B75&lt;&gt;"ACTIVE"),"",IF(COUNTIFS($C$5:$C$104,C75,$E$5:$E$104,E75,$B$5:$B$104,"ACTIVE")&gt;1,"DUPLICATE ACTIVE ASSIGNMENT","OK"))</f>
        <v/>
      </c>
      <c r="AA75" s="28" t="str">
        <f>IF(COUNTA($A75:$E75,$G75:$P75,$V75:$Y75,$AB75:$AC75)=0,"",IF(D75="","INVALID",IF(F75&lt;&gt;"COMPLETE","VALID",IF(OR(COUNTIF('Controlled Vocabulary'!$B$4:$B$6,H75)=0,COUNTIF('Controlled Vocabulary'!$B$4:$B$6,I75)=0,COUNTIF('Controlled Vocabulary'!$B$4:$B$6,J75)=0,COUNTIF('Controlled Vocabulary'!$B$4:$B$6,K75)=0,COUNTIF('Controlled Vocabulary'!$B$4:$B$6,L75)=0,COUNTIF('Controlled Vocabulary'!$B$4:$B$6,M75)=0,COUNTIF('Controlled Vocabulary'!$B$4:$B$6,N75)=0,COUNTIF('Controlled Vocabulary'!$E$4:$E$6,O75)=0,COUNTIF('Controlled Vocabulary'!$K$4:$K$5,P75)=0),"INVALID","VALID"))))</f>
        <v/>
      </c>
      <c r="AB75" s="46"/>
      <c r="AC75" s="46"/>
    </row>
    <row r="76" spans="1:29">
      <c r="A76" s="34"/>
      <c r="B76" s="35"/>
      <c r="C76" s="35"/>
      <c r="D76" s="35"/>
      <c r="E76" s="35"/>
      <c r="F76" s="27" t="str">
        <f>IF(COUNTA($A76:$E76,$G76:$P76,$V76:$Y76,$AB76:$AC76)=0,"",IFERROR(VLOOKUP(E76,'Decision Scope'!$A$5:$B$104,2,FALSE),"INCOMPLETE"))</f>
        <v/>
      </c>
      <c r="G76" s="35"/>
      <c r="H76" s="35"/>
      <c r="I76" s="35"/>
      <c r="J76" s="35"/>
      <c r="K76" s="35"/>
      <c r="L76" s="35"/>
      <c r="M76" s="35"/>
      <c r="N76" s="35"/>
      <c r="O76" s="35"/>
      <c r="P76" s="35"/>
      <c r="Q76" s="27" t="str">
        <f>IF(COUNTA($A76:$E76,$G76:$P76,$V76:$Y76,$AB76:$AC76)=0,"",IF(D76="","INVALID INPUT",IF(F76&lt;&gt;"COMPLETE","INVALID INPUT",IF(AA76="INVALID","INVALID INPUT",IF(P76="YES","UNRESOLVED",IF(O76="UNRESOLVED","UNRESOLVED",IF(OR(H76="UNKNOWN",I76="UNKNOWN",J76="UNKNOWN",L76="UNKNOWN"),"UNRESOLVED",IF(H76="NO",IF(N76="UNKNOWN","UNRESOLVED",IF(N76="YES","REFERENCE / CONTEXT ONLY","EXCLUDED")),IF(OR(I76="NO",J76="NO"),IF(N76="UNKNOWN","UNRESOLVED",IF(N76="YES","REFERENCE / CONTEXT ONLY","EXCLUDED")),IF(L76="NO",IF(N76="UNKNOWN","UNRESOLVED",IF(N76="YES","REFERENCE / CONTEXT ONLY","EXCLUDED")),IF(K76="UNKNOWN","UNRESOLVED",IF(K76="YES","DIRECT",IF(M76="UNKNOWN","UNRESOLVED",IF(M76="YES","SUBSTITUTE","INDIRECT"))))))))))))))</f>
        <v/>
      </c>
      <c r="R76" s="27" t="str">
        <f>IF(COUNTA($A76:$E76,$G76:$P76,$V76:$Y76,$AB76:$AC76)=0,"",IF(D76="","INVALID_MISSING_CANDIDATE",IF(F76&lt;&gt;"COMPLETE","INVALID_INCOMPLETE_SCOPE",IF(AA76="INVALID","INVALID_CONTROLLED_VALUE",IF(P76="YES","UNRESOLVED_CONTRADICTION",IF(O76="UNRESOLVED","UNRESOLVED_EVIDENCE_GAP",IF(OR(H76="UNKNOWN",I76="UNKNOWN",J76="UNKNOWN",L76="UNKNOWN"),"UNRESOLVED_EVIDENCE_GAP",IF(H76="NO",IF(N76="UNKNOWN","UNRESOLVED_EVIDENCE_GAP",IF(N76="YES","REFERENCE_OUT_OF_SCOPE_BENCHMARK","EXCLUDED_OUT_OF_SCOPE")),IF(OR(I76="NO",J76="NO"),IF(N76="UNKNOWN","UNRESOLVED_EVIDENCE_GAP",IF(N76="YES","REFERENCE_DISCOVERY_OR_CONTEXT_ONLY","EXCLUDED_NO_DECISION_RELATION")),IF(L76="NO",IF(N76="UNKNOWN","UNRESOLVED_EVIDENCE_GAP",IF(N76="YES","REFERENCE_DISCOVERY_OR_CONTEXT_ONLY","EXCLUDED_NO_DECISION_RELATION")),IF(K76="UNKNOWN","UNRESOLVED_EVIDENCE_GAP",IF(K76="YES","DIRECT_CLOSE_BUYER_SUBSTITUTE",IF(M76="UNKNOWN","UNRESOLVED_EVIDENCE_GAP",IF(M76="YES","SUBSTITUTE_ALTERNATIVE_PATH","INDIRECT_ADJACENT_COMMERCIAL_ALTERNATIVE"))))))))))))))</f>
        <v/>
      </c>
      <c r="S76" s="27" t="str">
        <f>IF(R76="","",IFERROR(VLOOKUP(R76,'Controlled Vocabulary'!$G$10:$I$21,3,FALSE),"Correct the record and rerun."))</f>
        <v/>
      </c>
      <c r="T76" s="27" t="str">
        <f>IF(Q76="","",IFERROR(VLOOKUP(Q76,'Controlled Vocabulary'!$K$10:$M$16,2,FALSE),""))</f>
        <v/>
      </c>
      <c r="U76" s="27" t="str">
        <f>IF(Q76="","",IFERROR(VLOOKUP(Q76,'Controlled Vocabulary'!$K$10:$M$16,3,FALSE),""))</f>
        <v/>
      </c>
      <c r="V76" s="35"/>
      <c r="W76" s="35"/>
      <c r="X76" s="35"/>
      <c r="Y76" s="41"/>
      <c r="Z76" s="27" t="str">
        <f>IF(OR(C76="",E76="",B76&lt;&gt;"ACTIVE"),"",IF(COUNTIFS($C$5:$C$104,C76,$E$5:$E$104,E76,$B$5:$B$104,"ACTIVE")&gt;1,"DUPLICATE ACTIVE ASSIGNMENT","OK"))</f>
        <v/>
      </c>
      <c r="AA76" s="28" t="str">
        <f>IF(COUNTA($A76:$E76,$G76:$P76,$V76:$Y76,$AB76:$AC76)=0,"",IF(D76="","INVALID",IF(F76&lt;&gt;"COMPLETE","VALID",IF(OR(COUNTIF('Controlled Vocabulary'!$B$4:$B$6,H76)=0,COUNTIF('Controlled Vocabulary'!$B$4:$B$6,I76)=0,COUNTIF('Controlled Vocabulary'!$B$4:$B$6,J76)=0,COUNTIF('Controlled Vocabulary'!$B$4:$B$6,K76)=0,COUNTIF('Controlled Vocabulary'!$B$4:$B$6,L76)=0,COUNTIF('Controlled Vocabulary'!$B$4:$B$6,M76)=0,COUNTIF('Controlled Vocabulary'!$B$4:$B$6,N76)=0,COUNTIF('Controlled Vocabulary'!$E$4:$E$6,O76)=0,COUNTIF('Controlled Vocabulary'!$K$4:$K$5,P76)=0),"INVALID","VALID"))))</f>
        <v/>
      </c>
      <c r="AB76" s="46"/>
      <c r="AC76" s="46"/>
    </row>
    <row r="77" spans="1:29">
      <c r="A77" s="37"/>
      <c r="B77" s="38"/>
      <c r="C77" s="38"/>
      <c r="D77" s="38"/>
      <c r="E77" s="38"/>
      <c r="F77" s="27" t="str">
        <f>IF(COUNTA($A77:$E77,$G77:$P77,$V77:$Y77,$AB77:$AC77)=0,"",IFERROR(VLOOKUP(E77,'Decision Scope'!$A$5:$B$104,2,FALSE),"INCOMPLETE"))</f>
        <v/>
      </c>
      <c r="G77" s="38"/>
      <c r="H77" s="38"/>
      <c r="I77" s="38"/>
      <c r="J77" s="38"/>
      <c r="K77" s="38"/>
      <c r="L77" s="38"/>
      <c r="M77" s="38"/>
      <c r="N77" s="38"/>
      <c r="O77" s="38"/>
      <c r="P77" s="38"/>
      <c r="Q77" s="27" t="str">
        <f>IF(COUNTA($A77:$E77,$G77:$P77,$V77:$Y77,$AB77:$AC77)=0,"",IF(D77="","INVALID INPUT",IF(F77&lt;&gt;"COMPLETE","INVALID INPUT",IF(AA77="INVALID","INVALID INPUT",IF(P77="YES","UNRESOLVED",IF(O77="UNRESOLVED","UNRESOLVED",IF(OR(H77="UNKNOWN",I77="UNKNOWN",J77="UNKNOWN",L77="UNKNOWN"),"UNRESOLVED",IF(H77="NO",IF(N77="UNKNOWN","UNRESOLVED",IF(N77="YES","REFERENCE / CONTEXT ONLY","EXCLUDED")),IF(OR(I77="NO",J77="NO"),IF(N77="UNKNOWN","UNRESOLVED",IF(N77="YES","REFERENCE / CONTEXT ONLY","EXCLUDED")),IF(L77="NO",IF(N77="UNKNOWN","UNRESOLVED",IF(N77="YES","REFERENCE / CONTEXT ONLY","EXCLUDED")),IF(K77="UNKNOWN","UNRESOLVED",IF(K77="YES","DIRECT",IF(M77="UNKNOWN","UNRESOLVED",IF(M77="YES","SUBSTITUTE","INDIRECT"))))))))))))))</f>
        <v/>
      </c>
      <c r="R77" s="27" t="str">
        <f>IF(COUNTA($A77:$E77,$G77:$P77,$V77:$Y77,$AB77:$AC77)=0,"",IF(D77="","INVALID_MISSING_CANDIDATE",IF(F77&lt;&gt;"COMPLETE","INVALID_INCOMPLETE_SCOPE",IF(AA77="INVALID","INVALID_CONTROLLED_VALUE",IF(P77="YES","UNRESOLVED_CONTRADICTION",IF(O77="UNRESOLVED","UNRESOLVED_EVIDENCE_GAP",IF(OR(H77="UNKNOWN",I77="UNKNOWN",J77="UNKNOWN",L77="UNKNOWN"),"UNRESOLVED_EVIDENCE_GAP",IF(H77="NO",IF(N77="UNKNOWN","UNRESOLVED_EVIDENCE_GAP",IF(N77="YES","REFERENCE_OUT_OF_SCOPE_BENCHMARK","EXCLUDED_OUT_OF_SCOPE")),IF(OR(I77="NO",J77="NO"),IF(N77="UNKNOWN","UNRESOLVED_EVIDENCE_GAP",IF(N77="YES","REFERENCE_DISCOVERY_OR_CONTEXT_ONLY","EXCLUDED_NO_DECISION_RELATION")),IF(L77="NO",IF(N77="UNKNOWN","UNRESOLVED_EVIDENCE_GAP",IF(N77="YES","REFERENCE_DISCOVERY_OR_CONTEXT_ONLY","EXCLUDED_NO_DECISION_RELATION")),IF(K77="UNKNOWN","UNRESOLVED_EVIDENCE_GAP",IF(K77="YES","DIRECT_CLOSE_BUYER_SUBSTITUTE",IF(M77="UNKNOWN","UNRESOLVED_EVIDENCE_GAP",IF(M77="YES","SUBSTITUTE_ALTERNATIVE_PATH","INDIRECT_ADJACENT_COMMERCIAL_ALTERNATIVE"))))))))))))))</f>
        <v/>
      </c>
      <c r="S77" s="27" t="str">
        <f>IF(R77="","",IFERROR(VLOOKUP(R77,'Controlled Vocabulary'!$G$10:$I$21,3,FALSE),"Correct the record and rerun."))</f>
        <v/>
      </c>
      <c r="T77" s="27" t="str">
        <f>IF(Q77="","",IFERROR(VLOOKUP(Q77,'Controlled Vocabulary'!$K$10:$M$16,2,FALSE),""))</f>
        <v/>
      </c>
      <c r="U77" s="27" t="str">
        <f>IF(Q77="","",IFERROR(VLOOKUP(Q77,'Controlled Vocabulary'!$K$10:$M$16,3,FALSE),""))</f>
        <v/>
      </c>
      <c r="V77" s="38"/>
      <c r="W77" s="38"/>
      <c r="X77" s="38"/>
      <c r="Y77" s="42"/>
      <c r="Z77" s="27" t="str">
        <f>IF(OR(C77="",E77="",B77&lt;&gt;"ACTIVE"),"",IF(COUNTIFS($C$5:$C$104,C77,$E$5:$E$104,E77,$B$5:$B$104,"ACTIVE")&gt;1,"DUPLICATE ACTIVE ASSIGNMENT","OK"))</f>
        <v/>
      </c>
      <c r="AA77" s="28" t="str">
        <f>IF(COUNTA($A77:$E77,$G77:$P77,$V77:$Y77,$AB77:$AC77)=0,"",IF(D77="","INVALID",IF(F77&lt;&gt;"COMPLETE","VALID",IF(OR(COUNTIF('Controlled Vocabulary'!$B$4:$B$6,H77)=0,COUNTIF('Controlled Vocabulary'!$B$4:$B$6,I77)=0,COUNTIF('Controlled Vocabulary'!$B$4:$B$6,J77)=0,COUNTIF('Controlled Vocabulary'!$B$4:$B$6,K77)=0,COUNTIF('Controlled Vocabulary'!$B$4:$B$6,L77)=0,COUNTIF('Controlled Vocabulary'!$B$4:$B$6,M77)=0,COUNTIF('Controlled Vocabulary'!$B$4:$B$6,N77)=0,COUNTIF('Controlled Vocabulary'!$E$4:$E$6,O77)=0,COUNTIF('Controlled Vocabulary'!$K$4:$K$5,P77)=0),"INVALID","VALID"))))</f>
        <v/>
      </c>
      <c r="AB77" s="46"/>
      <c r="AC77" s="46"/>
    </row>
    <row r="78" spans="1:29">
      <c r="A78" s="34"/>
      <c r="B78" s="35"/>
      <c r="C78" s="35"/>
      <c r="D78" s="35"/>
      <c r="E78" s="35"/>
      <c r="F78" s="27" t="str">
        <f>IF(COUNTA($A78:$E78,$G78:$P78,$V78:$Y78,$AB78:$AC78)=0,"",IFERROR(VLOOKUP(E78,'Decision Scope'!$A$5:$B$104,2,FALSE),"INCOMPLETE"))</f>
        <v/>
      </c>
      <c r="G78" s="35"/>
      <c r="H78" s="35"/>
      <c r="I78" s="35"/>
      <c r="J78" s="35"/>
      <c r="K78" s="35"/>
      <c r="L78" s="35"/>
      <c r="M78" s="35"/>
      <c r="N78" s="35"/>
      <c r="O78" s="35"/>
      <c r="P78" s="35"/>
      <c r="Q78" s="27" t="str">
        <f>IF(COUNTA($A78:$E78,$G78:$P78,$V78:$Y78,$AB78:$AC78)=0,"",IF(D78="","INVALID INPUT",IF(F78&lt;&gt;"COMPLETE","INVALID INPUT",IF(AA78="INVALID","INVALID INPUT",IF(P78="YES","UNRESOLVED",IF(O78="UNRESOLVED","UNRESOLVED",IF(OR(H78="UNKNOWN",I78="UNKNOWN",J78="UNKNOWN",L78="UNKNOWN"),"UNRESOLVED",IF(H78="NO",IF(N78="UNKNOWN","UNRESOLVED",IF(N78="YES","REFERENCE / CONTEXT ONLY","EXCLUDED")),IF(OR(I78="NO",J78="NO"),IF(N78="UNKNOWN","UNRESOLVED",IF(N78="YES","REFERENCE / CONTEXT ONLY","EXCLUDED")),IF(L78="NO",IF(N78="UNKNOWN","UNRESOLVED",IF(N78="YES","REFERENCE / CONTEXT ONLY","EXCLUDED")),IF(K78="UNKNOWN","UNRESOLVED",IF(K78="YES","DIRECT",IF(M78="UNKNOWN","UNRESOLVED",IF(M78="YES","SUBSTITUTE","INDIRECT"))))))))))))))</f>
        <v/>
      </c>
      <c r="R78" s="27" t="str">
        <f>IF(COUNTA($A78:$E78,$G78:$P78,$V78:$Y78,$AB78:$AC78)=0,"",IF(D78="","INVALID_MISSING_CANDIDATE",IF(F78&lt;&gt;"COMPLETE","INVALID_INCOMPLETE_SCOPE",IF(AA78="INVALID","INVALID_CONTROLLED_VALUE",IF(P78="YES","UNRESOLVED_CONTRADICTION",IF(O78="UNRESOLVED","UNRESOLVED_EVIDENCE_GAP",IF(OR(H78="UNKNOWN",I78="UNKNOWN",J78="UNKNOWN",L78="UNKNOWN"),"UNRESOLVED_EVIDENCE_GAP",IF(H78="NO",IF(N78="UNKNOWN","UNRESOLVED_EVIDENCE_GAP",IF(N78="YES","REFERENCE_OUT_OF_SCOPE_BENCHMARK","EXCLUDED_OUT_OF_SCOPE")),IF(OR(I78="NO",J78="NO"),IF(N78="UNKNOWN","UNRESOLVED_EVIDENCE_GAP",IF(N78="YES","REFERENCE_DISCOVERY_OR_CONTEXT_ONLY","EXCLUDED_NO_DECISION_RELATION")),IF(L78="NO",IF(N78="UNKNOWN","UNRESOLVED_EVIDENCE_GAP",IF(N78="YES","REFERENCE_DISCOVERY_OR_CONTEXT_ONLY","EXCLUDED_NO_DECISION_RELATION")),IF(K78="UNKNOWN","UNRESOLVED_EVIDENCE_GAP",IF(K78="YES","DIRECT_CLOSE_BUYER_SUBSTITUTE",IF(M78="UNKNOWN","UNRESOLVED_EVIDENCE_GAP",IF(M78="YES","SUBSTITUTE_ALTERNATIVE_PATH","INDIRECT_ADJACENT_COMMERCIAL_ALTERNATIVE"))))))))))))))</f>
        <v/>
      </c>
      <c r="S78" s="27" t="str">
        <f>IF(R78="","",IFERROR(VLOOKUP(R78,'Controlled Vocabulary'!$G$10:$I$21,3,FALSE),"Correct the record and rerun."))</f>
        <v/>
      </c>
      <c r="T78" s="27" t="str">
        <f>IF(Q78="","",IFERROR(VLOOKUP(Q78,'Controlled Vocabulary'!$K$10:$M$16,2,FALSE),""))</f>
        <v/>
      </c>
      <c r="U78" s="27" t="str">
        <f>IF(Q78="","",IFERROR(VLOOKUP(Q78,'Controlled Vocabulary'!$K$10:$M$16,3,FALSE),""))</f>
        <v/>
      </c>
      <c r="V78" s="35"/>
      <c r="W78" s="35"/>
      <c r="X78" s="35"/>
      <c r="Y78" s="41"/>
      <c r="Z78" s="27" t="str">
        <f>IF(OR(C78="",E78="",B78&lt;&gt;"ACTIVE"),"",IF(COUNTIFS($C$5:$C$104,C78,$E$5:$E$104,E78,$B$5:$B$104,"ACTIVE")&gt;1,"DUPLICATE ACTIVE ASSIGNMENT","OK"))</f>
        <v/>
      </c>
      <c r="AA78" s="28" t="str">
        <f>IF(COUNTA($A78:$E78,$G78:$P78,$V78:$Y78,$AB78:$AC78)=0,"",IF(D78="","INVALID",IF(F78&lt;&gt;"COMPLETE","VALID",IF(OR(COUNTIF('Controlled Vocabulary'!$B$4:$B$6,H78)=0,COUNTIF('Controlled Vocabulary'!$B$4:$B$6,I78)=0,COUNTIF('Controlled Vocabulary'!$B$4:$B$6,J78)=0,COUNTIF('Controlled Vocabulary'!$B$4:$B$6,K78)=0,COUNTIF('Controlled Vocabulary'!$B$4:$B$6,L78)=0,COUNTIF('Controlled Vocabulary'!$B$4:$B$6,M78)=0,COUNTIF('Controlled Vocabulary'!$B$4:$B$6,N78)=0,COUNTIF('Controlled Vocabulary'!$E$4:$E$6,O78)=0,COUNTIF('Controlled Vocabulary'!$K$4:$K$5,P78)=0),"INVALID","VALID"))))</f>
        <v/>
      </c>
      <c r="AB78" s="46"/>
      <c r="AC78" s="46"/>
    </row>
    <row r="79" spans="1:29">
      <c r="A79" s="37"/>
      <c r="B79" s="38"/>
      <c r="C79" s="38"/>
      <c r="D79" s="38"/>
      <c r="E79" s="38"/>
      <c r="F79" s="27" t="str">
        <f>IF(COUNTA($A79:$E79,$G79:$P79,$V79:$Y79,$AB79:$AC79)=0,"",IFERROR(VLOOKUP(E79,'Decision Scope'!$A$5:$B$104,2,FALSE),"INCOMPLETE"))</f>
        <v/>
      </c>
      <c r="G79" s="38"/>
      <c r="H79" s="38"/>
      <c r="I79" s="38"/>
      <c r="J79" s="38"/>
      <c r="K79" s="38"/>
      <c r="L79" s="38"/>
      <c r="M79" s="38"/>
      <c r="N79" s="38"/>
      <c r="O79" s="38"/>
      <c r="P79" s="38"/>
      <c r="Q79" s="27" t="str">
        <f>IF(COUNTA($A79:$E79,$G79:$P79,$V79:$Y79,$AB79:$AC79)=0,"",IF(D79="","INVALID INPUT",IF(F79&lt;&gt;"COMPLETE","INVALID INPUT",IF(AA79="INVALID","INVALID INPUT",IF(P79="YES","UNRESOLVED",IF(O79="UNRESOLVED","UNRESOLVED",IF(OR(H79="UNKNOWN",I79="UNKNOWN",J79="UNKNOWN",L79="UNKNOWN"),"UNRESOLVED",IF(H79="NO",IF(N79="UNKNOWN","UNRESOLVED",IF(N79="YES","REFERENCE / CONTEXT ONLY","EXCLUDED")),IF(OR(I79="NO",J79="NO"),IF(N79="UNKNOWN","UNRESOLVED",IF(N79="YES","REFERENCE / CONTEXT ONLY","EXCLUDED")),IF(L79="NO",IF(N79="UNKNOWN","UNRESOLVED",IF(N79="YES","REFERENCE / CONTEXT ONLY","EXCLUDED")),IF(K79="UNKNOWN","UNRESOLVED",IF(K79="YES","DIRECT",IF(M79="UNKNOWN","UNRESOLVED",IF(M79="YES","SUBSTITUTE","INDIRECT"))))))))))))))</f>
        <v/>
      </c>
      <c r="R79" s="27" t="str">
        <f>IF(COUNTA($A79:$E79,$G79:$P79,$V79:$Y79,$AB79:$AC79)=0,"",IF(D79="","INVALID_MISSING_CANDIDATE",IF(F79&lt;&gt;"COMPLETE","INVALID_INCOMPLETE_SCOPE",IF(AA79="INVALID","INVALID_CONTROLLED_VALUE",IF(P79="YES","UNRESOLVED_CONTRADICTION",IF(O79="UNRESOLVED","UNRESOLVED_EVIDENCE_GAP",IF(OR(H79="UNKNOWN",I79="UNKNOWN",J79="UNKNOWN",L79="UNKNOWN"),"UNRESOLVED_EVIDENCE_GAP",IF(H79="NO",IF(N79="UNKNOWN","UNRESOLVED_EVIDENCE_GAP",IF(N79="YES","REFERENCE_OUT_OF_SCOPE_BENCHMARK","EXCLUDED_OUT_OF_SCOPE")),IF(OR(I79="NO",J79="NO"),IF(N79="UNKNOWN","UNRESOLVED_EVIDENCE_GAP",IF(N79="YES","REFERENCE_DISCOVERY_OR_CONTEXT_ONLY","EXCLUDED_NO_DECISION_RELATION")),IF(L79="NO",IF(N79="UNKNOWN","UNRESOLVED_EVIDENCE_GAP",IF(N79="YES","REFERENCE_DISCOVERY_OR_CONTEXT_ONLY","EXCLUDED_NO_DECISION_RELATION")),IF(K79="UNKNOWN","UNRESOLVED_EVIDENCE_GAP",IF(K79="YES","DIRECT_CLOSE_BUYER_SUBSTITUTE",IF(M79="UNKNOWN","UNRESOLVED_EVIDENCE_GAP",IF(M79="YES","SUBSTITUTE_ALTERNATIVE_PATH","INDIRECT_ADJACENT_COMMERCIAL_ALTERNATIVE"))))))))))))))</f>
        <v/>
      </c>
      <c r="S79" s="27" t="str">
        <f>IF(R79="","",IFERROR(VLOOKUP(R79,'Controlled Vocabulary'!$G$10:$I$21,3,FALSE),"Correct the record and rerun."))</f>
        <v/>
      </c>
      <c r="T79" s="27" t="str">
        <f>IF(Q79="","",IFERROR(VLOOKUP(Q79,'Controlled Vocabulary'!$K$10:$M$16,2,FALSE),""))</f>
        <v/>
      </c>
      <c r="U79" s="27" t="str">
        <f>IF(Q79="","",IFERROR(VLOOKUP(Q79,'Controlled Vocabulary'!$K$10:$M$16,3,FALSE),""))</f>
        <v/>
      </c>
      <c r="V79" s="38"/>
      <c r="W79" s="38"/>
      <c r="X79" s="38"/>
      <c r="Y79" s="42"/>
      <c r="Z79" s="27" t="str">
        <f>IF(OR(C79="",E79="",B79&lt;&gt;"ACTIVE"),"",IF(COUNTIFS($C$5:$C$104,C79,$E$5:$E$104,E79,$B$5:$B$104,"ACTIVE")&gt;1,"DUPLICATE ACTIVE ASSIGNMENT","OK"))</f>
        <v/>
      </c>
      <c r="AA79" s="28" t="str">
        <f>IF(COUNTA($A79:$E79,$G79:$P79,$V79:$Y79,$AB79:$AC79)=0,"",IF(D79="","INVALID",IF(F79&lt;&gt;"COMPLETE","VALID",IF(OR(COUNTIF('Controlled Vocabulary'!$B$4:$B$6,H79)=0,COUNTIF('Controlled Vocabulary'!$B$4:$B$6,I79)=0,COUNTIF('Controlled Vocabulary'!$B$4:$B$6,J79)=0,COUNTIF('Controlled Vocabulary'!$B$4:$B$6,K79)=0,COUNTIF('Controlled Vocabulary'!$B$4:$B$6,L79)=0,COUNTIF('Controlled Vocabulary'!$B$4:$B$6,M79)=0,COUNTIF('Controlled Vocabulary'!$B$4:$B$6,N79)=0,COUNTIF('Controlled Vocabulary'!$E$4:$E$6,O79)=0,COUNTIF('Controlled Vocabulary'!$K$4:$K$5,P79)=0),"INVALID","VALID"))))</f>
        <v/>
      </c>
      <c r="AB79" s="46"/>
      <c r="AC79" s="46"/>
    </row>
    <row r="80" spans="1:29">
      <c r="A80" s="34"/>
      <c r="B80" s="35"/>
      <c r="C80" s="35"/>
      <c r="D80" s="35"/>
      <c r="E80" s="35"/>
      <c r="F80" s="27" t="str">
        <f>IF(COUNTA($A80:$E80,$G80:$P80,$V80:$Y80,$AB80:$AC80)=0,"",IFERROR(VLOOKUP(E80,'Decision Scope'!$A$5:$B$104,2,FALSE),"INCOMPLETE"))</f>
        <v/>
      </c>
      <c r="G80" s="35"/>
      <c r="H80" s="35"/>
      <c r="I80" s="35"/>
      <c r="J80" s="35"/>
      <c r="K80" s="35"/>
      <c r="L80" s="35"/>
      <c r="M80" s="35"/>
      <c r="N80" s="35"/>
      <c r="O80" s="35"/>
      <c r="P80" s="35"/>
      <c r="Q80" s="27" t="str">
        <f>IF(COUNTA($A80:$E80,$G80:$P80,$V80:$Y80,$AB80:$AC80)=0,"",IF(D80="","INVALID INPUT",IF(F80&lt;&gt;"COMPLETE","INVALID INPUT",IF(AA80="INVALID","INVALID INPUT",IF(P80="YES","UNRESOLVED",IF(O80="UNRESOLVED","UNRESOLVED",IF(OR(H80="UNKNOWN",I80="UNKNOWN",J80="UNKNOWN",L80="UNKNOWN"),"UNRESOLVED",IF(H80="NO",IF(N80="UNKNOWN","UNRESOLVED",IF(N80="YES","REFERENCE / CONTEXT ONLY","EXCLUDED")),IF(OR(I80="NO",J80="NO"),IF(N80="UNKNOWN","UNRESOLVED",IF(N80="YES","REFERENCE / CONTEXT ONLY","EXCLUDED")),IF(L80="NO",IF(N80="UNKNOWN","UNRESOLVED",IF(N80="YES","REFERENCE / CONTEXT ONLY","EXCLUDED")),IF(K80="UNKNOWN","UNRESOLVED",IF(K80="YES","DIRECT",IF(M80="UNKNOWN","UNRESOLVED",IF(M80="YES","SUBSTITUTE","INDIRECT"))))))))))))))</f>
        <v/>
      </c>
      <c r="R80" s="27" t="str">
        <f>IF(COUNTA($A80:$E80,$G80:$P80,$V80:$Y80,$AB80:$AC80)=0,"",IF(D80="","INVALID_MISSING_CANDIDATE",IF(F80&lt;&gt;"COMPLETE","INVALID_INCOMPLETE_SCOPE",IF(AA80="INVALID","INVALID_CONTROLLED_VALUE",IF(P80="YES","UNRESOLVED_CONTRADICTION",IF(O80="UNRESOLVED","UNRESOLVED_EVIDENCE_GAP",IF(OR(H80="UNKNOWN",I80="UNKNOWN",J80="UNKNOWN",L80="UNKNOWN"),"UNRESOLVED_EVIDENCE_GAP",IF(H80="NO",IF(N80="UNKNOWN","UNRESOLVED_EVIDENCE_GAP",IF(N80="YES","REFERENCE_OUT_OF_SCOPE_BENCHMARK","EXCLUDED_OUT_OF_SCOPE")),IF(OR(I80="NO",J80="NO"),IF(N80="UNKNOWN","UNRESOLVED_EVIDENCE_GAP",IF(N80="YES","REFERENCE_DISCOVERY_OR_CONTEXT_ONLY","EXCLUDED_NO_DECISION_RELATION")),IF(L80="NO",IF(N80="UNKNOWN","UNRESOLVED_EVIDENCE_GAP",IF(N80="YES","REFERENCE_DISCOVERY_OR_CONTEXT_ONLY","EXCLUDED_NO_DECISION_RELATION")),IF(K80="UNKNOWN","UNRESOLVED_EVIDENCE_GAP",IF(K80="YES","DIRECT_CLOSE_BUYER_SUBSTITUTE",IF(M80="UNKNOWN","UNRESOLVED_EVIDENCE_GAP",IF(M80="YES","SUBSTITUTE_ALTERNATIVE_PATH","INDIRECT_ADJACENT_COMMERCIAL_ALTERNATIVE"))))))))))))))</f>
        <v/>
      </c>
      <c r="S80" s="27" t="str">
        <f>IF(R80="","",IFERROR(VLOOKUP(R80,'Controlled Vocabulary'!$G$10:$I$21,3,FALSE),"Correct the record and rerun."))</f>
        <v/>
      </c>
      <c r="T80" s="27" t="str">
        <f>IF(Q80="","",IFERROR(VLOOKUP(Q80,'Controlled Vocabulary'!$K$10:$M$16,2,FALSE),""))</f>
        <v/>
      </c>
      <c r="U80" s="27" t="str">
        <f>IF(Q80="","",IFERROR(VLOOKUP(Q80,'Controlled Vocabulary'!$K$10:$M$16,3,FALSE),""))</f>
        <v/>
      </c>
      <c r="V80" s="35"/>
      <c r="W80" s="35"/>
      <c r="X80" s="35"/>
      <c r="Y80" s="41"/>
      <c r="Z80" s="27" t="str">
        <f>IF(OR(C80="",E80="",B80&lt;&gt;"ACTIVE"),"",IF(COUNTIFS($C$5:$C$104,C80,$E$5:$E$104,E80,$B$5:$B$104,"ACTIVE")&gt;1,"DUPLICATE ACTIVE ASSIGNMENT","OK"))</f>
        <v/>
      </c>
      <c r="AA80" s="28" t="str">
        <f>IF(COUNTA($A80:$E80,$G80:$P80,$V80:$Y80,$AB80:$AC80)=0,"",IF(D80="","INVALID",IF(F80&lt;&gt;"COMPLETE","VALID",IF(OR(COUNTIF('Controlled Vocabulary'!$B$4:$B$6,H80)=0,COUNTIF('Controlled Vocabulary'!$B$4:$B$6,I80)=0,COUNTIF('Controlled Vocabulary'!$B$4:$B$6,J80)=0,COUNTIF('Controlled Vocabulary'!$B$4:$B$6,K80)=0,COUNTIF('Controlled Vocabulary'!$B$4:$B$6,L80)=0,COUNTIF('Controlled Vocabulary'!$B$4:$B$6,M80)=0,COUNTIF('Controlled Vocabulary'!$B$4:$B$6,N80)=0,COUNTIF('Controlled Vocabulary'!$E$4:$E$6,O80)=0,COUNTIF('Controlled Vocabulary'!$K$4:$K$5,P80)=0),"INVALID","VALID"))))</f>
        <v/>
      </c>
      <c r="AB80" s="46"/>
      <c r="AC80" s="46"/>
    </row>
    <row r="81" spans="1:29">
      <c r="A81" s="37"/>
      <c r="B81" s="38"/>
      <c r="C81" s="38"/>
      <c r="D81" s="38"/>
      <c r="E81" s="38"/>
      <c r="F81" s="27" t="str">
        <f>IF(COUNTA($A81:$E81,$G81:$P81,$V81:$Y81,$AB81:$AC81)=0,"",IFERROR(VLOOKUP(E81,'Decision Scope'!$A$5:$B$104,2,FALSE),"INCOMPLETE"))</f>
        <v/>
      </c>
      <c r="G81" s="38"/>
      <c r="H81" s="38"/>
      <c r="I81" s="38"/>
      <c r="J81" s="38"/>
      <c r="K81" s="38"/>
      <c r="L81" s="38"/>
      <c r="M81" s="38"/>
      <c r="N81" s="38"/>
      <c r="O81" s="38"/>
      <c r="P81" s="38"/>
      <c r="Q81" s="27" t="str">
        <f>IF(COUNTA($A81:$E81,$G81:$P81,$V81:$Y81,$AB81:$AC81)=0,"",IF(D81="","INVALID INPUT",IF(F81&lt;&gt;"COMPLETE","INVALID INPUT",IF(AA81="INVALID","INVALID INPUT",IF(P81="YES","UNRESOLVED",IF(O81="UNRESOLVED","UNRESOLVED",IF(OR(H81="UNKNOWN",I81="UNKNOWN",J81="UNKNOWN",L81="UNKNOWN"),"UNRESOLVED",IF(H81="NO",IF(N81="UNKNOWN","UNRESOLVED",IF(N81="YES","REFERENCE / CONTEXT ONLY","EXCLUDED")),IF(OR(I81="NO",J81="NO"),IF(N81="UNKNOWN","UNRESOLVED",IF(N81="YES","REFERENCE / CONTEXT ONLY","EXCLUDED")),IF(L81="NO",IF(N81="UNKNOWN","UNRESOLVED",IF(N81="YES","REFERENCE / CONTEXT ONLY","EXCLUDED")),IF(K81="UNKNOWN","UNRESOLVED",IF(K81="YES","DIRECT",IF(M81="UNKNOWN","UNRESOLVED",IF(M81="YES","SUBSTITUTE","INDIRECT"))))))))))))))</f>
        <v/>
      </c>
      <c r="R81" s="27" t="str">
        <f>IF(COUNTA($A81:$E81,$G81:$P81,$V81:$Y81,$AB81:$AC81)=0,"",IF(D81="","INVALID_MISSING_CANDIDATE",IF(F81&lt;&gt;"COMPLETE","INVALID_INCOMPLETE_SCOPE",IF(AA81="INVALID","INVALID_CONTROLLED_VALUE",IF(P81="YES","UNRESOLVED_CONTRADICTION",IF(O81="UNRESOLVED","UNRESOLVED_EVIDENCE_GAP",IF(OR(H81="UNKNOWN",I81="UNKNOWN",J81="UNKNOWN",L81="UNKNOWN"),"UNRESOLVED_EVIDENCE_GAP",IF(H81="NO",IF(N81="UNKNOWN","UNRESOLVED_EVIDENCE_GAP",IF(N81="YES","REFERENCE_OUT_OF_SCOPE_BENCHMARK","EXCLUDED_OUT_OF_SCOPE")),IF(OR(I81="NO",J81="NO"),IF(N81="UNKNOWN","UNRESOLVED_EVIDENCE_GAP",IF(N81="YES","REFERENCE_DISCOVERY_OR_CONTEXT_ONLY","EXCLUDED_NO_DECISION_RELATION")),IF(L81="NO",IF(N81="UNKNOWN","UNRESOLVED_EVIDENCE_GAP",IF(N81="YES","REFERENCE_DISCOVERY_OR_CONTEXT_ONLY","EXCLUDED_NO_DECISION_RELATION")),IF(K81="UNKNOWN","UNRESOLVED_EVIDENCE_GAP",IF(K81="YES","DIRECT_CLOSE_BUYER_SUBSTITUTE",IF(M81="UNKNOWN","UNRESOLVED_EVIDENCE_GAP",IF(M81="YES","SUBSTITUTE_ALTERNATIVE_PATH","INDIRECT_ADJACENT_COMMERCIAL_ALTERNATIVE"))))))))))))))</f>
        <v/>
      </c>
      <c r="S81" s="27" t="str">
        <f>IF(R81="","",IFERROR(VLOOKUP(R81,'Controlled Vocabulary'!$G$10:$I$21,3,FALSE),"Correct the record and rerun."))</f>
        <v/>
      </c>
      <c r="T81" s="27" t="str">
        <f>IF(Q81="","",IFERROR(VLOOKUP(Q81,'Controlled Vocabulary'!$K$10:$M$16,2,FALSE),""))</f>
        <v/>
      </c>
      <c r="U81" s="27" t="str">
        <f>IF(Q81="","",IFERROR(VLOOKUP(Q81,'Controlled Vocabulary'!$K$10:$M$16,3,FALSE),""))</f>
        <v/>
      </c>
      <c r="V81" s="38"/>
      <c r="W81" s="38"/>
      <c r="X81" s="38"/>
      <c r="Y81" s="42"/>
      <c r="Z81" s="27" t="str">
        <f>IF(OR(C81="",E81="",B81&lt;&gt;"ACTIVE"),"",IF(COUNTIFS($C$5:$C$104,C81,$E$5:$E$104,E81,$B$5:$B$104,"ACTIVE")&gt;1,"DUPLICATE ACTIVE ASSIGNMENT","OK"))</f>
        <v/>
      </c>
      <c r="AA81" s="28" t="str">
        <f>IF(COUNTA($A81:$E81,$G81:$P81,$V81:$Y81,$AB81:$AC81)=0,"",IF(D81="","INVALID",IF(F81&lt;&gt;"COMPLETE","VALID",IF(OR(COUNTIF('Controlled Vocabulary'!$B$4:$B$6,H81)=0,COUNTIF('Controlled Vocabulary'!$B$4:$B$6,I81)=0,COUNTIF('Controlled Vocabulary'!$B$4:$B$6,J81)=0,COUNTIF('Controlled Vocabulary'!$B$4:$B$6,K81)=0,COUNTIF('Controlled Vocabulary'!$B$4:$B$6,L81)=0,COUNTIF('Controlled Vocabulary'!$B$4:$B$6,M81)=0,COUNTIF('Controlled Vocabulary'!$B$4:$B$6,N81)=0,COUNTIF('Controlled Vocabulary'!$E$4:$E$6,O81)=0,COUNTIF('Controlled Vocabulary'!$K$4:$K$5,P81)=0),"INVALID","VALID"))))</f>
        <v/>
      </c>
      <c r="AB81" s="46"/>
      <c r="AC81" s="46"/>
    </row>
    <row r="82" spans="1:29">
      <c r="A82" s="34"/>
      <c r="B82" s="35"/>
      <c r="C82" s="35"/>
      <c r="D82" s="35"/>
      <c r="E82" s="35"/>
      <c r="F82" s="27" t="str">
        <f>IF(COUNTA($A82:$E82,$G82:$P82,$V82:$Y82,$AB82:$AC82)=0,"",IFERROR(VLOOKUP(E82,'Decision Scope'!$A$5:$B$104,2,FALSE),"INCOMPLETE"))</f>
        <v/>
      </c>
      <c r="G82" s="35"/>
      <c r="H82" s="35"/>
      <c r="I82" s="35"/>
      <c r="J82" s="35"/>
      <c r="K82" s="35"/>
      <c r="L82" s="35"/>
      <c r="M82" s="35"/>
      <c r="N82" s="35"/>
      <c r="O82" s="35"/>
      <c r="P82" s="35"/>
      <c r="Q82" s="27" t="str">
        <f>IF(COUNTA($A82:$E82,$G82:$P82,$V82:$Y82,$AB82:$AC82)=0,"",IF(D82="","INVALID INPUT",IF(F82&lt;&gt;"COMPLETE","INVALID INPUT",IF(AA82="INVALID","INVALID INPUT",IF(P82="YES","UNRESOLVED",IF(O82="UNRESOLVED","UNRESOLVED",IF(OR(H82="UNKNOWN",I82="UNKNOWN",J82="UNKNOWN",L82="UNKNOWN"),"UNRESOLVED",IF(H82="NO",IF(N82="UNKNOWN","UNRESOLVED",IF(N82="YES","REFERENCE / CONTEXT ONLY","EXCLUDED")),IF(OR(I82="NO",J82="NO"),IF(N82="UNKNOWN","UNRESOLVED",IF(N82="YES","REFERENCE / CONTEXT ONLY","EXCLUDED")),IF(L82="NO",IF(N82="UNKNOWN","UNRESOLVED",IF(N82="YES","REFERENCE / CONTEXT ONLY","EXCLUDED")),IF(K82="UNKNOWN","UNRESOLVED",IF(K82="YES","DIRECT",IF(M82="UNKNOWN","UNRESOLVED",IF(M82="YES","SUBSTITUTE","INDIRECT"))))))))))))))</f>
        <v/>
      </c>
      <c r="R82" s="27" t="str">
        <f>IF(COUNTA($A82:$E82,$G82:$P82,$V82:$Y82,$AB82:$AC82)=0,"",IF(D82="","INVALID_MISSING_CANDIDATE",IF(F82&lt;&gt;"COMPLETE","INVALID_INCOMPLETE_SCOPE",IF(AA82="INVALID","INVALID_CONTROLLED_VALUE",IF(P82="YES","UNRESOLVED_CONTRADICTION",IF(O82="UNRESOLVED","UNRESOLVED_EVIDENCE_GAP",IF(OR(H82="UNKNOWN",I82="UNKNOWN",J82="UNKNOWN",L82="UNKNOWN"),"UNRESOLVED_EVIDENCE_GAP",IF(H82="NO",IF(N82="UNKNOWN","UNRESOLVED_EVIDENCE_GAP",IF(N82="YES","REFERENCE_OUT_OF_SCOPE_BENCHMARK","EXCLUDED_OUT_OF_SCOPE")),IF(OR(I82="NO",J82="NO"),IF(N82="UNKNOWN","UNRESOLVED_EVIDENCE_GAP",IF(N82="YES","REFERENCE_DISCOVERY_OR_CONTEXT_ONLY","EXCLUDED_NO_DECISION_RELATION")),IF(L82="NO",IF(N82="UNKNOWN","UNRESOLVED_EVIDENCE_GAP",IF(N82="YES","REFERENCE_DISCOVERY_OR_CONTEXT_ONLY","EXCLUDED_NO_DECISION_RELATION")),IF(K82="UNKNOWN","UNRESOLVED_EVIDENCE_GAP",IF(K82="YES","DIRECT_CLOSE_BUYER_SUBSTITUTE",IF(M82="UNKNOWN","UNRESOLVED_EVIDENCE_GAP",IF(M82="YES","SUBSTITUTE_ALTERNATIVE_PATH","INDIRECT_ADJACENT_COMMERCIAL_ALTERNATIVE"))))))))))))))</f>
        <v/>
      </c>
      <c r="S82" s="27" t="str">
        <f>IF(R82="","",IFERROR(VLOOKUP(R82,'Controlled Vocabulary'!$G$10:$I$21,3,FALSE),"Correct the record and rerun."))</f>
        <v/>
      </c>
      <c r="T82" s="27" t="str">
        <f>IF(Q82="","",IFERROR(VLOOKUP(Q82,'Controlled Vocabulary'!$K$10:$M$16,2,FALSE),""))</f>
        <v/>
      </c>
      <c r="U82" s="27" t="str">
        <f>IF(Q82="","",IFERROR(VLOOKUP(Q82,'Controlled Vocabulary'!$K$10:$M$16,3,FALSE),""))</f>
        <v/>
      </c>
      <c r="V82" s="35"/>
      <c r="W82" s="35"/>
      <c r="X82" s="35"/>
      <c r="Y82" s="41"/>
      <c r="Z82" s="27" t="str">
        <f>IF(OR(C82="",E82="",B82&lt;&gt;"ACTIVE"),"",IF(COUNTIFS($C$5:$C$104,C82,$E$5:$E$104,E82,$B$5:$B$104,"ACTIVE")&gt;1,"DUPLICATE ACTIVE ASSIGNMENT","OK"))</f>
        <v/>
      </c>
      <c r="AA82" s="28" t="str">
        <f>IF(COUNTA($A82:$E82,$G82:$P82,$V82:$Y82,$AB82:$AC82)=0,"",IF(D82="","INVALID",IF(F82&lt;&gt;"COMPLETE","VALID",IF(OR(COUNTIF('Controlled Vocabulary'!$B$4:$B$6,H82)=0,COUNTIF('Controlled Vocabulary'!$B$4:$B$6,I82)=0,COUNTIF('Controlled Vocabulary'!$B$4:$B$6,J82)=0,COUNTIF('Controlled Vocabulary'!$B$4:$B$6,K82)=0,COUNTIF('Controlled Vocabulary'!$B$4:$B$6,L82)=0,COUNTIF('Controlled Vocabulary'!$B$4:$B$6,M82)=0,COUNTIF('Controlled Vocabulary'!$B$4:$B$6,N82)=0,COUNTIF('Controlled Vocabulary'!$E$4:$E$6,O82)=0,COUNTIF('Controlled Vocabulary'!$K$4:$K$5,P82)=0),"INVALID","VALID"))))</f>
        <v/>
      </c>
      <c r="AB82" s="46"/>
      <c r="AC82" s="46"/>
    </row>
    <row r="83" spans="1:29">
      <c r="A83" s="37"/>
      <c r="B83" s="38"/>
      <c r="C83" s="38"/>
      <c r="D83" s="38"/>
      <c r="E83" s="38"/>
      <c r="F83" s="27" t="str">
        <f>IF(COUNTA($A83:$E83,$G83:$P83,$V83:$Y83,$AB83:$AC83)=0,"",IFERROR(VLOOKUP(E83,'Decision Scope'!$A$5:$B$104,2,FALSE),"INCOMPLETE"))</f>
        <v/>
      </c>
      <c r="G83" s="38"/>
      <c r="H83" s="38"/>
      <c r="I83" s="38"/>
      <c r="J83" s="38"/>
      <c r="K83" s="38"/>
      <c r="L83" s="38"/>
      <c r="M83" s="38"/>
      <c r="N83" s="38"/>
      <c r="O83" s="38"/>
      <c r="P83" s="38"/>
      <c r="Q83" s="27" t="str">
        <f>IF(COUNTA($A83:$E83,$G83:$P83,$V83:$Y83,$AB83:$AC83)=0,"",IF(D83="","INVALID INPUT",IF(F83&lt;&gt;"COMPLETE","INVALID INPUT",IF(AA83="INVALID","INVALID INPUT",IF(P83="YES","UNRESOLVED",IF(O83="UNRESOLVED","UNRESOLVED",IF(OR(H83="UNKNOWN",I83="UNKNOWN",J83="UNKNOWN",L83="UNKNOWN"),"UNRESOLVED",IF(H83="NO",IF(N83="UNKNOWN","UNRESOLVED",IF(N83="YES","REFERENCE / CONTEXT ONLY","EXCLUDED")),IF(OR(I83="NO",J83="NO"),IF(N83="UNKNOWN","UNRESOLVED",IF(N83="YES","REFERENCE / CONTEXT ONLY","EXCLUDED")),IF(L83="NO",IF(N83="UNKNOWN","UNRESOLVED",IF(N83="YES","REFERENCE / CONTEXT ONLY","EXCLUDED")),IF(K83="UNKNOWN","UNRESOLVED",IF(K83="YES","DIRECT",IF(M83="UNKNOWN","UNRESOLVED",IF(M83="YES","SUBSTITUTE","INDIRECT"))))))))))))))</f>
        <v/>
      </c>
      <c r="R83" s="27" t="str">
        <f>IF(COUNTA($A83:$E83,$G83:$P83,$V83:$Y83,$AB83:$AC83)=0,"",IF(D83="","INVALID_MISSING_CANDIDATE",IF(F83&lt;&gt;"COMPLETE","INVALID_INCOMPLETE_SCOPE",IF(AA83="INVALID","INVALID_CONTROLLED_VALUE",IF(P83="YES","UNRESOLVED_CONTRADICTION",IF(O83="UNRESOLVED","UNRESOLVED_EVIDENCE_GAP",IF(OR(H83="UNKNOWN",I83="UNKNOWN",J83="UNKNOWN",L83="UNKNOWN"),"UNRESOLVED_EVIDENCE_GAP",IF(H83="NO",IF(N83="UNKNOWN","UNRESOLVED_EVIDENCE_GAP",IF(N83="YES","REFERENCE_OUT_OF_SCOPE_BENCHMARK","EXCLUDED_OUT_OF_SCOPE")),IF(OR(I83="NO",J83="NO"),IF(N83="UNKNOWN","UNRESOLVED_EVIDENCE_GAP",IF(N83="YES","REFERENCE_DISCOVERY_OR_CONTEXT_ONLY","EXCLUDED_NO_DECISION_RELATION")),IF(L83="NO",IF(N83="UNKNOWN","UNRESOLVED_EVIDENCE_GAP",IF(N83="YES","REFERENCE_DISCOVERY_OR_CONTEXT_ONLY","EXCLUDED_NO_DECISION_RELATION")),IF(K83="UNKNOWN","UNRESOLVED_EVIDENCE_GAP",IF(K83="YES","DIRECT_CLOSE_BUYER_SUBSTITUTE",IF(M83="UNKNOWN","UNRESOLVED_EVIDENCE_GAP",IF(M83="YES","SUBSTITUTE_ALTERNATIVE_PATH","INDIRECT_ADJACENT_COMMERCIAL_ALTERNATIVE"))))))))))))))</f>
        <v/>
      </c>
      <c r="S83" s="27" t="str">
        <f>IF(R83="","",IFERROR(VLOOKUP(R83,'Controlled Vocabulary'!$G$10:$I$21,3,FALSE),"Correct the record and rerun."))</f>
        <v/>
      </c>
      <c r="T83" s="27" t="str">
        <f>IF(Q83="","",IFERROR(VLOOKUP(Q83,'Controlled Vocabulary'!$K$10:$M$16,2,FALSE),""))</f>
        <v/>
      </c>
      <c r="U83" s="27" t="str">
        <f>IF(Q83="","",IFERROR(VLOOKUP(Q83,'Controlled Vocabulary'!$K$10:$M$16,3,FALSE),""))</f>
        <v/>
      </c>
      <c r="V83" s="38"/>
      <c r="W83" s="38"/>
      <c r="X83" s="38"/>
      <c r="Y83" s="42"/>
      <c r="Z83" s="27" t="str">
        <f>IF(OR(C83="",E83="",B83&lt;&gt;"ACTIVE"),"",IF(COUNTIFS($C$5:$C$104,C83,$E$5:$E$104,E83,$B$5:$B$104,"ACTIVE")&gt;1,"DUPLICATE ACTIVE ASSIGNMENT","OK"))</f>
        <v/>
      </c>
      <c r="AA83" s="28" t="str">
        <f>IF(COUNTA($A83:$E83,$G83:$P83,$V83:$Y83,$AB83:$AC83)=0,"",IF(D83="","INVALID",IF(F83&lt;&gt;"COMPLETE","VALID",IF(OR(COUNTIF('Controlled Vocabulary'!$B$4:$B$6,H83)=0,COUNTIF('Controlled Vocabulary'!$B$4:$B$6,I83)=0,COUNTIF('Controlled Vocabulary'!$B$4:$B$6,J83)=0,COUNTIF('Controlled Vocabulary'!$B$4:$B$6,K83)=0,COUNTIF('Controlled Vocabulary'!$B$4:$B$6,L83)=0,COUNTIF('Controlled Vocabulary'!$B$4:$B$6,M83)=0,COUNTIF('Controlled Vocabulary'!$B$4:$B$6,N83)=0,COUNTIF('Controlled Vocabulary'!$E$4:$E$6,O83)=0,COUNTIF('Controlled Vocabulary'!$K$4:$K$5,P83)=0),"INVALID","VALID"))))</f>
        <v/>
      </c>
      <c r="AB83" s="46"/>
      <c r="AC83" s="46"/>
    </row>
    <row r="84" spans="1:29">
      <c r="A84" s="34"/>
      <c r="B84" s="35"/>
      <c r="C84" s="35"/>
      <c r="D84" s="35"/>
      <c r="E84" s="35"/>
      <c r="F84" s="27" t="str">
        <f>IF(COUNTA($A84:$E84,$G84:$P84,$V84:$Y84,$AB84:$AC84)=0,"",IFERROR(VLOOKUP(E84,'Decision Scope'!$A$5:$B$104,2,FALSE),"INCOMPLETE"))</f>
        <v/>
      </c>
      <c r="G84" s="35"/>
      <c r="H84" s="35"/>
      <c r="I84" s="35"/>
      <c r="J84" s="35"/>
      <c r="K84" s="35"/>
      <c r="L84" s="35"/>
      <c r="M84" s="35"/>
      <c r="N84" s="35"/>
      <c r="O84" s="35"/>
      <c r="P84" s="35"/>
      <c r="Q84" s="27" t="str">
        <f>IF(COUNTA($A84:$E84,$G84:$P84,$V84:$Y84,$AB84:$AC84)=0,"",IF(D84="","INVALID INPUT",IF(F84&lt;&gt;"COMPLETE","INVALID INPUT",IF(AA84="INVALID","INVALID INPUT",IF(P84="YES","UNRESOLVED",IF(O84="UNRESOLVED","UNRESOLVED",IF(OR(H84="UNKNOWN",I84="UNKNOWN",J84="UNKNOWN",L84="UNKNOWN"),"UNRESOLVED",IF(H84="NO",IF(N84="UNKNOWN","UNRESOLVED",IF(N84="YES","REFERENCE / CONTEXT ONLY","EXCLUDED")),IF(OR(I84="NO",J84="NO"),IF(N84="UNKNOWN","UNRESOLVED",IF(N84="YES","REFERENCE / CONTEXT ONLY","EXCLUDED")),IF(L84="NO",IF(N84="UNKNOWN","UNRESOLVED",IF(N84="YES","REFERENCE / CONTEXT ONLY","EXCLUDED")),IF(K84="UNKNOWN","UNRESOLVED",IF(K84="YES","DIRECT",IF(M84="UNKNOWN","UNRESOLVED",IF(M84="YES","SUBSTITUTE","INDIRECT"))))))))))))))</f>
        <v/>
      </c>
      <c r="R84" s="27" t="str">
        <f>IF(COUNTA($A84:$E84,$G84:$P84,$V84:$Y84,$AB84:$AC84)=0,"",IF(D84="","INVALID_MISSING_CANDIDATE",IF(F84&lt;&gt;"COMPLETE","INVALID_INCOMPLETE_SCOPE",IF(AA84="INVALID","INVALID_CONTROLLED_VALUE",IF(P84="YES","UNRESOLVED_CONTRADICTION",IF(O84="UNRESOLVED","UNRESOLVED_EVIDENCE_GAP",IF(OR(H84="UNKNOWN",I84="UNKNOWN",J84="UNKNOWN",L84="UNKNOWN"),"UNRESOLVED_EVIDENCE_GAP",IF(H84="NO",IF(N84="UNKNOWN","UNRESOLVED_EVIDENCE_GAP",IF(N84="YES","REFERENCE_OUT_OF_SCOPE_BENCHMARK","EXCLUDED_OUT_OF_SCOPE")),IF(OR(I84="NO",J84="NO"),IF(N84="UNKNOWN","UNRESOLVED_EVIDENCE_GAP",IF(N84="YES","REFERENCE_DISCOVERY_OR_CONTEXT_ONLY","EXCLUDED_NO_DECISION_RELATION")),IF(L84="NO",IF(N84="UNKNOWN","UNRESOLVED_EVIDENCE_GAP",IF(N84="YES","REFERENCE_DISCOVERY_OR_CONTEXT_ONLY","EXCLUDED_NO_DECISION_RELATION")),IF(K84="UNKNOWN","UNRESOLVED_EVIDENCE_GAP",IF(K84="YES","DIRECT_CLOSE_BUYER_SUBSTITUTE",IF(M84="UNKNOWN","UNRESOLVED_EVIDENCE_GAP",IF(M84="YES","SUBSTITUTE_ALTERNATIVE_PATH","INDIRECT_ADJACENT_COMMERCIAL_ALTERNATIVE"))))))))))))))</f>
        <v/>
      </c>
      <c r="S84" s="27" t="str">
        <f>IF(R84="","",IFERROR(VLOOKUP(R84,'Controlled Vocabulary'!$G$10:$I$21,3,FALSE),"Correct the record and rerun."))</f>
        <v/>
      </c>
      <c r="T84" s="27" t="str">
        <f>IF(Q84="","",IFERROR(VLOOKUP(Q84,'Controlled Vocabulary'!$K$10:$M$16,2,FALSE),""))</f>
        <v/>
      </c>
      <c r="U84" s="27" t="str">
        <f>IF(Q84="","",IFERROR(VLOOKUP(Q84,'Controlled Vocabulary'!$K$10:$M$16,3,FALSE),""))</f>
        <v/>
      </c>
      <c r="V84" s="35"/>
      <c r="W84" s="35"/>
      <c r="X84" s="35"/>
      <c r="Y84" s="41"/>
      <c r="Z84" s="27" t="str">
        <f>IF(OR(C84="",E84="",B84&lt;&gt;"ACTIVE"),"",IF(COUNTIFS($C$5:$C$104,C84,$E$5:$E$104,E84,$B$5:$B$104,"ACTIVE")&gt;1,"DUPLICATE ACTIVE ASSIGNMENT","OK"))</f>
        <v/>
      </c>
      <c r="AA84" s="28" t="str">
        <f>IF(COUNTA($A84:$E84,$G84:$P84,$V84:$Y84,$AB84:$AC84)=0,"",IF(D84="","INVALID",IF(F84&lt;&gt;"COMPLETE","VALID",IF(OR(COUNTIF('Controlled Vocabulary'!$B$4:$B$6,H84)=0,COUNTIF('Controlled Vocabulary'!$B$4:$B$6,I84)=0,COUNTIF('Controlled Vocabulary'!$B$4:$B$6,J84)=0,COUNTIF('Controlled Vocabulary'!$B$4:$B$6,K84)=0,COUNTIF('Controlled Vocabulary'!$B$4:$B$6,L84)=0,COUNTIF('Controlled Vocabulary'!$B$4:$B$6,M84)=0,COUNTIF('Controlled Vocabulary'!$B$4:$B$6,N84)=0,COUNTIF('Controlled Vocabulary'!$E$4:$E$6,O84)=0,COUNTIF('Controlled Vocabulary'!$K$4:$K$5,P84)=0),"INVALID","VALID"))))</f>
        <v/>
      </c>
      <c r="AB84" s="46"/>
      <c r="AC84" s="46"/>
    </row>
    <row r="85" spans="1:29">
      <c r="A85" s="37"/>
      <c r="B85" s="38"/>
      <c r="C85" s="38"/>
      <c r="D85" s="38"/>
      <c r="E85" s="38"/>
      <c r="F85" s="27" t="str">
        <f>IF(COUNTA($A85:$E85,$G85:$P85,$V85:$Y85,$AB85:$AC85)=0,"",IFERROR(VLOOKUP(E85,'Decision Scope'!$A$5:$B$104,2,FALSE),"INCOMPLETE"))</f>
        <v/>
      </c>
      <c r="G85" s="38"/>
      <c r="H85" s="38"/>
      <c r="I85" s="38"/>
      <c r="J85" s="38"/>
      <c r="K85" s="38"/>
      <c r="L85" s="38"/>
      <c r="M85" s="38"/>
      <c r="N85" s="38"/>
      <c r="O85" s="38"/>
      <c r="P85" s="38"/>
      <c r="Q85" s="27" t="str">
        <f>IF(COUNTA($A85:$E85,$G85:$P85,$V85:$Y85,$AB85:$AC85)=0,"",IF(D85="","INVALID INPUT",IF(F85&lt;&gt;"COMPLETE","INVALID INPUT",IF(AA85="INVALID","INVALID INPUT",IF(P85="YES","UNRESOLVED",IF(O85="UNRESOLVED","UNRESOLVED",IF(OR(H85="UNKNOWN",I85="UNKNOWN",J85="UNKNOWN",L85="UNKNOWN"),"UNRESOLVED",IF(H85="NO",IF(N85="UNKNOWN","UNRESOLVED",IF(N85="YES","REFERENCE / CONTEXT ONLY","EXCLUDED")),IF(OR(I85="NO",J85="NO"),IF(N85="UNKNOWN","UNRESOLVED",IF(N85="YES","REFERENCE / CONTEXT ONLY","EXCLUDED")),IF(L85="NO",IF(N85="UNKNOWN","UNRESOLVED",IF(N85="YES","REFERENCE / CONTEXT ONLY","EXCLUDED")),IF(K85="UNKNOWN","UNRESOLVED",IF(K85="YES","DIRECT",IF(M85="UNKNOWN","UNRESOLVED",IF(M85="YES","SUBSTITUTE","INDIRECT"))))))))))))))</f>
        <v/>
      </c>
      <c r="R85" s="27" t="str">
        <f>IF(COUNTA($A85:$E85,$G85:$P85,$V85:$Y85,$AB85:$AC85)=0,"",IF(D85="","INVALID_MISSING_CANDIDATE",IF(F85&lt;&gt;"COMPLETE","INVALID_INCOMPLETE_SCOPE",IF(AA85="INVALID","INVALID_CONTROLLED_VALUE",IF(P85="YES","UNRESOLVED_CONTRADICTION",IF(O85="UNRESOLVED","UNRESOLVED_EVIDENCE_GAP",IF(OR(H85="UNKNOWN",I85="UNKNOWN",J85="UNKNOWN",L85="UNKNOWN"),"UNRESOLVED_EVIDENCE_GAP",IF(H85="NO",IF(N85="UNKNOWN","UNRESOLVED_EVIDENCE_GAP",IF(N85="YES","REFERENCE_OUT_OF_SCOPE_BENCHMARK","EXCLUDED_OUT_OF_SCOPE")),IF(OR(I85="NO",J85="NO"),IF(N85="UNKNOWN","UNRESOLVED_EVIDENCE_GAP",IF(N85="YES","REFERENCE_DISCOVERY_OR_CONTEXT_ONLY","EXCLUDED_NO_DECISION_RELATION")),IF(L85="NO",IF(N85="UNKNOWN","UNRESOLVED_EVIDENCE_GAP",IF(N85="YES","REFERENCE_DISCOVERY_OR_CONTEXT_ONLY","EXCLUDED_NO_DECISION_RELATION")),IF(K85="UNKNOWN","UNRESOLVED_EVIDENCE_GAP",IF(K85="YES","DIRECT_CLOSE_BUYER_SUBSTITUTE",IF(M85="UNKNOWN","UNRESOLVED_EVIDENCE_GAP",IF(M85="YES","SUBSTITUTE_ALTERNATIVE_PATH","INDIRECT_ADJACENT_COMMERCIAL_ALTERNATIVE"))))))))))))))</f>
        <v/>
      </c>
      <c r="S85" s="27" t="str">
        <f>IF(R85="","",IFERROR(VLOOKUP(R85,'Controlled Vocabulary'!$G$10:$I$21,3,FALSE),"Correct the record and rerun."))</f>
        <v/>
      </c>
      <c r="T85" s="27" t="str">
        <f>IF(Q85="","",IFERROR(VLOOKUP(Q85,'Controlled Vocabulary'!$K$10:$M$16,2,FALSE),""))</f>
        <v/>
      </c>
      <c r="U85" s="27" t="str">
        <f>IF(Q85="","",IFERROR(VLOOKUP(Q85,'Controlled Vocabulary'!$K$10:$M$16,3,FALSE),""))</f>
        <v/>
      </c>
      <c r="V85" s="38"/>
      <c r="W85" s="38"/>
      <c r="X85" s="38"/>
      <c r="Y85" s="42"/>
      <c r="Z85" s="27" t="str">
        <f>IF(OR(C85="",E85="",B85&lt;&gt;"ACTIVE"),"",IF(COUNTIFS($C$5:$C$104,C85,$E$5:$E$104,E85,$B$5:$B$104,"ACTIVE")&gt;1,"DUPLICATE ACTIVE ASSIGNMENT","OK"))</f>
        <v/>
      </c>
      <c r="AA85" s="28" t="str">
        <f>IF(COUNTA($A85:$E85,$G85:$P85,$V85:$Y85,$AB85:$AC85)=0,"",IF(D85="","INVALID",IF(F85&lt;&gt;"COMPLETE","VALID",IF(OR(COUNTIF('Controlled Vocabulary'!$B$4:$B$6,H85)=0,COUNTIF('Controlled Vocabulary'!$B$4:$B$6,I85)=0,COUNTIF('Controlled Vocabulary'!$B$4:$B$6,J85)=0,COUNTIF('Controlled Vocabulary'!$B$4:$B$6,K85)=0,COUNTIF('Controlled Vocabulary'!$B$4:$B$6,L85)=0,COUNTIF('Controlled Vocabulary'!$B$4:$B$6,M85)=0,COUNTIF('Controlled Vocabulary'!$B$4:$B$6,N85)=0,COUNTIF('Controlled Vocabulary'!$E$4:$E$6,O85)=0,COUNTIF('Controlled Vocabulary'!$K$4:$K$5,P85)=0),"INVALID","VALID"))))</f>
        <v/>
      </c>
      <c r="AB85" s="46"/>
      <c r="AC85" s="46"/>
    </row>
    <row r="86" spans="1:29">
      <c r="A86" s="34"/>
      <c r="B86" s="35"/>
      <c r="C86" s="35"/>
      <c r="D86" s="35"/>
      <c r="E86" s="35"/>
      <c r="F86" s="27" t="str">
        <f>IF(COUNTA($A86:$E86,$G86:$P86,$V86:$Y86,$AB86:$AC86)=0,"",IFERROR(VLOOKUP(E86,'Decision Scope'!$A$5:$B$104,2,FALSE),"INCOMPLETE"))</f>
        <v/>
      </c>
      <c r="G86" s="35"/>
      <c r="H86" s="35"/>
      <c r="I86" s="35"/>
      <c r="J86" s="35"/>
      <c r="K86" s="35"/>
      <c r="L86" s="35"/>
      <c r="M86" s="35"/>
      <c r="N86" s="35"/>
      <c r="O86" s="35"/>
      <c r="P86" s="35"/>
      <c r="Q86" s="27" t="str">
        <f>IF(COUNTA($A86:$E86,$G86:$P86,$V86:$Y86,$AB86:$AC86)=0,"",IF(D86="","INVALID INPUT",IF(F86&lt;&gt;"COMPLETE","INVALID INPUT",IF(AA86="INVALID","INVALID INPUT",IF(P86="YES","UNRESOLVED",IF(O86="UNRESOLVED","UNRESOLVED",IF(OR(H86="UNKNOWN",I86="UNKNOWN",J86="UNKNOWN",L86="UNKNOWN"),"UNRESOLVED",IF(H86="NO",IF(N86="UNKNOWN","UNRESOLVED",IF(N86="YES","REFERENCE / CONTEXT ONLY","EXCLUDED")),IF(OR(I86="NO",J86="NO"),IF(N86="UNKNOWN","UNRESOLVED",IF(N86="YES","REFERENCE / CONTEXT ONLY","EXCLUDED")),IF(L86="NO",IF(N86="UNKNOWN","UNRESOLVED",IF(N86="YES","REFERENCE / CONTEXT ONLY","EXCLUDED")),IF(K86="UNKNOWN","UNRESOLVED",IF(K86="YES","DIRECT",IF(M86="UNKNOWN","UNRESOLVED",IF(M86="YES","SUBSTITUTE","INDIRECT"))))))))))))))</f>
        <v/>
      </c>
      <c r="R86" s="27" t="str">
        <f>IF(COUNTA($A86:$E86,$G86:$P86,$V86:$Y86,$AB86:$AC86)=0,"",IF(D86="","INVALID_MISSING_CANDIDATE",IF(F86&lt;&gt;"COMPLETE","INVALID_INCOMPLETE_SCOPE",IF(AA86="INVALID","INVALID_CONTROLLED_VALUE",IF(P86="YES","UNRESOLVED_CONTRADICTION",IF(O86="UNRESOLVED","UNRESOLVED_EVIDENCE_GAP",IF(OR(H86="UNKNOWN",I86="UNKNOWN",J86="UNKNOWN",L86="UNKNOWN"),"UNRESOLVED_EVIDENCE_GAP",IF(H86="NO",IF(N86="UNKNOWN","UNRESOLVED_EVIDENCE_GAP",IF(N86="YES","REFERENCE_OUT_OF_SCOPE_BENCHMARK","EXCLUDED_OUT_OF_SCOPE")),IF(OR(I86="NO",J86="NO"),IF(N86="UNKNOWN","UNRESOLVED_EVIDENCE_GAP",IF(N86="YES","REFERENCE_DISCOVERY_OR_CONTEXT_ONLY","EXCLUDED_NO_DECISION_RELATION")),IF(L86="NO",IF(N86="UNKNOWN","UNRESOLVED_EVIDENCE_GAP",IF(N86="YES","REFERENCE_DISCOVERY_OR_CONTEXT_ONLY","EXCLUDED_NO_DECISION_RELATION")),IF(K86="UNKNOWN","UNRESOLVED_EVIDENCE_GAP",IF(K86="YES","DIRECT_CLOSE_BUYER_SUBSTITUTE",IF(M86="UNKNOWN","UNRESOLVED_EVIDENCE_GAP",IF(M86="YES","SUBSTITUTE_ALTERNATIVE_PATH","INDIRECT_ADJACENT_COMMERCIAL_ALTERNATIVE"))))))))))))))</f>
        <v/>
      </c>
      <c r="S86" s="27" t="str">
        <f>IF(R86="","",IFERROR(VLOOKUP(R86,'Controlled Vocabulary'!$G$10:$I$21,3,FALSE),"Correct the record and rerun."))</f>
        <v/>
      </c>
      <c r="T86" s="27" t="str">
        <f>IF(Q86="","",IFERROR(VLOOKUP(Q86,'Controlled Vocabulary'!$K$10:$M$16,2,FALSE),""))</f>
        <v/>
      </c>
      <c r="U86" s="27" t="str">
        <f>IF(Q86="","",IFERROR(VLOOKUP(Q86,'Controlled Vocabulary'!$K$10:$M$16,3,FALSE),""))</f>
        <v/>
      </c>
      <c r="V86" s="35"/>
      <c r="W86" s="35"/>
      <c r="X86" s="35"/>
      <c r="Y86" s="41"/>
      <c r="Z86" s="27" t="str">
        <f>IF(OR(C86="",E86="",B86&lt;&gt;"ACTIVE"),"",IF(COUNTIFS($C$5:$C$104,C86,$E$5:$E$104,E86,$B$5:$B$104,"ACTIVE")&gt;1,"DUPLICATE ACTIVE ASSIGNMENT","OK"))</f>
        <v/>
      </c>
      <c r="AA86" s="28" t="str">
        <f>IF(COUNTA($A86:$E86,$G86:$P86,$V86:$Y86,$AB86:$AC86)=0,"",IF(D86="","INVALID",IF(F86&lt;&gt;"COMPLETE","VALID",IF(OR(COUNTIF('Controlled Vocabulary'!$B$4:$B$6,H86)=0,COUNTIF('Controlled Vocabulary'!$B$4:$B$6,I86)=0,COUNTIF('Controlled Vocabulary'!$B$4:$B$6,J86)=0,COUNTIF('Controlled Vocabulary'!$B$4:$B$6,K86)=0,COUNTIF('Controlled Vocabulary'!$B$4:$B$6,L86)=0,COUNTIF('Controlled Vocabulary'!$B$4:$B$6,M86)=0,COUNTIF('Controlled Vocabulary'!$B$4:$B$6,N86)=0,COUNTIF('Controlled Vocabulary'!$E$4:$E$6,O86)=0,COUNTIF('Controlled Vocabulary'!$K$4:$K$5,P86)=0),"INVALID","VALID"))))</f>
        <v/>
      </c>
      <c r="AB86" s="46"/>
      <c r="AC86" s="46"/>
    </row>
    <row r="87" spans="1:29">
      <c r="A87" s="37"/>
      <c r="B87" s="38"/>
      <c r="C87" s="38"/>
      <c r="D87" s="38"/>
      <c r="E87" s="38"/>
      <c r="F87" s="27" t="str">
        <f>IF(COUNTA($A87:$E87,$G87:$P87,$V87:$Y87,$AB87:$AC87)=0,"",IFERROR(VLOOKUP(E87,'Decision Scope'!$A$5:$B$104,2,FALSE),"INCOMPLETE"))</f>
        <v/>
      </c>
      <c r="G87" s="38"/>
      <c r="H87" s="38"/>
      <c r="I87" s="38"/>
      <c r="J87" s="38"/>
      <c r="K87" s="38"/>
      <c r="L87" s="38"/>
      <c r="M87" s="38"/>
      <c r="N87" s="38"/>
      <c r="O87" s="38"/>
      <c r="P87" s="38"/>
      <c r="Q87" s="27" t="str">
        <f>IF(COUNTA($A87:$E87,$G87:$P87,$V87:$Y87,$AB87:$AC87)=0,"",IF(D87="","INVALID INPUT",IF(F87&lt;&gt;"COMPLETE","INVALID INPUT",IF(AA87="INVALID","INVALID INPUT",IF(P87="YES","UNRESOLVED",IF(O87="UNRESOLVED","UNRESOLVED",IF(OR(H87="UNKNOWN",I87="UNKNOWN",J87="UNKNOWN",L87="UNKNOWN"),"UNRESOLVED",IF(H87="NO",IF(N87="UNKNOWN","UNRESOLVED",IF(N87="YES","REFERENCE / CONTEXT ONLY","EXCLUDED")),IF(OR(I87="NO",J87="NO"),IF(N87="UNKNOWN","UNRESOLVED",IF(N87="YES","REFERENCE / CONTEXT ONLY","EXCLUDED")),IF(L87="NO",IF(N87="UNKNOWN","UNRESOLVED",IF(N87="YES","REFERENCE / CONTEXT ONLY","EXCLUDED")),IF(K87="UNKNOWN","UNRESOLVED",IF(K87="YES","DIRECT",IF(M87="UNKNOWN","UNRESOLVED",IF(M87="YES","SUBSTITUTE","INDIRECT"))))))))))))))</f>
        <v/>
      </c>
      <c r="R87" s="27" t="str">
        <f>IF(COUNTA($A87:$E87,$G87:$P87,$V87:$Y87,$AB87:$AC87)=0,"",IF(D87="","INVALID_MISSING_CANDIDATE",IF(F87&lt;&gt;"COMPLETE","INVALID_INCOMPLETE_SCOPE",IF(AA87="INVALID","INVALID_CONTROLLED_VALUE",IF(P87="YES","UNRESOLVED_CONTRADICTION",IF(O87="UNRESOLVED","UNRESOLVED_EVIDENCE_GAP",IF(OR(H87="UNKNOWN",I87="UNKNOWN",J87="UNKNOWN",L87="UNKNOWN"),"UNRESOLVED_EVIDENCE_GAP",IF(H87="NO",IF(N87="UNKNOWN","UNRESOLVED_EVIDENCE_GAP",IF(N87="YES","REFERENCE_OUT_OF_SCOPE_BENCHMARK","EXCLUDED_OUT_OF_SCOPE")),IF(OR(I87="NO",J87="NO"),IF(N87="UNKNOWN","UNRESOLVED_EVIDENCE_GAP",IF(N87="YES","REFERENCE_DISCOVERY_OR_CONTEXT_ONLY","EXCLUDED_NO_DECISION_RELATION")),IF(L87="NO",IF(N87="UNKNOWN","UNRESOLVED_EVIDENCE_GAP",IF(N87="YES","REFERENCE_DISCOVERY_OR_CONTEXT_ONLY","EXCLUDED_NO_DECISION_RELATION")),IF(K87="UNKNOWN","UNRESOLVED_EVIDENCE_GAP",IF(K87="YES","DIRECT_CLOSE_BUYER_SUBSTITUTE",IF(M87="UNKNOWN","UNRESOLVED_EVIDENCE_GAP",IF(M87="YES","SUBSTITUTE_ALTERNATIVE_PATH","INDIRECT_ADJACENT_COMMERCIAL_ALTERNATIVE"))))))))))))))</f>
        <v/>
      </c>
      <c r="S87" s="27" t="str">
        <f>IF(R87="","",IFERROR(VLOOKUP(R87,'Controlled Vocabulary'!$G$10:$I$21,3,FALSE),"Correct the record and rerun."))</f>
        <v/>
      </c>
      <c r="T87" s="27" t="str">
        <f>IF(Q87="","",IFERROR(VLOOKUP(Q87,'Controlled Vocabulary'!$K$10:$M$16,2,FALSE),""))</f>
        <v/>
      </c>
      <c r="U87" s="27" t="str">
        <f>IF(Q87="","",IFERROR(VLOOKUP(Q87,'Controlled Vocabulary'!$K$10:$M$16,3,FALSE),""))</f>
        <v/>
      </c>
      <c r="V87" s="38"/>
      <c r="W87" s="38"/>
      <c r="X87" s="38"/>
      <c r="Y87" s="42"/>
      <c r="Z87" s="27" t="str">
        <f>IF(OR(C87="",E87="",B87&lt;&gt;"ACTIVE"),"",IF(COUNTIFS($C$5:$C$104,C87,$E$5:$E$104,E87,$B$5:$B$104,"ACTIVE")&gt;1,"DUPLICATE ACTIVE ASSIGNMENT","OK"))</f>
        <v/>
      </c>
      <c r="AA87" s="28" t="str">
        <f>IF(COUNTA($A87:$E87,$G87:$P87,$V87:$Y87,$AB87:$AC87)=0,"",IF(D87="","INVALID",IF(F87&lt;&gt;"COMPLETE","VALID",IF(OR(COUNTIF('Controlled Vocabulary'!$B$4:$B$6,H87)=0,COUNTIF('Controlled Vocabulary'!$B$4:$B$6,I87)=0,COUNTIF('Controlled Vocabulary'!$B$4:$B$6,J87)=0,COUNTIF('Controlled Vocabulary'!$B$4:$B$6,K87)=0,COUNTIF('Controlled Vocabulary'!$B$4:$B$6,L87)=0,COUNTIF('Controlled Vocabulary'!$B$4:$B$6,M87)=0,COUNTIF('Controlled Vocabulary'!$B$4:$B$6,N87)=0,COUNTIF('Controlled Vocabulary'!$E$4:$E$6,O87)=0,COUNTIF('Controlled Vocabulary'!$K$4:$K$5,P87)=0),"INVALID","VALID"))))</f>
        <v/>
      </c>
      <c r="AB87" s="46"/>
      <c r="AC87" s="46"/>
    </row>
    <row r="88" spans="1:29">
      <c r="A88" s="34"/>
      <c r="B88" s="35"/>
      <c r="C88" s="35"/>
      <c r="D88" s="35"/>
      <c r="E88" s="35"/>
      <c r="F88" s="27" t="str">
        <f>IF(COUNTA($A88:$E88,$G88:$P88,$V88:$Y88,$AB88:$AC88)=0,"",IFERROR(VLOOKUP(E88,'Decision Scope'!$A$5:$B$104,2,FALSE),"INCOMPLETE"))</f>
        <v/>
      </c>
      <c r="G88" s="35"/>
      <c r="H88" s="35"/>
      <c r="I88" s="35"/>
      <c r="J88" s="35"/>
      <c r="K88" s="35"/>
      <c r="L88" s="35"/>
      <c r="M88" s="35"/>
      <c r="N88" s="35"/>
      <c r="O88" s="35"/>
      <c r="P88" s="35"/>
      <c r="Q88" s="27" t="str">
        <f>IF(COUNTA($A88:$E88,$G88:$P88,$V88:$Y88,$AB88:$AC88)=0,"",IF(D88="","INVALID INPUT",IF(F88&lt;&gt;"COMPLETE","INVALID INPUT",IF(AA88="INVALID","INVALID INPUT",IF(P88="YES","UNRESOLVED",IF(O88="UNRESOLVED","UNRESOLVED",IF(OR(H88="UNKNOWN",I88="UNKNOWN",J88="UNKNOWN",L88="UNKNOWN"),"UNRESOLVED",IF(H88="NO",IF(N88="UNKNOWN","UNRESOLVED",IF(N88="YES","REFERENCE / CONTEXT ONLY","EXCLUDED")),IF(OR(I88="NO",J88="NO"),IF(N88="UNKNOWN","UNRESOLVED",IF(N88="YES","REFERENCE / CONTEXT ONLY","EXCLUDED")),IF(L88="NO",IF(N88="UNKNOWN","UNRESOLVED",IF(N88="YES","REFERENCE / CONTEXT ONLY","EXCLUDED")),IF(K88="UNKNOWN","UNRESOLVED",IF(K88="YES","DIRECT",IF(M88="UNKNOWN","UNRESOLVED",IF(M88="YES","SUBSTITUTE","INDIRECT"))))))))))))))</f>
        <v/>
      </c>
      <c r="R88" s="27" t="str">
        <f>IF(COUNTA($A88:$E88,$G88:$P88,$V88:$Y88,$AB88:$AC88)=0,"",IF(D88="","INVALID_MISSING_CANDIDATE",IF(F88&lt;&gt;"COMPLETE","INVALID_INCOMPLETE_SCOPE",IF(AA88="INVALID","INVALID_CONTROLLED_VALUE",IF(P88="YES","UNRESOLVED_CONTRADICTION",IF(O88="UNRESOLVED","UNRESOLVED_EVIDENCE_GAP",IF(OR(H88="UNKNOWN",I88="UNKNOWN",J88="UNKNOWN",L88="UNKNOWN"),"UNRESOLVED_EVIDENCE_GAP",IF(H88="NO",IF(N88="UNKNOWN","UNRESOLVED_EVIDENCE_GAP",IF(N88="YES","REFERENCE_OUT_OF_SCOPE_BENCHMARK","EXCLUDED_OUT_OF_SCOPE")),IF(OR(I88="NO",J88="NO"),IF(N88="UNKNOWN","UNRESOLVED_EVIDENCE_GAP",IF(N88="YES","REFERENCE_DISCOVERY_OR_CONTEXT_ONLY","EXCLUDED_NO_DECISION_RELATION")),IF(L88="NO",IF(N88="UNKNOWN","UNRESOLVED_EVIDENCE_GAP",IF(N88="YES","REFERENCE_DISCOVERY_OR_CONTEXT_ONLY","EXCLUDED_NO_DECISION_RELATION")),IF(K88="UNKNOWN","UNRESOLVED_EVIDENCE_GAP",IF(K88="YES","DIRECT_CLOSE_BUYER_SUBSTITUTE",IF(M88="UNKNOWN","UNRESOLVED_EVIDENCE_GAP",IF(M88="YES","SUBSTITUTE_ALTERNATIVE_PATH","INDIRECT_ADJACENT_COMMERCIAL_ALTERNATIVE"))))))))))))))</f>
        <v/>
      </c>
      <c r="S88" s="27" t="str">
        <f>IF(R88="","",IFERROR(VLOOKUP(R88,'Controlled Vocabulary'!$G$10:$I$21,3,FALSE),"Correct the record and rerun."))</f>
        <v/>
      </c>
      <c r="T88" s="27" t="str">
        <f>IF(Q88="","",IFERROR(VLOOKUP(Q88,'Controlled Vocabulary'!$K$10:$M$16,2,FALSE),""))</f>
        <v/>
      </c>
      <c r="U88" s="27" t="str">
        <f>IF(Q88="","",IFERROR(VLOOKUP(Q88,'Controlled Vocabulary'!$K$10:$M$16,3,FALSE),""))</f>
        <v/>
      </c>
      <c r="V88" s="35"/>
      <c r="W88" s="35"/>
      <c r="X88" s="35"/>
      <c r="Y88" s="41"/>
      <c r="Z88" s="27" t="str">
        <f>IF(OR(C88="",E88="",B88&lt;&gt;"ACTIVE"),"",IF(COUNTIFS($C$5:$C$104,C88,$E$5:$E$104,E88,$B$5:$B$104,"ACTIVE")&gt;1,"DUPLICATE ACTIVE ASSIGNMENT","OK"))</f>
        <v/>
      </c>
      <c r="AA88" s="28" t="str">
        <f>IF(COUNTA($A88:$E88,$G88:$P88,$V88:$Y88,$AB88:$AC88)=0,"",IF(D88="","INVALID",IF(F88&lt;&gt;"COMPLETE","VALID",IF(OR(COUNTIF('Controlled Vocabulary'!$B$4:$B$6,H88)=0,COUNTIF('Controlled Vocabulary'!$B$4:$B$6,I88)=0,COUNTIF('Controlled Vocabulary'!$B$4:$B$6,J88)=0,COUNTIF('Controlled Vocabulary'!$B$4:$B$6,K88)=0,COUNTIF('Controlled Vocabulary'!$B$4:$B$6,L88)=0,COUNTIF('Controlled Vocabulary'!$B$4:$B$6,M88)=0,COUNTIF('Controlled Vocabulary'!$B$4:$B$6,N88)=0,COUNTIF('Controlled Vocabulary'!$E$4:$E$6,O88)=0,COUNTIF('Controlled Vocabulary'!$K$4:$K$5,P88)=0),"INVALID","VALID"))))</f>
        <v/>
      </c>
      <c r="AB88" s="46"/>
      <c r="AC88" s="46"/>
    </row>
    <row r="89" spans="1:29">
      <c r="A89" s="37"/>
      <c r="B89" s="38"/>
      <c r="C89" s="38"/>
      <c r="D89" s="38"/>
      <c r="E89" s="38"/>
      <c r="F89" s="27" t="str">
        <f>IF(COUNTA($A89:$E89,$G89:$P89,$V89:$Y89,$AB89:$AC89)=0,"",IFERROR(VLOOKUP(E89,'Decision Scope'!$A$5:$B$104,2,FALSE),"INCOMPLETE"))</f>
        <v/>
      </c>
      <c r="G89" s="38"/>
      <c r="H89" s="38"/>
      <c r="I89" s="38"/>
      <c r="J89" s="38"/>
      <c r="K89" s="38"/>
      <c r="L89" s="38"/>
      <c r="M89" s="38"/>
      <c r="N89" s="38"/>
      <c r="O89" s="38"/>
      <c r="P89" s="38"/>
      <c r="Q89" s="27" t="str">
        <f>IF(COUNTA($A89:$E89,$G89:$P89,$V89:$Y89,$AB89:$AC89)=0,"",IF(D89="","INVALID INPUT",IF(F89&lt;&gt;"COMPLETE","INVALID INPUT",IF(AA89="INVALID","INVALID INPUT",IF(P89="YES","UNRESOLVED",IF(O89="UNRESOLVED","UNRESOLVED",IF(OR(H89="UNKNOWN",I89="UNKNOWN",J89="UNKNOWN",L89="UNKNOWN"),"UNRESOLVED",IF(H89="NO",IF(N89="UNKNOWN","UNRESOLVED",IF(N89="YES","REFERENCE / CONTEXT ONLY","EXCLUDED")),IF(OR(I89="NO",J89="NO"),IF(N89="UNKNOWN","UNRESOLVED",IF(N89="YES","REFERENCE / CONTEXT ONLY","EXCLUDED")),IF(L89="NO",IF(N89="UNKNOWN","UNRESOLVED",IF(N89="YES","REFERENCE / CONTEXT ONLY","EXCLUDED")),IF(K89="UNKNOWN","UNRESOLVED",IF(K89="YES","DIRECT",IF(M89="UNKNOWN","UNRESOLVED",IF(M89="YES","SUBSTITUTE","INDIRECT"))))))))))))))</f>
        <v/>
      </c>
      <c r="R89" s="27" t="str">
        <f>IF(COUNTA($A89:$E89,$G89:$P89,$V89:$Y89,$AB89:$AC89)=0,"",IF(D89="","INVALID_MISSING_CANDIDATE",IF(F89&lt;&gt;"COMPLETE","INVALID_INCOMPLETE_SCOPE",IF(AA89="INVALID","INVALID_CONTROLLED_VALUE",IF(P89="YES","UNRESOLVED_CONTRADICTION",IF(O89="UNRESOLVED","UNRESOLVED_EVIDENCE_GAP",IF(OR(H89="UNKNOWN",I89="UNKNOWN",J89="UNKNOWN",L89="UNKNOWN"),"UNRESOLVED_EVIDENCE_GAP",IF(H89="NO",IF(N89="UNKNOWN","UNRESOLVED_EVIDENCE_GAP",IF(N89="YES","REFERENCE_OUT_OF_SCOPE_BENCHMARK","EXCLUDED_OUT_OF_SCOPE")),IF(OR(I89="NO",J89="NO"),IF(N89="UNKNOWN","UNRESOLVED_EVIDENCE_GAP",IF(N89="YES","REFERENCE_DISCOVERY_OR_CONTEXT_ONLY","EXCLUDED_NO_DECISION_RELATION")),IF(L89="NO",IF(N89="UNKNOWN","UNRESOLVED_EVIDENCE_GAP",IF(N89="YES","REFERENCE_DISCOVERY_OR_CONTEXT_ONLY","EXCLUDED_NO_DECISION_RELATION")),IF(K89="UNKNOWN","UNRESOLVED_EVIDENCE_GAP",IF(K89="YES","DIRECT_CLOSE_BUYER_SUBSTITUTE",IF(M89="UNKNOWN","UNRESOLVED_EVIDENCE_GAP",IF(M89="YES","SUBSTITUTE_ALTERNATIVE_PATH","INDIRECT_ADJACENT_COMMERCIAL_ALTERNATIVE"))))))))))))))</f>
        <v/>
      </c>
      <c r="S89" s="27" t="str">
        <f>IF(R89="","",IFERROR(VLOOKUP(R89,'Controlled Vocabulary'!$G$10:$I$21,3,FALSE),"Correct the record and rerun."))</f>
        <v/>
      </c>
      <c r="T89" s="27" t="str">
        <f>IF(Q89="","",IFERROR(VLOOKUP(Q89,'Controlled Vocabulary'!$K$10:$M$16,2,FALSE),""))</f>
        <v/>
      </c>
      <c r="U89" s="27" t="str">
        <f>IF(Q89="","",IFERROR(VLOOKUP(Q89,'Controlled Vocabulary'!$K$10:$M$16,3,FALSE),""))</f>
        <v/>
      </c>
      <c r="V89" s="38"/>
      <c r="W89" s="38"/>
      <c r="X89" s="38"/>
      <c r="Y89" s="42"/>
      <c r="Z89" s="27" t="str">
        <f>IF(OR(C89="",E89="",B89&lt;&gt;"ACTIVE"),"",IF(COUNTIFS($C$5:$C$104,C89,$E$5:$E$104,E89,$B$5:$B$104,"ACTIVE")&gt;1,"DUPLICATE ACTIVE ASSIGNMENT","OK"))</f>
        <v/>
      </c>
      <c r="AA89" s="28" t="str">
        <f>IF(COUNTA($A89:$E89,$G89:$P89,$V89:$Y89,$AB89:$AC89)=0,"",IF(D89="","INVALID",IF(F89&lt;&gt;"COMPLETE","VALID",IF(OR(COUNTIF('Controlled Vocabulary'!$B$4:$B$6,H89)=0,COUNTIF('Controlled Vocabulary'!$B$4:$B$6,I89)=0,COUNTIF('Controlled Vocabulary'!$B$4:$B$6,J89)=0,COUNTIF('Controlled Vocabulary'!$B$4:$B$6,K89)=0,COUNTIF('Controlled Vocabulary'!$B$4:$B$6,L89)=0,COUNTIF('Controlled Vocabulary'!$B$4:$B$6,M89)=0,COUNTIF('Controlled Vocabulary'!$B$4:$B$6,N89)=0,COUNTIF('Controlled Vocabulary'!$E$4:$E$6,O89)=0,COUNTIF('Controlled Vocabulary'!$K$4:$K$5,P89)=0),"INVALID","VALID"))))</f>
        <v/>
      </c>
      <c r="AB89" s="46"/>
      <c r="AC89" s="46"/>
    </row>
    <row r="90" spans="1:29">
      <c r="A90" s="34"/>
      <c r="B90" s="35"/>
      <c r="C90" s="35"/>
      <c r="D90" s="35"/>
      <c r="E90" s="35"/>
      <c r="F90" s="27" t="str">
        <f>IF(COUNTA($A90:$E90,$G90:$P90,$V90:$Y90,$AB90:$AC90)=0,"",IFERROR(VLOOKUP(E90,'Decision Scope'!$A$5:$B$104,2,FALSE),"INCOMPLETE"))</f>
        <v/>
      </c>
      <c r="G90" s="35"/>
      <c r="H90" s="35"/>
      <c r="I90" s="35"/>
      <c r="J90" s="35"/>
      <c r="K90" s="35"/>
      <c r="L90" s="35"/>
      <c r="M90" s="35"/>
      <c r="N90" s="35"/>
      <c r="O90" s="35"/>
      <c r="P90" s="35"/>
      <c r="Q90" s="27" t="str">
        <f>IF(COUNTA($A90:$E90,$G90:$P90,$V90:$Y90,$AB90:$AC90)=0,"",IF(D90="","INVALID INPUT",IF(F90&lt;&gt;"COMPLETE","INVALID INPUT",IF(AA90="INVALID","INVALID INPUT",IF(P90="YES","UNRESOLVED",IF(O90="UNRESOLVED","UNRESOLVED",IF(OR(H90="UNKNOWN",I90="UNKNOWN",J90="UNKNOWN",L90="UNKNOWN"),"UNRESOLVED",IF(H90="NO",IF(N90="UNKNOWN","UNRESOLVED",IF(N90="YES","REFERENCE / CONTEXT ONLY","EXCLUDED")),IF(OR(I90="NO",J90="NO"),IF(N90="UNKNOWN","UNRESOLVED",IF(N90="YES","REFERENCE / CONTEXT ONLY","EXCLUDED")),IF(L90="NO",IF(N90="UNKNOWN","UNRESOLVED",IF(N90="YES","REFERENCE / CONTEXT ONLY","EXCLUDED")),IF(K90="UNKNOWN","UNRESOLVED",IF(K90="YES","DIRECT",IF(M90="UNKNOWN","UNRESOLVED",IF(M90="YES","SUBSTITUTE","INDIRECT"))))))))))))))</f>
        <v/>
      </c>
      <c r="R90" s="27" t="str">
        <f>IF(COUNTA($A90:$E90,$G90:$P90,$V90:$Y90,$AB90:$AC90)=0,"",IF(D90="","INVALID_MISSING_CANDIDATE",IF(F90&lt;&gt;"COMPLETE","INVALID_INCOMPLETE_SCOPE",IF(AA90="INVALID","INVALID_CONTROLLED_VALUE",IF(P90="YES","UNRESOLVED_CONTRADICTION",IF(O90="UNRESOLVED","UNRESOLVED_EVIDENCE_GAP",IF(OR(H90="UNKNOWN",I90="UNKNOWN",J90="UNKNOWN",L90="UNKNOWN"),"UNRESOLVED_EVIDENCE_GAP",IF(H90="NO",IF(N90="UNKNOWN","UNRESOLVED_EVIDENCE_GAP",IF(N90="YES","REFERENCE_OUT_OF_SCOPE_BENCHMARK","EXCLUDED_OUT_OF_SCOPE")),IF(OR(I90="NO",J90="NO"),IF(N90="UNKNOWN","UNRESOLVED_EVIDENCE_GAP",IF(N90="YES","REFERENCE_DISCOVERY_OR_CONTEXT_ONLY","EXCLUDED_NO_DECISION_RELATION")),IF(L90="NO",IF(N90="UNKNOWN","UNRESOLVED_EVIDENCE_GAP",IF(N90="YES","REFERENCE_DISCOVERY_OR_CONTEXT_ONLY","EXCLUDED_NO_DECISION_RELATION")),IF(K90="UNKNOWN","UNRESOLVED_EVIDENCE_GAP",IF(K90="YES","DIRECT_CLOSE_BUYER_SUBSTITUTE",IF(M90="UNKNOWN","UNRESOLVED_EVIDENCE_GAP",IF(M90="YES","SUBSTITUTE_ALTERNATIVE_PATH","INDIRECT_ADJACENT_COMMERCIAL_ALTERNATIVE"))))))))))))))</f>
        <v/>
      </c>
      <c r="S90" s="27" t="str">
        <f>IF(R90="","",IFERROR(VLOOKUP(R90,'Controlled Vocabulary'!$G$10:$I$21,3,FALSE),"Correct the record and rerun."))</f>
        <v/>
      </c>
      <c r="T90" s="27" t="str">
        <f>IF(Q90="","",IFERROR(VLOOKUP(Q90,'Controlled Vocabulary'!$K$10:$M$16,2,FALSE),""))</f>
        <v/>
      </c>
      <c r="U90" s="27" t="str">
        <f>IF(Q90="","",IFERROR(VLOOKUP(Q90,'Controlled Vocabulary'!$K$10:$M$16,3,FALSE),""))</f>
        <v/>
      </c>
      <c r="V90" s="35"/>
      <c r="W90" s="35"/>
      <c r="X90" s="35"/>
      <c r="Y90" s="41"/>
      <c r="Z90" s="27" t="str">
        <f>IF(OR(C90="",E90="",B90&lt;&gt;"ACTIVE"),"",IF(COUNTIFS($C$5:$C$104,C90,$E$5:$E$104,E90,$B$5:$B$104,"ACTIVE")&gt;1,"DUPLICATE ACTIVE ASSIGNMENT","OK"))</f>
        <v/>
      </c>
      <c r="AA90" s="28" t="str">
        <f>IF(COUNTA($A90:$E90,$G90:$P90,$V90:$Y90,$AB90:$AC90)=0,"",IF(D90="","INVALID",IF(F90&lt;&gt;"COMPLETE","VALID",IF(OR(COUNTIF('Controlled Vocabulary'!$B$4:$B$6,H90)=0,COUNTIF('Controlled Vocabulary'!$B$4:$B$6,I90)=0,COUNTIF('Controlled Vocabulary'!$B$4:$B$6,J90)=0,COUNTIF('Controlled Vocabulary'!$B$4:$B$6,K90)=0,COUNTIF('Controlled Vocabulary'!$B$4:$B$6,L90)=0,COUNTIF('Controlled Vocabulary'!$B$4:$B$6,M90)=0,COUNTIF('Controlled Vocabulary'!$B$4:$B$6,N90)=0,COUNTIF('Controlled Vocabulary'!$E$4:$E$6,O90)=0,COUNTIF('Controlled Vocabulary'!$K$4:$K$5,P90)=0),"INVALID","VALID"))))</f>
        <v/>
      </c>
      <c r="AB90" s="46"/>
      <c r="AC90" s="46"/>
    </row>
    <row r="91" spans="1:29">
      <c r="A91" s="37"/>
      <c r="B91" s="38"/>
      <c r="C91" s="38"/>
      <c r="D91" s="38"/>
      <c r="E91" s="38"/>
      <c r="F91" s="27" t="str">
        <f>IF(COUNTA($A91:$E91,$G91:$P91,$V91:$Y91,$AB91:$AC91)=0,"",IFERROR(VLOOKUP(E91,'Decision Scope'!$A$5:$B$104,2,FALSE),"INCOMPLETE"))</f>
        <v/>
      </c>
      <c r="G91" s="38"/>
      <c r="H91" s="38"/>
      <c r="I91" s="38"/>
      <c r="J91" s="38"/>
      <c r="K91" s="38"/>
      <c r="L91" s="38"/>
      <c r="M91" s="38"/>
      <c r="N91" s="38"/>
      <c r="O91" s="38"/>
      <c r="P91" s="38"/>
      <c r="Q91" s="27" t="str">
        <f>IF(COUNTA($A91:$E91,$G91:$P91,$V91:$Y91,$AB91:$AC91)=0,"",IF(D91="","INVALID INPUT",IF(F91&lt;&gt;"COMPLETE","INVALID INPUT",IF(AA91="INVALID","INVALID INPUT",IF(P91="YES","UNRESOLVED",IF(O91="UNRESOLVED","UNRESOLVED",IF(OR(H91="UNKNOWN",I91="UNKNOWN",J91="UNKNOWN",L91="UNKNOWN"),"UNRESOLVED",IF(H91="NO",IF(N91="UNKNOWN","UNRESOLVED",IF(N91="YES","REFERENCE / CONTEXT ONLY","EXCLUDED")),IF(OR(I91="NO",J91="NO"),IF(N91="UNKNOWN","UNRESOLVED",IF(N91="YES","REFERENCE / CONTEXT ONLY","EXCLUDED")),IF(L91="NO",IF(N91="UNKNOWN","UNRESOLVED",IF(N91="YES","REFERENCE / CONTEXT ONLY","EXCLUDED")),IF(K91="UNKNOWN","UNRESOLVED",IF(K91="YES","DIRECT",IF(M91="UNKNOWN","UNRESOLVED",IF(M91="YES","SUBSTITUTE","INDIRECT"))))))))))))))</f>
        <v/>
      </c>
      <c r="R91" s="27" t="str">
        <f>IF(COUNTA($A91:$E91,$G91:$P91,$V91:$Y91,$AB91:$AC91)=0,"",IF(D91="","INVALID_MISSING_CANDIDATE",IF(F91&lt;&gt;"COMPLETE","INVALID_INCOMPLETE_SCOPE",IF(AA91="INVALID","INVALID_CONTROLLED_VALUE",IF(P91="YES","UNRESOLVED_CONTRADICTION",IF(O91="UNRESOLVED","UNRESOLVED_EVIDENCE_GAP",IF(OR(H91="UNKNOWN",I91="UNKNOWN",J91="UNKNOWN",L91="UNKNOWN"),"UNRESOLVED_EVIDENCE_GAP",IF(H91="NO",IF(N91="UNKNOWN","UNRESOLVED_EVIDENCE_GAP",IF(N91="YES","REFERENCE_OUT_OF_SCOPE_BENCHMARK","EXCLUDED_OUT_OF_SCOPE")),IF(OR(I91="NO",J91="NO"),IF(N91="UNKNOWN","UNRESOLVED_EVIDENCE_GAP",IF(N91="YES","REFERENCE_DISCOVERY_OR_CONTEXT_ONLY","EXCLUDED_NO_DECISION_RELATION")),IF(L91="NO",IF(N91="UNKNOWN","UNRESOLVED_EVIDENCE_GAP",IF(N91="YES","REFERENCE_DISCOVERY_OR_CONTEXT_ONLY","EXCLUDED_NO_DECISION_RELATION")),IF(K91="UNKNOWN","UNRESOLVED_EVIDENCE_GAP",IF(K91="YES","DIRECT_CLOSE_BUYER_SUBSTITUTE",IF(M91="UNKNOWN","UNRESOLVED_EVIDENCE_GAP",IF(M91="YES","SUBSTITUTE_ALTERNATIVE_PATH","INDIRECT_ADJACENT_COMMERCIAL_ALTERNATIVE"))))))))))))))</f>
        <v/>
      </c>
      <c r="S91" s="27" t="str">
        <f>IF(R91="","",IFERROR(VLOOKUP(R91,'Controlled Vocabulary'!$G$10:$I$21,3,FALSE),"Correct the record and rerun."))</f>
        <v/>
      </c>
      <c r="T91" s="27" t="str">
        <f>IF(Q91="","",IFERROR(VLOOKUP(Q91,'Controlled Vocabulary'!$K$10:$M$16,2,FALSE),""))</f>
        <v/>
      </c>
      <c r="U91" s="27" t="str">
        <f>IF(Q91="","",IFERROR(VLOOKUP(Q91,'Controlled Vocabulary'!$K$10:$M$16,3,FALSE),""))</f>
        <v/>
      </c>
      <c r="V91" s="38"/>
      <c r="W91" s="38"/>
      <c r="X91" s="38"/>
      <c r="Y91" s="42"/>
      <c r="Z91" s="27" t="str">
        <f>IF(OR(C91="",E91="",B91&lt;&gt;"ACTIVE"),"",IF(COUNTIFS($C$5:$C$104,C91,$E$5:$E$104,E91,$B$5:$B$104,"ACTIVE")&gt;1,"DUPLICATE ACTIVE ASSIGNMENT","OK"))</f>
        <v/>
      </c>
      <c r="AA91" s="28" t="str">
        <f>IF(COUNTA($A91:$E91,$G91:$P91,$V91:$Y91,$AB91:$AC91)=0,"",IF(D91="","INVALID",IF(F91&lt;&gt;"COMPLETE","VALID",IF(OR(COUNTIF('Controlled Vocabulary'!$B$4:$B$6,H91)=0,COUNTIF('Controlled Vocabulary'!$B$4:$B$6,I91)=0,COUNTIF('Controlled Vocabulary'!$B$4:$B$6,J91)=0,COUNTIF('Controlled Vocabulary'!$B$4:$B$6,K91)=0,COUNTIF('Controlled Vocabulary'!$B$4:$B$6,L91)=0,COUNTIF('Controlled Vocabulary'!$B$4:$B$6,M91)=0,COUNTIF('Controlled Vocabulary'!$B$4:$B$6,N91)=0,COUNTIF('Controlled Vocabulary'!$E$4:$E$6,O91)=0,COUNTIF('Controlled Vocabulary'!$K$4:$K$5,P91)=0),"INVALID","VALID"))))</f>
        <v/>
      </c>
      <c r="AB91" s="46"/>
      <c r="AC91" s="46"/>
    </row>
    <row r="92" spans="1:29">
      <c r="A92" s="34"/>
      <c r="B92" s="35"/>
      <c r="C92" s="35"/>
      <c r="D92" s="35"/>
      <c r="E92" s="35"/>
      <c r="F92" s="27" t="str">
        <f>IF(COUNTA($A92:$E92,$G92:$P92,$V92:$Y92,$AB92:$AC92)=0,"",IFERROR(VLOOKUP(E92,'Decision Scope'!$A$5:$B$104,2,FALSE),"INCOMPLETE"))</f>
        <v/>
      </c>
      <c r="G92" s="35"/>
      <c r="H92" s="35"/>
      <c r="I92" s="35"/>
      <c r="J92" s="35"/>
      <c r="K92" s="35"/>
      <c r="L92" s="35"/>
      <c r="M92" s="35"/>
      <c r="N92" s="35"/>
      <c r="O92" s="35"/>
      <c r="P92" s="35"/>
      <c r="Q92" s="27" t="str">
        <f>IF(COUNTA($A92:$E92,$G92:$P92,$V92:$Y92,$AB92:$AC92)=0,"",IF(D92="","INVALID INPUT",IF(F92&lt;&gt;"COMPLETE","INVALID INPUT",IF(AA92="INVALID","INVALID INPUT",IF(P92="YES","UNRESOLVED",IF(O92="UNRESOLVED","UNRESOLVED",IF(OR(H92="UNKNOWN",I92="UNKNOWN",J92="UNKNOWN",L92="UNKNOWN"),"UNRESOLVED",IF(H92="NO",IF(N92="UNKNOWN","UNRESOLVED",IF(N92="YES","REFERENCE / CONTEXT ONLY","EXCLUDED")),IF(OR(I92="NO",J92="NO"),IF(N92="UNKNOWN","UNRESOLVED",IF(N92="YES","REFERENCE / CONTEXT ONLY","EXCLUDED")),IF(L92="NO",IF(N92="UNKNOWN","UNRESOLVED",IF(N92="YES","REFERENCE / CONTEXT ONLY","EXCLUDED")),IF(K92="UNKNOWN","UNRESOLVED",IF(K92="YES","DIRECT",IF(M92="UNKNOWN","UNRESOLVED",IF(M92="YES","SUBSTITUTE","INDIRECT"))))))))))))))</f>
        <v/>
      </c>
      <c r="R92" s="27" t="str">
        <f>IF(COUNTA($A92:$E92,$G92:$P92,$V92:$Y92,$AB92:$AC92)=0,"",IF(D92="","INVALID_MISSING_CANDIDATE",IF(F92&lt;&gt;"COMPLETE","INVALID_INCOMPLETE_SCOPE",IF(AA92="INVALID","INVALID_CONTROLLED_VALUE",IF(P92="YES","UNRESOLVED_CONTRADICTION",IF(O92="UNRESOLVED","UNRESOLVED_EVIDENCE_GAP",IF(OR(H92="UNKNOWN",I92="UNKNOWN",J92="UNKNOWN",L92="UNKNOWN"),"UNRESOLVED_EVIDENCE_GAP",IF(H92="NO",IF(N92="UNKNOWN","UNRESOLVED_EVIDENCE_GAP",IF(N92="YES","REFERENCE_OUT_OF_SCOPE_BENCHMARK","EXCLUDED_OUT_OF_SCOPE")),IF(OR(I92="NO",J92="NO"),IF(N92="UNKNOWN","UNRESOLVED_EVIDENCE_GAP",IF(N92="YES","REFERENCE_DISCOVERY_OR_CONTEXT_ONLY","EXCLUDED_NO_DECISION_RELATION")),IF(L92="NO",IF(N92="UNKNOWN","UNRESOLVED_EVIDENCE_GAP",IF(N92="YES","REFERENCE_DISCOVERY_OR_CONTEXT_ONLY","EXCLUDED_NO_DECISION_RELATION")),IF(K92="UNKNOWN","UNRESOLVED_EVIDENCE_GAP",IF(K92="YES","DIRECT_CLOSE_BUYER_SUBSTITUTE",IF(M92="UNKNOWN","UNRESOLVED_EVIDENCE_GAP",IF(M92="YES","SUBSTITUTE_ALTERNATIVE_PATH","INDIRECT_ADJACENT_COMMERCIAL_ALTERNATIVE"))))))))))))))</f>
        <v/>
      </c>
      <c r="S92" s="27" t="str">
        <f>IF(R92="","",IFERROR(VLOOKUP(R92,'Controlled Vocabulary'!$G$10:$I$21,3,FALSE),"Correct the record and rerun."))</f>
        <v/>
      </c>
      <c r="T92" s="27" t="str">
        <f>IF(Q92="","",IFERROR(VLOOKUP(Q92,'Controlled Vocabulary'!$K$10:$M$16,2,FALSE),""))</f>
        <v/>
      </c>
      <c r="U92" s="27" t="str">
        <f>IF(Q92="","",IFERROR(VLOOKUP(Q92,'Controlled Vocabulary'!$K$10:$M$16,3,FALSE),""))</f>
        <v/>
      </c>
      <c r="V92" s="35"/>
      <c r="W92" s="35"/>
      <c r="X92" s="35"/>
      <c r="Y92" s="41"/>
      <c r="Z92" s="27" t="str">
        <f>IF(OR(C92="",E92="",B92&lt;&gt;"ACTIVE"),"",IF(COUNTIFS($C$5:$C$104,C92,$E$5:$E$104,E92,$B$5:$B$104,"ACTIVE")&gt;1,"DUPLICATE ACTIVE ASSIGNMENT","OK"))</f>
        <v/>
      </c>
      <c r="AA92" s="28" t="str">
        <f>IF(COUNTA($A92:$E92,$G92:$P92,$V92:$Y92,$AB92:$AC92)=0,"",IF(D92="","INVALID",IF(F92&lt;&gt;"COMPLETE","VALID",IF(OR(COUNTIF('Controlled Vocabulary'!$B$4:$B$6,H92)=0,COUNTIF('Controlled Vocabulary'!$B$4:$B$6,I92)=0,COUNTIF('Controlled Vocabulary'!$B$4:$B$6,J92)=0,COUNTIF('Controlled Vocabulary'!$B$4:$B$6,K92)=0,COUNTIF('Controlled Vocabulary'!$B$4:$B$6,L92)=0,COUNTIF('Controlled Vocabulary'!$B$4:$B$6,M92)=0,COUNTIF('Controlled Vocabulary'!$B$4:$B$6,N92)=0,COUNTIF('Controlled Vocabulary'!$E$4:$E$6,O92)=0,COUNTIF('Controlled Vocabulary'!$K$4:$K$5,P92)=0),"INVALID","VALID"))))</f>
        <v/>
      </c>
      <c r="AB92" s="46"/>
      <c r="AC92" s="46"/>
    </row>
    <row r="93" spans="1:29">
      <c r="A93" s="37"/>
      <c r="B93" s="38"/>
      <c r="C93" s="38"/>
      <c r="D93" s="38"/>
      <c r="E93" s="38"/>
      <c r="F93" s="27" t="str">
        <f>IF(COUNTA($A93:$E93,$G93:$P93,$V93:$Y93,$AB93:$AC93)=0,"",IFERROR(VLOOKUP(E93,'Decision Scope'!$A$5:$B$104,2,FALSE),"INCOMPLETE"))</f>
        <v/>
      </c>
      <c r="G93" s="38"/>
      <c r="H93" s="38"/>
      <c r="I93" s="38"/>
      <c r="J93" s="38"/>
      <c r="K93" s="38"/>
      <c r="L93" s="38"/>
      <c r="M93" s="38"/>
      <c r="N93" s="38"/>
      <c r="O93" s="38"/>
      <c r="P93" s="38"/>
      <c r="Q93" s="27" t="str">
        <f>IF(COUNTA($A93:$E93,$G93:$P93,$V93:$Y93,$AB93:$AC93)=0,"",IF(D93="","INVALID INPUT",IF(F93&lt;&gt;"COMPLETE","INVALID INPUT",IF(AA93="INVALID","INVALID INPUT",IF(P93="YES","UNRESOLVED",IF(O93="UNRESOLVED","UNRESOLVED",IF(OR(H93="UNKNOWN",I93="UNKNOWN",J93="UNKNOWN",L93="UNKNOWN"),"UNRESOLVED",IF(H93="NO",IF(N93="UNKNOWN","UNRESOLVED",IF(N93="YES","REFERENCE / CONTEXT ONLY","EXCLUDED")),IF(OR(I93="NO",J93="NO"),IF(N93="UNKNOWN","UNRESOLVED",IF(N93="YES","REFERENCE / CONTEXT ONLY","EXCLUDED")),IF(L93="NO",IF(N93="UNKNOWN","UNRESOLVED",IF(N93="YES","REFERENCE / CONTEXT ONLY","EXCLUDED")),IF(K93="UNKNOWN","UNRESOLVED",IF(K93="YES","DIRECT",IF(M93="UNKNOWN","UNRESOLVED",IF(M93="YES","SUBSTITUTE","INDIRECT"))))))))))))))</f>
        <v/>
      </c>
      <c r="R93" s="27" t="str">
        <f>IF(COUNTA($A93:$E93,$G93:$P93,$V93:$Y93,$AB93:$AC93)=0,"",IF(D93="","INVALID_MISSING_CANDIDATE",IF(F93&lt;&gt;"COMPLETE","INVALID_INCOMPLETE_SCOPE",IF(AA93="INVALID","INVALID_CONTROLLED_VALUE",IF(P93="YES","UNRESOLVED_CONTRADICTION",IF(O93="UNRESOLVED","UNRESOLVED_EVIDENCE_GAP",IF(OR(H93="UNKNOWN",I93="UNKNOWN",J93="UNKNOWN",L93="UNKNOWN"),"UNRESOLVED_EVIDENCE_GAP",IF(H93="NO",IF(N93="UNKNOWN","UNRESOLVED_EVIDENCE_GAP",IF(N93="YES","REFERENCE_OUT_OF_SCOPE_BENCHMARK","EXCLUDED_OUT_OF_SCOPE")),IF(OR(I93="NO",J93="NO"),IF(N93="UNKNOWN","UNRESOLVED_EVIDENCE_GAP",IF(N93="YES","REFERENCE_DISCOVERY_OR_CONTEXT_ONLY","EXCLUDED_NO_DECISION_RELATION")),IF(L93="NO",IF(N93="UNKNOWN","UNRESOLVED_EVIDENCE_GAP",IF(N93="YES","REFERENCE_DISCOVERY_OR_CONTEXT_ONLY","EXCLUDED_NO_DECISION_RELATION")),IF(K93="UNKNOWN","UNRESOLVED_EVIDENCE_GAP",IF(K93="YES","DIRECT_CLOSE_BUYER_SUBSTITUTE",IF(M93="UNKNOWN","UNRESOLVED_EVIDENCE_GAP",IF(M93="YES","SUBSTITUTE_ALTERNATIVE_PATH","INDIRECT_ADJACENT_COMMERCIAL_ALTERNATIVE"))))))))))))))</f>
        <v/>
      </c>
      <c r="S93" s="27" t="str">
        <f>IF(R93="","",IFERROR(VLOOKUP(R93,'Controlled Vocabulary'!$G$10:$I$21,3,FALSE),"Correct the record and rerun."))</f>
        <v/>
      </c>
      <c r="T93" s="27" t="str">
        <f>IF(Q93="","",IFERROR(VLOOKUP(Q93,'Controlled Vocabulary'!$K$10:$M$16,2,FALSE),""))</f>
        <v/>
      </c>
      <c r="U93" s="27" t="str">
        <f>IF(Q93="","",IFERROR(VLOOKUP(Q93,'Controlled Vocabulary'!$K$10:$M$16,3,FALSE),""))</f>
        <v/>
      </c>
      <c r="V93" s="38"/>
      <c r="W93" s="38"/>
      <c r="X93" s="38"/>
      <c r="Y93" s="42"/>
      <c r="Z93" s="27" t="str">
        <f>IF(OR(C93="",E93="",B93&lt;&gt;"ACTIVE"),"",IF(COUNTIFS($C$5:$C$104,C93,$E$5:$E$104,E93,$B$5:$B$104,"ACTIVE")&gt;1,"DUPLICATE ACTIVE ASSIGNMENT","OK"))</f>
        <v/>
      </c>
      <c r="AA93" s="28" t="str">
        <f>IF(COUNTA($A93:$E93,$G93:$P93,$V93:$Y93,$AB93:$AC93)=0,"",IF(D93="","INVALID",IF(F93&lt;&gt;"COMPLETE","VALID",IF(OR(COUNTIF('Controlled Vocabulary'!$B$4:$B$6,H93)=0,COUNTIF('Controlled Vocabulary'!$B$4:$B$6,I93)=0,COUNTIF('Controlled Vocabulary'!$B$4:$B$6,J93)=0,COUNTIF('Controlled Vocabulary'!$B$4:$B$6,K93)=0,COUNTIF('Controlled Vocabulary'!$B$4:$B$6,L93)=0,COUNTIF('Controlled Vocabulary'!$B$4:$B$6,M93)=0,COUNTIF('Controlled Vocabulary'!$B$4:$B$6,N93)=0,COUNTIF('Controlled Vocabulary'!$E$4:$E$6,O93)=0,COUNTIF('Controlled Vocabulary'!$K$4:$K$5,P93)=0),"INVALID","VALID"))))</f>
        <v/>
      </c>
      <c r="AB93" s="46"/>
      <c r="AC93" s="46"/>
    </row>
    <row r="94" spans="1:29">
      <c r="A94" s="34"/>
      <c r="B94" s="35"/>
      <c r="C94" s="35"/>
      <c r="D94" s="35"/>
      <c r="E94" s="35"/>
      <c r="F94" s="27" t="str">
        <f>IF(COUNTA($A94:$E94,$G94:$P94,$V94:$Y94,$AB94:$AC94)=0,"",IFERROR(VLOOKUP(E94,'Decision Scope'!$A$5:$B$104,2,FALSE),"INCOMPLETE"))</f>
        <v/>
      </c>
      <c r="G94" s="35"/>
      <c r="H94" s="35"/>
      <c r="I94" s="35"/>
      <c r="J94" s="35"/>
      <c r="K94" s="35"/>
      <c r="L94" s="35"/>
      <c r="M94" s="35"/>
      <c r="N94" s="35"/>
      <c r="O94" s="35"/>
      <c r="P94" s="35"/>
      <c r="Q94" s="27" t="str">
        <f>IF(COUNTA($A94:$E94,$G94:$P94,$V94:$Y94,$AB94:$AC94)=0,"",IF(D94="","INVALID INPUT",IF(F94&lt;&gt;"COMPLETE","INVALID INPUT",IF(AA94="INVALID","INVALID INPUT",IF(P94="YES","UNRESOLVED",IF(O94="UNRESOLVED","UNRESOLVED",IF(OR(H94="UNKNOWN",I94="UNKNOWN",J94="UNKNOWN",L94="UNKNOWN"),"UNRESOLVED",IF(H94="NO",IF(N94="UNKNOWN","UNRESOLVED",IF(N94="YES","REFERENCE / CONTEXT ONLY","EXCLUDED")),IF(OR(I94="NO",J94="NO"),IF(N94="UNKNOWN","UNRESOLVED",IF(N94="YES","REFERENCE / CONTEXT ONLY","EXCLUDED")),IF(L94="NO",IF(N94="UNKNOWN","UNRESOLVED",IF(N94="YES","REFERENCE / CONTEXT ONLY","EXCLUDED")),IF(K94="UNKNOWN","UNRESOLVED",IF(K94="YES","DIRECT",IF(M94="UNKNOWN","UNRESOLVED",IF(M94="YES","SUBSTITUTE","INDIRECT"))))))))))))))</f>
        <v/>
      </c>
      <c r="R94" s="27" t="str">
        <f>IF(COUNTA($A94:$E94,$G94:$P94,$V94:$Y94,$AB94:$AC94)=0,"",IF(D94="","INVALID_MISSING_CANDIDATE",IF(F94&lt;&gt;"COMPLETE","INVALID_INCOMPLETE_SCOPE",IF(AA94="INVALID","INVALID_CONTROLLED_VALUE",IF(P94="YES","UNRESOLVED_CONTRADICTION",IF(O94="UNRESOLVED","UNRESOLVED_EVIDENCE_GAP",IF(OR(H94="UNKNOWN",I94="UNKNOWN",J94="UNKNOWN",L94="UNKNOWN"),"UNRESOLVED_EVIDENCE_GAP",IF(H94="NO",IF(N94="UNKNOWN","UNRESOLVED_EVIDENCE_GAP",IF(N94="YES","REFERENCE_OUT_OF_SCOPE_BENCHMARK","EXCLUDED_OUT_OF_SCOPE")),IF(OR(I94="NO",J94="NO"),IF(N94="UNKNOWN","UNRESOLVED_EVIDENCE_GAP",IF(N94="YES","REFERENCE_DISCOVERY_OR_CONTEXT_ONLY","EXCLUDED_NO_DECISION_RELATION")),IF(L94="NO",IF(N94="UNKNOWN","UNRESOLVED_EVIDENCE_GAP",IF(N94="YES","REFERENCE_DISCOVERY_OR_CONTEXT_ONLY","EXCLUDED_NO_DECISION_RELATION")),IF(K94="UNKNOWN","UNRESOLVED_EVIDENCE_GAP",IF(K94="YES","DIRECT_CLOSE_BUYER_SUBSTITUTE",IF(M94="UNKNOWN","UNRESOLVED_EVIDENCE_GAP",IF(M94="YES","SUBSTITUTE_ALTERNATIVE_PATH","INDIRECT_ADJACENT_COMMERCIAL_ALTERNATIVE"))))))))))))))</f>
        <v/>
      </c>
      <c r="S94" s="27" t="str">
        <f>IF(R94="","",IFERROR(VLOOKUP(R94,'Controlled Vocabulary'!$G$10:$I$21,3,FALSE),"Correct the record and rerun."))</f>
        <v/>
      </c>
      <c r="T94" s="27" t="str">
        <f>IF(Q94="","",IFERROR(VLOOKUP(Q94,'Controlled Vocabulary'!$K$10:$M$16,2,FALSE),""))</f>
        <v/>
      </c>
      <c r="U94" s="27" t="str">
        <f>IF(Q94="","",IFERROR(VLOOKUP(Q94,'Controlled Vocabulary'!$K$10:$M$16,3,FALSE),""))</f>
        <v/>
      </c>
      <c r="V94" s="35"/>
      <c r="W94" s="35"/>
      <c r="X94" s="35"/>
      <c r="Y94" s="41"/>
      <c r="Z94" s="27" t="str">
        <f>IF(OR(C94="",E94="",B94&lt;&gt;"ACTIVE"),"",IF(COUNTIFS($C$5:$C$104,C94,$E$5:$E$104,E94,$B$5:$B$104,"ACTIVE")&gt;1,"DUPLICATE ACTIVE ASSIGNMENT","OK"))</f>
        <v/>
      </c>
      <c r="AA94" s="28" t="str">
        <f>IF(COUNTA($A94:$E94,$G94:$P94,$V94:$Y94,$AB94:$AC94)=0,"",IF(D94="","INVALID",IF(F94&lt;&gt;"COMPLETE","VALID",IF(OR(COUNTIF('Controlled Vocabulary'!$B$4:$B$6,H94)=0,COUNTIF('Controlled Vocabulary'!$B$4:$B$6,I94)=0,COUNTIF('Controlled Vocabulary'!$B$4:$B$6,J94)=0,COUNTIF('Controlled Vocabulary'!$B$4:$B$6,K94)=0,COUNTIF('Controlled Vocabulary'!$B$4:$B$6,L94)=0,COUNTIF('Controlled Vocabulary'!$B$4:$B$6,M94)=0,COUNTIF('Controlled Vocabulary'!$B$4:$B$6,N94)=0,COUNTIF('Controlled Vocabulary'!$E$4:$E$6,O94)=0,COUNTIF('Controlled Vocabulary'!$K$4:$K$5,P94)=0),"INVALID","VALID"))))</f>
        <v/>
      </c>
      <c r="AB94" s="46"/>
      <c r="AC94" s="46"/>
    </row>
    <row r="95" spans="1:29">
      <c r="A95" s="37"/>
      <c r="B95" s="38"/>
      <c r="C95" s="38"/>
      <c r="D95" s="38"/>
      <c r="E95" s="38"/>
      <c r="F95" s="27" t="str">
        <f>IF(COUNTA($A95:$E95,$G95:$P95,$V95:$Y95,$AB95:$AC95)=0,"",IFERROR(VLOOKUP(E95,'Decision Scope'!$A$5:$B$104,2,FALSE),"INCOMPLETE"))</f>
        <v/>
      </c>
      <c r="G95" s="38"/>
      <c r="H95" s="38"/>
      <c r="I95" s="38"/>
      <c r="J95" s="38"/>
      <c r="K95" s="38"/>
      <c r="L95" s="38"/>
      <c r="M95" s="38"/>
      <c r="N95" s="38"/>
      <c r="O95" s="38"/>
      <c r="P95" s="38"/>
      <c r="Q95" s="27" t="str">
        <f>IF(COUNTA($A95:$E95,$G95:$P95,$V95:$Y95,$AB95:$AC95)=0,"",IF(D95="","INVALID INPUT",IF(F95&lt;&gt;"COMPLETE","INVALID INPUT",IF(AA95="INVALID","INVALID INPUT",IF(P95="YES","UNRESOLVED",IF(O95="UNRESOLVED","UNRESOLVED",IF(OR(H95="UNKNOWN",I95="UNKNOWN",J95="UNKNOWN",L95="UNKNOWN"),"UNRESOLVED",IF(H95="NO",IF(N95="UNKNOWN","UNRESOLVED",IF(N95="YES","REFERENCE / CONTEXT ONLY","EXCLUDED")),IF(OR(I95="NO",J95="NO"),IF(N95="UNKNOWN","UNRESOLVED",IF(N95="YES","REFERENCE / CONTEXT ONLY","EXCLUDED")),IF(L95="NO",IF(N95="UNKNOWN","UNRESOLVED",IF(N95="YES","REFERENCE / CONTEXT ONLY","EXCLUDED")),IF(K95="UNKNOWN","UNRESOLVED",IF(K95="YES","DIRECT",IF(M95="UNKNOWN","UNRESOLVED",IF(M95="YES","SUBSTITUTE","INDIRECT"))))))))))))))</f>
        <v/>
      </c>
      <c r="R95" s="27" t="str">
        <f>IF(COUNTA($A95:$E95,$G95:$P95,$V95:$Y95,$AB95:$AC95)=0,"",IF(D95="","INVALID_MISSING_CANDIDATE",IF(F95&lt;&gt;"COMPLETE","INVALID_INCOMPLETE_SCOPE",IF(AA95="INVALID","INVALID_CONTROLLED_VALUE",IF(P95="YES","UNRESOLVED_CONTRADICTION",IF(O95="UNRESOLVED","UNRESOLVED_EVIDENCE_GAP",IF(OR(H95="UNKNOWN",I95="UNKNOWN",J95="UNKNOWN",L95="UNKNOWN"),"UNRESOLVED_EVIDENCE_GAP",IF(H95="NO",IF(N95="UNKNOWN","UNRESOLVED_EVIDENCE_GAP",IF(N95="YES","REFERENCE_OUT_OF_SCOPE_BENCHMARK","EXCLUDED_OUT_OF_SCOPE")),IF(OR(I95="NO",J95="NO"),IF(N95="UNKNOWN","UNRESOLVED_EVIDENCE_GAP",IF(N95="YES","REFERENCE_DISCOVERY_OR_CONTEXT_ONLY","EXCLUDED_NO_DECISION_RELATION")),IF(L95="NO",IF(N95="UNKNOWN","UNRESOLVED_EVIDENCE_GAP",IF(N95="YES","REFERENCE_DISCOVERY_OR_CONTEXT_ONLY","EXCLUDED_NO_DECISION_RELATION")),IF(K95="UNKNOWN","UNRESOLVED_EVIDENCE_GAP",IF(K95="YES","DIRECT_CLOSE_BUYER_SUBSTITUTE",IF(M95="UNKNOWN","UNRESOLVED_EVIDENCE_GAP",IF(M95="YES","SUBSTITUTE_ALTERNATIVE_PATH","INDIRECT_ADJACENT_COMMERCIAL_ALTERNATIVE"))))))))))))))</f>
        <v/>
      </c>
      <c r="S95" s="27" t="str">
        <f>IF(R95="","",IFERROR(VLOOKUP(R95,'Controlled Vocabulary'!$G$10:$I$21,3,FALSE),"Correct the record and rerun."))</f>
        <v/>
      </c>
      <c r="T95" s="27" t="str">
        <f>IF(Q95="","",IFERROR(VLOOKUP(Q95,'Controlled Vocabulary'!$K$10:$M$16,2,FALSE),""))</f>
        <v/>
      </c>
      <c r="U95" s="27" t="str">
        <f>IF(Q95="","",IFERROR(VLOOKUP(Q95,'Controlled Vocabulary'!$K$10:$M$16,3,FALSE),""))</f>
        <v/>
      </c>
      <c r="V95" s="38"/>
      <c r="W95" s="38"/>
      <c r="X95" s="38"/>
      <c r="Y95" s="42"/>
      <c r="Z95" s="27" t="str">
        <f>IF(OR(C95="",E95="",B95&lt;&gt;"ACTIVE"),"",IF(COUNTIFS($C$5:$C$104,C95,$E$5:$E$104,E95,$B$5:$B$104,"ACTIVE")&gt;1,"DUPLICATE ACTIVE ASSIGNMENT","OK"))</f>
        <v/>
      </c>
      <c r="AA95" s="28" t="str">
        <f>IF(COUNTA($A95:$E95,$G95:$P95,$V95:$Y95,$AB95:$AC95)=0,"",IF(D95="","INVALID",IF(F95&lt;&gt;"COMPLETE","VALID",IF(OR(COUNTIF('Controlled Vocabulary'!$B$4:$B$6,H95)=0,COUNTIF('Controlled Vocabulary'!$B$4:$B$6,I95)=0,COUNTIF('Controlled Vocabulary'!$B$4:$B$6,J95)=0,COUNTIF('Controlled Vocabulary'!$B$4:$B$6,K95)=0,COUNTIF('Controlled Vocabulary'!$B$4:$B$6,L95)=0,COUNTIF('Controlled Vocabulary'!$B$4:$B$6,M95)=0,COUNTIF('Controlled Vocabulary'!$B$4:$B$6,N95)=0,COUNTIF('Controlled Vocabulary'!$E$4:$E$6,O95)=0,COUNTIF('Controlled Vocabulary'!$K$4:$K$5,P95)=0),"INVALID","VALID"))))</f>
        <v/>
      </c>
      <c r="AB95" s="46"/>
      <c r="AC95" s="46"/>
    </row>
    <row r="96" spans="1:29">
      <c r="A96" s="34"/>
      <c r="B96" s="35"/>
      <c r="C96" s="35"/>
      <c r="D96" s="35"/>
      <c r="E96" s="35"/>
      <c r="F96" s="27" t="str">
        <f>IF(COUNTA($A96:$E96,$G96:$P96,$V96:$Y96,$AB96:$AC96)=0,"",IFERROR(VLOOKUP(E96,'Decision Scope'!$A$5:$B$104,2,FALSE),"INCOMPLETE"))</f>
        <v/>
      </c>
      <c r="G96" s="35"/>
      <c r="H96" s="35"/>
      <c r="I96" s="35"/>
      <c r="J96" s="35"/>
      <c r="K96" s="35"/>
      <c r="L96" s="35"/>
      <c r="M96" s="35"/>
      <c r="N96" s="35"/>
      <c r="O96" s="35"/>
      <c r="P96" s="35"/>
      <c r="Q96" s="27" t="str">
        <f>IF(COUNTA($A96:$E96,$G96:$P96,$V96:$Y96,$AB96:$AC96)=0,"",IF(D96="","INVALID INPUT",IF(F96&lt;&gt;"COMPLETE","INVALID INPUT",IF(AA96="INVALID","INVALID INPUT",IF(P96="YES","UNRESOLVED",IF(O96="UNRESOLVED","UNRESOLVED",IF(OR(H96="UNKNOWN",I96="UNKNOWN",J96="UNKNOWN",L96="UNKNOWN"),"UNRESOLVED",IF(H96="NO",IF(N96="UNKNOWN","UNRESOLVED",IF(N96="YES","REFERENCE / CONTEXT ONLY","EXCLUDED")),IF(OR(I96="NO",J96="NO"),IF(N96="UNKNOWN","UNRESOLVED",IF(N96="YES","REFERENCE / CONTEXT ONLY","EXCLUDED")),IF(L96="NO",IF(N96="UNKNOWN","UNRESOLVED",IF(N96="YES","REFERENCE / CONTEXT ONLY","EXCLUDED")),IF(K96="UNKNOWN","UNRESOLVED",IF(K96="YES","DIRECT",IF(M96="UNKNOWN","UNRESOLVED",IF(M96="YES","SUBSTITUTE","INDIRECT"))))))))))))))</f>
        <v/>
      </c>
      <c r="R96" s="27" t="str">
        <f>IF(COUNTA($A96:$E96,$G96:$P96,$V96:$Y96,$AB96:$AC96)=0,"",IF(D96="","INVALID_MISSING_CANDIDATE",IF(F96&lt;&gt;"COMPLETE","INVALID_INCOMPLETE_SCOPE",IF(AA96="INVALID","INVALID_CONTROLLED_VALUE",IF(P96="YES","UNRESOLVED_CONTRADICTION",IF(O96="UNRESOLVED","UNRESOLVED_EVIDENCE_GAP",IF(OR(H96="UNKNOWN",I96="UNKNOWN",J96="UNKNOWN",L96="UNKNOWN"),"UNRESOLVED_EVIDENCE_GAP",IF(H96="NO",IF(N96="UNKNOWN","UNRESOLVED_EVIDENCE_GAP",IF(N96="YES","REFERENCE_OUT_OF_SCOPE_BENCHMARK","EXCLUDED_OUT_OF_SCOPE")),IF(OR(I96="NO",J96="NO"),IF(N96="UNKNOWN","UNRESOLVED_EVIDENCE_GAP",IF(N96="YES","REFERENCE_DISCOVERY_OR_CONTEXT_ONLY","EXCLUDED_NO_DECISION_RELATION")),IF(L96="NO",IF(N96="UNKNOWN","UNRESOLVED_EVIDENCE_GAP",IF(N96="YES","REFERENCE_DISCOVERY_OR_CONTEXT_ONLY","EXCLUDED_NO_DECISION_RELATION")),IF(K96="UNKNOWN","UNRESOLVED_EVIDENCE_GAP",IF(K96="YES","DIRECT_CLOSE_BUYER_SUBSTITUTE",IF(M96="UNKNOWN","UNRESOLVED_EVIDENCE_GAP",IF(M96="YES","SUBSTITUTE_ALTERNATIVE_PATH","INDIRECT_ADJACENT_COMMERCIAL_ALTERNATIVE"))))))))))))))</f>
        <v/>
      </c>
      <c r="S96" s="27" t="str">
        <f>IF(R96="","",IFERROR(VLOOKUP(R96,'Controlled Vocabulary'!$G$10:$I$21,3,FALSE),"Correct the record and rerun."))</f>
        <v/>
      </c>
      <c r="T96" s="27" t="str">
        <f>IF(Q96="","",IFERROR(VLOOKUP(Q96,'Controlled Vocabulary'!$K$10:$M$16,2,FALSE),""))</f>
        <v/>
      </c>
      <c r="U96" s="27" t="str">
        <f>IF(Q96="","",IFERROR(VLOOKUP(Q96,'Controlled Vocabulary'!$K$10:$M$16,3,FALSE),""))</f>
        <v/>
      </c>
      <c r="V96" s="35"/>
      <c r="W96" s="35"/>
      <c r="X96" s="35"/>
      <c r="Y96" s="41"/>
      <c r="Z96" s="27" t="str">
        <f>IF(OR(C96="",E96="",B96&lt;&gt;"ACTIVE"),"",IF(COUNTIFS($C$5:$C$104,C96,$E$5:$E$104,E96,$B$5:$B$104,"ACTIVE")&gt;1,"DUPLICATE ACTIVE ASSIGNMENT","OK"))</f>
        <v/>
      </c>
      <c r="AA96" s="28" t="str">
        <f>IF(COUNTA($A96:$E96,$G96:$P96,$V96:$Y96,$AB96:$AC96)=0,"",IF(D96="","INVALID",IF(F96&lt;&gt;"COMPLETE","VALID",IF(OR(COUNTIF('Controlled Vocabulary'!$B$4:$B$6,H96)=0,COUNTIF('Controlled Vocabulary'!$B$4:$B$6,I96)=0,COUNTIF('Controlled Vocabulary'!$B$4:$B$6,J96)=0,COUNTIF('Controlled Vocabulary'!$B$4:$B$6,K96)=0,COUNTIF('Controlled Vocabulary'!$B$4:$B$6,L96)=0,COUNTIF('Controlled Vocabulary'!$B$4:$B$6,M96)=0,COUNTIF('Controlled Vocabulary'!$B$4:$B$6,N96)=0,COUNTIF('Controlled Vocabulary'!$E$4:$E$6,O96)=0,COUNTIF('Controlled Vocabulary'!$K$4:$K$5,P96)=0),"INVALID","VALID"))))</f>
        <v/>
      </c>
      <c r="AB96" s="46"/>
      <c r="AC96" s="46"/>
    </row>
    <row r="97" spans="1:29">
      <c r="A97" s="37"/>
      <c r="B97" s="38"/>
      <c r="C97" s="38"/>
      <c r="D97" s="38"/>
      <c r="E97" s="38"/>
      <c r="F97" s="27" t="str">
        <f>IF(COUNTA($A97:$E97,$G97:$P97,$V97:$Y97,$AB97:$AC97)=0,"",IFERROR(VLOOKUP(E97,'Decision Scope'!$A$5:$B$104,2,FALSE),"INCOMPLETE"))</f>
        <v/>
      </c>
      <c r="G97" s="38"/>
      <c r="H97" s="38"/>
      <c r="I97" s="38"/>
      <c r="J97" s="38"/>
      <c r="K97" s="38"/>
      <c r="L97" s="38"/>
      <c r="M97" s="38"/>
      <c r="N97" s="38"/>
      <c r="O97" s="38"/>
      <c r="P97" s="38"/>
      <c r="Q97" s="27" t="str">
        <f>IF(COUNTA($A97:$E97,$G97:$P97,$V97:$Y97,$AB97:$AC97)=0,"",IF(D97="","INVALID INPUT",IF(F97&lt;&gt;"COMPLETE","INVALID INPUT",IF(AA97="INVALID","INVALID INPUT",IF(P97="YES","UNRESOLVED",IF(O97="UNRESOLVED","UNRESOLVED",IF(OR(H97="UNKNOWN",I97="UNKNOWN",J97="UNKNOWN",L97="UNKNOWN"),"UNRESOLVED",IF(H97="NO",IF(N97="UNKNOWN","UNRESOLVED",IF(N97="YES","REFERENCE / CONTEXT ONLY","EXCLUDED")),IF(OR(I97="NO",J97="NO"),IF(N97="UNKNOWN","UNRESOLVED",IF(N97="YES","REFERENCE / CONTEXT ONLY","EXCLUDED")),IF(L97="NO",IF(N97="UNKNOWN","UNRESOLVED",IF(N97="YES","REFERENCE / CONTEXT ONLY","EXCLUDED")),IF(K97="UNKNOWN","UNRESOLVED",IF(K97="YES","DIRECT",IF(M97="UNKNOWN","UNRESOLVED",IF(M97="YES","SUBSTITUTE","INDIRECT"))))))))))))))</f>
        <v/>
      </c>
      <c r="R97" s="27" t="str">
        <f>IF(COUNTA($A97:$E97,$G97:$P97,$V97:$Y97,$AB97:$AC97)=0,"",IF(D97="","INVALID_MISSING_CANDIDATE",IF(F97&lt;&gt;"COMPLETE","INVALID_INCOMPLETE_SCOPE",IF(AA97="INVALID","INVALID_CONTROLLED_VALUE",IF(P97="YES","UNRESOLVED_CONTRADICTION",IF(O97="UNRESOLVED","UNRESOLVED_EVIDENCE_GAP",IF(OR(H97="UNKNOWN",I97="UNKNOWN",J97="UNKNOWN",L97="UNKNOWN"),"UNRESOLVED_EVIDENCE_GAP",IF(H97="NO",IF(N97="UNKNOWN","UNRESOLVED_EVIDENCE_GAP",IF(N97="YES","REFERENCE_OUT_OF_SCOPE_BENCHMARK","EXCLUDED_OUT_OF_SCOPE")),IF(OR(I97="NO",J97="NO"),IF(N97="UNKNOWN","UNRESOLVED_EVIDENCE_GAP",IF(N97="YES","REFERENCE_DISCOVERY_OR_CONTEXT_ONLY","EXCLUDED_NO_DECISION_RELATION")),IF(L97="NO",IF(N97="UNKNOWN","UNRESOLVED_EVIDENCE_GAP",IF(N97="YES","REFERENCE_DISCOVERY_OR_CONTEXT_ONLY","EXCLUDED_NO_DECISION_RELATION")),IF(K97="UNKNOWN","UNRESOLVED_EVIDENCE_GAP",IF(K97="YES","DIRECT_CLOSE_BUYER_SUBSTITUTE",IF(M97="UNKNOWN","UNRESOLVED_EVIDENCE_GAP",IF(M97="YES","SUBSTITUTE_ALTERNATIVE_PATH","INDIRECT_ADJACENT_COMMERCIAL_ALTERNATIVE"))))))))))))))</f>
        <v/>
      </c>
      <c r="S97" s="27" t="str">
        <f>IF(R97="","",IFERROR(VLOOKUP(R97,'Controlled Vocabulary'!$G$10:$I$21,3,FALSE),"Correct the record and rerun."))</f>
        <v/>
      </c>
      <c r="T97" s="27" t="str">
        <f>IF(Q97="","",IFERROR(VLOOKUP(Q97,'Controlled Vocabulary'!$K$10:$M$16,2,FALSE),""))</f>
        <v/>
      </c>
      <c r="U97" s="27" t="str">
        <f>IF(Q97="","",IFERROR(VLOOKUP(Q97,'Controlled Vocabulary'!$K$10:$M$16,3,FALSE),""))</f>
        <v/>
      </c>
      <c r="V97" s="38"/>
      <c r="W97" s="38"/>
      <c r="X97" s="38"/>
      <c r="Y97" s="42"/>
      <c r="Z97" s="27" t="str">
        <f>IF(OR(C97="",E97="",B97&lt;&gt;"ACTIVE"),"",IF(COUNTIFS($C$5:$C$104,C97,$E$5:$E$104,E97,$B$5:$B$104,"ACTIVE")&gt;1,"DUPLICATE ACTIVE ASSIGNMENT","OK"))</f>
        <v/>
      </c>
      <c r="AA97" s="28" t="str">
        <f>IF(COUNTA($A97:$E97,$G97:$P97,$V97:$Y97,$AB97:$AC97)=0,"",IF(D97="","INVALID",IF(F97&lt;&gt;"COMPLETE","VALID",IF(OR(COUNTIF('Controlled Vocabulary'!$B$4:$B$6,H97)=0,COUNTIF('Controlled Vocabulary'!$B$4:$B$6,I97)=0,COUNTIF('Controlled Vocabulary'!$B$4:$B$6,J97)=0,COUNTIF('Controlled Vocabulary'!$B$4:$B$6,K97)=0,COUNTIF('Controlled Vocabulary'!$B$4:$B$6,L97)=0,COUNTIF('Controlled Vocabulary'!$B$4:$B$6,M97)=0,COUNTIF('Controlled Vocabulary'!$B$4:$B$6,N97)=0,COUNTIF('Controlled Vocabulary'!$E$4:$E$6,O97)=0,COUNTIF('Controlled Vocabulary'!$K$4:$K$5,P97)=0),"INVALID","VALID"))))</f>
        <v/>
      </c>
      <c r="AB97" s="46"/>
      <c r="AC97" s="46"/>
    </row>
    <row r="98" spans="1:29">
      <c r="A98" s="34"/>
      <c r="B98" s="35"/>
      <c r="C98" s="35"/>
      <c r="D98" s="35"/>
      <c r="E98" s="35"/>
      <c r="F98" s="27" t="str">
        <f>IF(COUNTA($A98:$E98,$G98:$P98,$V98:$Y98,$AB98:$AC98)=0,"",IFERROR(VLOOKUP(E98,'Decision Scope'!$A$5:$B$104,2,FALSE),"INCOMPLETE"))</f>
        <v/>
      </c>
      <c r="G98" s="35"/>
      <c r="H98" s="35"/>
      <c r="I98" s="35"/>
      <c r="J98" s="35"/>
      <c r="K98" s="35"/>
      <c r="L98" s="35"/>
      <c r="M98" s="35"/>
      <c r="N98" s="35"/>
      <c r="O98" s="35"/>
      <c r="P98" s="35"/>
      <c r="Q98" s="27" t="str">
        <f>IF(COUNTA($A98:$E98,$G98:$P98,$V98:$Y98,$AB98:$AC98)=0,"",IF(D98="","INVALID INPUT",IF(F98&lt;&gt;"COMPLETE","INVALID INPUT",IF(AA98="INVALID","INVALID INPUT",IF(P98="YES","UNRESOLVED",IF(O98="UNRESOLVED","UNRESOLVED",IF(OR(H98="UNKNOWN",I98="UNKNOWN",J98="UNKNOWN",L98="UNKNOWN"),"UNRESOLVED",IF(H98="NO",IF(N98="UNKNOWN","UNRESOLVED",IF(N98="YES","REFERENCE / CONTEXT ONLY","EXCLUDED")),IF(OR(I98="NO",J98="NO"),IF(N98="UNKNOWN","UNRESOLVED",IF(N98="YES","REFERENCE / CONTEXT ONLY","EXCLUDED")),IF(L98="NO",IF(N98="UNKNOWN","UNRESOLVED",IF(N98="YES","REFERENCE / CONTEXT ONLY","EXCLUDED")),IF(K98="UNKNOWN","UNRESOLVED",IF(K98="YES","DIRECT",IF(M98="UNKNOWN","UNRESOLVED",IF(M98="YES","SUBSTITUTE","INDIRECT"))))))))))))))</f>
        <v/>
      </c>
      <c r="R98" s="27" t="str">
        <f>IF(COUNTA($A98:$E98,$G98:$P98,$V98:$Y98,$AB98:$AC98)=0,"",IF(D98="","INVALID_MISSING_CANDIDATE",IF(F98&lt;&gt;"COMPLETE","INVALID_INCOMPLETE_SCOPE",IF(AA98="INVALID","INVALID_CONTROLLED_VALUE",IF(P98="YES","UNRESOLVED_CONTRADICTION",IF(O98="UNRESOLVED","UNRESOLVED_EVIDENCE_GAP",IF(OR(H98="UNKNOWN",I98="UNKNOWN",J98="UNKNOWN",L98="UNKNOWN"),"UNRESOLVED_EVIDENCE_GAP",IF(H98="NO",IF(N98="UNKNOWN","UNRESOLVED_EVIDENCE_GAP",IF(N98="YES","REFERENCE_OUT_OF_SCOPE_BENCHMARK","EXCLUDED_OUT_OF_SCOPE")),IF(OR(I98="NO",J98="NO"),IF(N98="UNKNOWN","UNRESOLVED_EVIDENCE_GAP",IF(N98="YES","REFERENCE_DISCOVERY_OR_CONTEXT_ONLY","EXCLUDED_NO_DECISION_RELATION")),IF(L98="NO",IF(N98="UNKNOWN","UNRESOLVED_EVIDENCE_GAP",IF(N98="YES","REFERENCE_DISCOVERY_OR_CONTEXT_ONLY","EXCLUDED_NO_DECISION_RELATION")),IF(K98="UNKNOWN","UNRESOLVED_EVIDENCE_GAP",IF(K98="YES","DIRECT_CLOSE_BUYER_SUBSTITUTE",IF(M98="UNKNOWN","UNRESOLVED_EVIDENCE_GAP",IF(M98="YES","SUBSTITUTE_ALTERNATIVE_PATH","INDIRECT_ADJACENT_COMMERCIAL_ALTERNATIVE"))))))))))))))</f>
        <v/>
      </c>
      <c r="S98" s="27" t="str">
        <f>IF(R98="","",IFERROR(VLOOKUP(R98,'Controlled Vocabulary'!$G$10:$I$21,3,FALSE),"Correct the record and rerun."))</f>
        <v/>
      </c>
      <c r="T98" s="27" t="str">
        <f>IF(Q98="","",IFERROR(VLOOKUP(Q98,'Controlled Vocabulary'!$K$10:$M$16,2,FALSE),""))</f>
        <v/>
      </c>
      <c r="U98" s="27" t="str">
        <f>IF(Q98="","",IFERROR(VLOOKUP(Q98,'Controlled Vocabulary'!$K$10:$M$16,3,FALSE),""))</f>
        <v/>
      </c>
      <c r="V98" s="35"/>
      <c r="W98" s="35"/>
      <c r="X98" s="35"/>
      <c r="Y98" s="41"/>
      <c r="Z98" s="27" t="str">
        <f>IF(OR(C98="",E98="",B98&lt;&gt;"ACTIVE"),"",IF(COUNTIFS($C$5:$C$104,C98,$E$5:$E$104,E98,$B$5:$B$104,"ACTIVE")&gt;1,"DUPLICATE ACTIVE ASSIGNMENT","OK"))</f>
        <v/>
      </c>
      <c r="AA98" s="28" t="str">
        <f>IF(COUNTA($A98:$E98,$G98:$P98,$V98:$Y98,$AB98:$AC98)=0,"",IF(D98="","INVALID",IF(F98&lt;&gt;"COMPLETE","VALID",IF(OR(COUNTIF('Controlled Vocabulary'!$B$4:$B$6,H98)=0,COUNTIF('Controlled Vocabulary'!$B$4:$B$6,I98)=0,COUNTIF('Controlled Vocabulary'!$B$4:$B$6,J98)=0,COUNTIF('Controlled Vocabulary'!$B$4:$B$6,K98)=0,COUNTIF('Controlled Vocabulary'!$B$4:$B$6,L98)=0,COUNTIF('Controlled Vocabulary'!$B$4:$B$6,M98)=0,COUNTIF('Controlled Vocabulary'!$B$4:$B$6,N98)=0,COUNTIF('Controlled Vocabulary'!$E$4:$E$6,O98)=0,COUNTIF('Controlled Vocabulary'!$K$4:$K$5,P98)=0),"INVALID","VALID"))))</f>
        <v/>
      </c>
      <c r="AB98" s="46"/>
      <c r="AC98" s="46"/>
    </row>
    <row r="99" spans="1:29">
      <c r="A99" s="37"/>
      <c r="B99" s="38"/>
      <c r="C99" s="38"/>
      <c r="D99" s="38"/>
      <c r="E99" s="38"/>
      <c r="F99" s="27" t="str">
        <f>IF(COUNTA($A99:$E99,$G99:$P99,$V99:$Y99,$AB99:$AC99)=0,"",IFERROR(VLOOKUP(E99,'Decision Scope'!$A$5:$B$104,2,FALSE),"INCOMPLETE"))</f>
        <v/>
      </c>
      <c r="G99" s="38"/>
      <c r="H99" s="38"/>
      <c r="I99" s="38"/>
      <c r="J99" s="38"/>
      <c r="K99" s="38"/>
      <c r="L99" s="38"/>
      <c r="M99" s="38"/>
      <c r="N99" s="38"/>
      <c r="O99" s="38"/>
      <c r="P99" s="38"/>
      <c r="Q99" s="27" t="str">
        <f>IF(COUNTA($A99:$E99,$G99:$P99,$V99:$Y99,$AB99:$AC99)=0,"",IF(D99="","INVALID INPUT",IF(F99&lt;&gt;"COMPLETE","INVALID INPUT",IF(AA99="INVALID","INVALID INPUT",IF(P99="YES","UNRESOLVED",IF(O99="UNRESOLVED","UNRESOLVED",IF(OR(H99="UNKNOWN",I99="UNKNOWN",J99="UNKNOWN",L99="UNKNOWN"),"UNRESOLVED",IF(H99="NO",IF(N99="UNKNOWN","UNRESOLVED",IF(N99="YES","REFERENCE / CONTEXT ONLY","EXCLUDED")),IF(OR(I99="NO",J99="NO"),IF(N99="UNKNOWN","UNRESOLVED",IF(N99="YES","REFERENCE / CONTEXT ONLY","EXCLUDED")),IF(L99="NO",IF(N99="UNKNOWN","UNRESOLVED",IF(N99="YES","REFERENCE / CONTEXT ONLY","EXCLUDED")),IF(K99="UNKNOWN","UNRESOLVED",IF(K99="YES","DIRECT",IF(M99="UNKNOWN","UNRESOLVED",IF(M99="YES","SUBSTITUTE","INDIRECT"))))))))))))))</f>
        <v/>
      </c>
      <c r="R99" s="27" t="str">
        <f>IF(COUNTA($A99:$E99,$G99:$P99,$V99:$Y99,$AB99:$AC99)=0,"",IF(D99="","INVALID_MISSING_CANDIDATE",IF(F99&lt;&gt;"COMPLETE","INVALID_INCOMPLETE_SCOPE",IF(AA99="INVALID","INVALID_CONTROLLED_VALUE",IF(P99="YES","UNRESOLVED_CONTRADICTION",IF(O99="UNRESOLVED","UNRESOLVED_EVIDENCE_GAP",IF(OR(H99="UNKNOWN",I99="UNKNOWN",J99="UNKNOWN",L99="UNKNOWN"),"UNRESOLVED_EVIDENCE_GAP",IF(H99="NO",IF(N99="UNKNOWN","UNRESOLVED_EVIDENCE_GAP",IF(N99="YES","REFERENCE_OUT_OF_SCOPE_BENCHMARK","EXCLUDED_OUT_OF_SCOPE")),IF(OR(I99="NO",J99="NO"),IF(N99="UNKNOWN","UNRESOLVED_EVIDENCE_GAP",IF(N99="YES","REFERENCE_DISCOVERY_OR_CONTEXT_ONLY","EXCLUDED_NO_DECISION_RELATION")),IF(L99="NO",IF(N99="UNKNOWN","UNRESOLVED_EVIDENCE_GAP",IF(N99="YES","REFERENCE_DISCOVERY_OR_CONTEXT_ONLY","EXCLUDED_NO_DECISION_RELATION")),IF(K99="UNKNOWN","UNRESOLVED_EVIDENCE_GAP",IF(K99="YES","DIRECT_CLOSE_BUYER_SUBSTITUTE",IF(M99="UNKNOWN","UNRESOLVED_EVIDENCE_GAP",IF(M99="YES","SUBSTITUTE_ALTERNATIVE_PATH","INDIRECT_ADJACENT_COMMERCIAL_ALTERNATIVE"))))))))))))))</f>
        <v/>
      </c>
      <c r="S99" s="27" t="str">
        <f>IF(R99="","",IFERROR(VLOOKUP(R99,'Controlled Vocabulary'!$G$10:$I$21,3,FALSE),"Correct the record and rerun."))</f>
        <v/>
      </c>
      <c r="T99" s="27" t="str">
        <f>IF(Q99="","",IFERROR(VLOOKUP(Q99,'Controlled Vocabulary'!$K$10:$M$16,2,FALSE),""))</f>
        <v/>
      </c>
      <c r="U99" s="27" t="str">
        <f>IF(Q99="","",IFERROR(VLOOKUP(Q99,'Controlled Vocabulary'!$K$10:$M$16,3,FALSE),""))</f>
        <v/>
      </c>
      <c r="V99" s="38"/>
      <c r="W99" s="38"/>
      <c r="X99" s="38"/>
      <c r="Y99" s="42"/>
      <c r="Z99" s="27" t="str">
        <f>IF(OR(C99="",E99="",B99&lt;&gt;"ACTIVE"),"",IF(COUNTIFS($C$5:$C$104,C99,$E$5:$E$104,E99,$B$5:$B$104,"ACTIVE")&gt;1,"DUPLICATE ACTIVE ASSIGNMENT","OK"))</f>
        <v/>
      </c>
      <c r="AA99" s="28" t="str">
        <f>IF(COUNTA($A99:$E99,$G99:$P99,$V99:$Y99,$AB99:$AC99)=0,"",IF(D99="","INVALID",IF(F99&lt;&gt;"COMPLETE","VALID",IF(OR(COUNTIF('Controlled Vocabulary'!$B$4:$B$6,H99)=0,COUNTIF('Controlled Vocabulary'!$B$4:$B$6,I99)=0,COUNTIF('Controlled Vocabulary'!$B$4:$B$6,J99)=0,COUNTIF('Controlled Vocabulary'!$B$4:$B$6,K99)=0,COUNTIF('Controlled Vocabulary'!$B$4:$B$6,L99)=0,COUNTIF('Controlled Vocabulary'!$B$4:$B$6,M99)=0,COUNTIF('Controlled Vocabulary'!$B$4:$B$6,N99)=0,COUNTIF('Controlled Vocabulary'!$E$4:$E$6,O99)=0,COUNTIF('Controlled Vocabulary'!$K$4:$K$5,P99)=0),"INVALID","VALID"))))</f>
        <v/>
      </c>
      <c r="AB99" s="46"/>
      <c r="AC99" s="46"/>
    </row>
    <row r="100" spans="1:29">
      <c r="A100" s="34"/>
      <c r="B100" s="35"/>
      <c r="C100" s="35"/>
      <c r="D100" s="35"/>
      <c r="E100" s="35"/>
      <c r="F100" s="27" t="str">
        <f>IF(COUNTA($A100:$E100,$G100:$P100,$V100:$Y100,$AB100:$AC100)=0,"",IFERROR(VLOOKUP(E100,'Decision Scope'!$A$5:$B$104,2,FALSE),"INCOMPLETE"))</f>
        <v/>
      </c>
      <c r="G100" s="35"/>
      <c r="H100" s="35"/>
      <c r="I100" s="35"/>
      <c r="J100" s="35"/>
      <c r="K100" s="35"/>
      <c r="L100" s="35"/>
      <c r="M100" s="35"/>
      <c r="N100" s="35"/>
      <c r="O100" s="35"/>
      <c r="P100" s="35"/>
      <c r="Q100" s="27" t="str">
        <f>IF(COUNTA($A100:$E100,$G100:$P100,$V100:$Y100,$AB100:$AC100)=0,"",IF(D100="","INVALID INPUT",IF(F100&lt;&gt;"COMPLETE","INVALID INPUT",IF(AA100="INVALID","INVALID INPUT",IF(P100="YES","UNRESOLVED",IF(O100="UNRESOLVED","UNRESOLVED",IF(OR(H100="UNKNOWN",I100="UNKNOWN",J100="UNKNOWN",L100="UNKNOWN"),"UNRESOLVED",IF(H100="NO",IF(N100="UNKNOWN","UNRESOLVED",IF(N100="YES","REFERENCE / CONTEXT ONLY","EXCLUDED")),IF(OR(I100="NO",J100="NO"),IF(N100="UNKNOWN","UNRESOLVED",IF(N100="YES","REFERENCE / CONTEXT ONLY","EXCLUDED")),IF(L100="NO",IF(N100="UNKNOWN","UNRESOLVED",IF(N100="YES","REFERENCE / CONTEXT ONLY","EXCLUDED")),IF(K100="UNKNOWN","UNRESOLVED",IF(K100="YES","DIRECT",IF(M100="UNKNOWN","UNRESOLVED",IF(M100="YES","SUBSTITUTE","INDIRECT"))))))))))))))</f>
        <v/>
      </c>
      <c r="R100" s="27" t="str">
        <f>IF(COUNTA($A100:$E100,$G100:$P100,$V100:$Y100,$AB100:$AC100)=0,"",IF(D100="","INVALID_MISSING_CANDIDATE",IF(F100&lt;&gt;"COMPLETE","INVALID_INCOMPLETE_SCOPE",IF(AA100="INVALID","INVALID_CONTROLLED_VALUE",IF(P100="YES","UNRESOLVED_CONTRADICTION",IF(O100="UNRESOLVED","UNRESOLVED_EVIDENCE_GAP",IF(OR(H100="UNKNOWN",I100="UNKNOWN",J100="UNKNOWN",L100="UNKNOWN"),"UNRESOLVED_EVIDENCE_GAP",IF(H100="NO",IF(N100="UNKNOWN","UNRESOLVED_EVIDENCE_GAP",IF(N100="YES","REFERENCE_OUT_OF_SCOPE_BENCHMARK","EXCLUDED_OUT_OF_SCOPE")),IF(OR(I100="NO",J100="NO"),IF(N100="UNKNOWN","UNRESOLVED_EVIDENCE_GAP",IF(N100="YES","REFERENCE_DISCOVERY_OR_CONTEXT_ONLY","EXCLUDED_NO_DECISION_RELATION")),IF(L100="NO",IF(N100="UNKNOWN","UNRESOLVED_EVIDENCE_GAP",IF(N100="YES","REFERENCE_DISCOVERY_OR_CONTEXT_ONLY","EXCLUDED_NO_DECISION_RELATION")),IF(K100="UNKNOWN","UNRESOLVED_EVIDENCE_GAP",IF(K100="YES","DIRECT_CLOSE_BUYER_SUBSTITUTE",IF(M100="UNKNOWN","UNRESOLVED_EVIDENCE_GAP",IF(M100="YES","SUBSTITUTE_ALTERNATIVE_PATH","INDIRECT_ADJACENT_COMMERCIAL_ALTERNATIVE"))))))))))))))</f>
        <v/>
      </c>
      <c r="S100" s="27" t="str">
        <f>IF(R100="","",IFERROR(VLOOKUP(R100,'Controlled Vocabulary'!$G$10:$I$21,3,FALSE),"Correct the record and rerun."))</f>
        <v/>
      </c>
      <c r="T100" s="27" t="str">
        <f>IF(Q100="","",IFERROR(VLOOKUP(Q100,'Controlled Vocabulary'!$K$10:$M$16,2,FALSE),""))</f>
        <v/>
      </c>
      <c r="U100" s="27" t="str">
        <f>IF(Q100="","",IFERROR(VLOOKUP(Q100,'Controlled Vocabulary'!$K$10:$M$16,3,FALSE),""))</f>
        <v/>
      </c>
      <c r="V100" s="35"/>
      <c r="W100" s="35"/>
      <c r="X100" s="35"/>
      <c r="Y100" s="41"/>
      <c r="Z100" s="27" t="str">
        <f>IF(OR(C100="",E100="",B100&lt;&gt;"ACTIVE"),"",IF(COUNTIFS($C$5:$C$104,C100,$E$5:$E$104,E100,$B$5:$B$104,"ACTIVE")&gt;1,"DUPLICATE ACTIVE ASSIGNMENT","OK"))</f>
        <v/>
      </c>
      <c r="AA100" s="28" t="str">
        <f>IF(COUNTA($A100:$E100,$G100:$P100,$V100:$Y100,$AB100:$AC100)=0,"",IF(D100="","INVALID",IF(F100&lt;&gt;"COMPLETE","VALID",IF(OR(COUNTIF('Controlled Vocabulary'!$B$4:$B$6,H100)=0,COUNTIF('Controlled Vocabulary'!$B$4:$B$6,I100)=0,COUNTIF('Controlled Vocabulary'!$B$4:$B$6,J100)=0,COUNTIF('Controlled Vocabulary'!$B$4:$B$6,K100)=0,COUNTIF('Controlled Vocabulary'!$B$4:$B$6,L100)=0,COUNTIF('Controlled Vocabulary'!$B$4:$B$6,M100)=0,COUNTIF('Controlled Vocabulary'!$B$4:$B$6,N100)=0,COUNTIF('Controlled Vocabulary'!$E$4:$E$6,O100)=0,COUNTIF('Controlled Vocabulary'!$K$4:$K$5,P100)=0),"INVALID","VALID"))))</f>
        <v/>
      </c>
      <c r="AB100" s="46"/>
      <c r="AC100" s="46"/>
    </row>
    <row r="101" spans="1:29">
      <c r="A101" s="37"/>
      <c r="B101" s="38"/>
      <c r="C101" s="38"/>
      <c r="D101" s="38"/>
      <c r="E101" s="38"/>
      <c r="F101" s="27" t="str">
        <f>IF(COUNTA($A101:$E101,$G101:$P101,$V101:$Y101,$AB101:$AC101)=0,"",IFERROR(VLOOKUP(E101,'Decision Scope'!$A$5:$B$104,2,FALSE),"INCOMPLETE"))</f>
        <v/>
      </c>
      <c r="G101" s="38"/>
      <c r="H101" s="38"/>
      <c r="I101" s="38"/>
      <c r="J101" s="38"/>
      <c r="K101" s="38"/>
      <c r="L101" s="38"/>
      <c r="M101" s="38"/>
      <c r="N101" s="38"/>
      <c r="O101" s="38"/>
      <c r="P101" s="38"/>
      <c r="Q101" s="27" t="str">
        <f>IF(COUNTA($A101:$E101,$G101:$P101,$V101:$Y101,$AB101:$AC101)=0,"",IF(D101="","INVALID INPUT",IF(F101&lt;&gt;"COMPLETE","INVALID INPUT",IF(AA101="INVALID","INVALID INPUT",IF(P101="YES","UNRESOLVED",IF(O101="UNRESOLVED","UNRESOLVED",IF(OR(H101="UNKNOWN",I101="UNKNOWN",J101="UNKNOWN",L101="UNKNOWN"),"UNRESOLVED",IF(H101="NO",IF(N101="UNKNOWN","UNRESOLVED",IF(N101="YES","REFERENCE / CONTEXT ONLY","EXCLUDED")),IF(OR(I101="NO",J101="NO"),IF(N101="UNKNOWN","UNRESOLVED",IF(N101="YES","REFERENCE / CONTEXT ONLY","EXCLUDED")),IF(L101="NO",IF(N101="UNKNOWN","UNRESOLVED",IF(N101="YES","REFERENCE / CONTEXT ONLY","EXCLUDED")),IF(K101="UNKNOWN","UNRESOLVED",IF(K101="YES","DIRECT",IF(M101="UNKNOWN","UNRESOLVED",IF(M101="YES","SUBSTITUTE","INDIRECT"))))))))))))))</f>
        <v/>
      </c>
      <c r="R101" s="27" t="str">
        <f>IF(COUNTA($A101:$E101,$G101:$P101,$V101:$Y101,$AB101:$AC101)=0,"",IF(D101="","INVALID_MISSING_CANDIDATE",IF(F101&lt;&gt;"COMPLETE","INVALID_INCOMPLETE_SCOPE",IF(AA101="INVALID","INVALID_CONTROLLED_VALUE",IF(P101="YES","UNRESOLVED_CONTRADICTION",IF(O101="UNRESOLVED","UNRESOLVED_EVIDENCE_GAP",IF(OR(H101="UNKNOWN",I101="UNKNOWN",J101="UNKNOWN",L101="UNKNOWN"),"UNRESOLVED_EVIDENCE_GAP",IF(H101="NO",IF(N101="UNKNOWN","UNRESOLVED_EVIDENCE_GAP",IF(N101="YES","REFERENCE_OUT_OF_SCOPE_BENCHMARK","EXCLUDED_OUT_OF_SCOPE")),IF(OR(I101="NO",J101="NO"),IF(N101="UNKNOWN","UNRESOLVED_EVIDENCE_GAP",IF(N101="YES","REFERENCE_DISCOVERY_OR_CONTEXT_ONLY","EXCLUDED_NO_DECISION_RELATION")),IF(L101="NO",IF(N101="UNKNOWN","UNRESOLVED_EVIDENCE_GAP",IF(N101="YES","REFERENCE_DISCOVERY_OR_CONTEXT_ONLY","EXCLUDED_NO_DECISION_RELATION")),IF(K101="UNKNOWN","UNRESOLVED_EVIDENCE_GAP",IF(K101="YES","DIRECT_CLOSE_BUYER_SUBSTITUTE",IF(M101="UNKNOWN","UNRESOLVED_EVIDENCE_GAP",IF(M101="YES","SUBSTITUTE_ALTERNATIVE_PATH","INDIRECT_ADJACENT_COMMERCIAL_ALTERNATIVE"))))))))))))))</f>
        <v/>
      </c>
      <c r="S101" s="27" t="str">
        <f>IF(R101="","",IFERROR(VLOOKUP(R101,'Controlled Vocabulary'!$G$10:$I$21,3,FALSE),"Correct the record and rerun."))</f>
        <v/>
      </c>
      <c r="T101" s="27" t="str">
        <f>IF(Q101="","",IFERROR(VLOOKUP(Q101,'Controlled Vocabulary'!$K$10:$M$16,2,FALSE),""))</f>
        <v/>
      </c>
      <c r="U101" s="27" t="str">
        <f>IF(Q101="","",IFERROR(VLOOKUP(Q101,'Controlled Vocabulary'!$K$10:$M$16,3,FALSE),""))</f>
        <v/>
      </c>
      <c r="V101" s="38"/>
      <c r="W101" s="38"/>
      <c r="X101" s="38"/>
      <c r="Y101" s="42"/>
      <c r="Z101" s="27" t="str">
        <f>IF(OR(C101="",E101="",B101&lt;&gt;"ACTIVE"),"",IF(COUNTIFS($C$5:$C$104,C101,$E$5:$E$104,E101,$B$5:$B$104,"ACTIVE")&gt;1,"DUPLICATE ACTIVE ASSIGNMENT","OK"))</f>
        <v/>
      </c>
      <c r="AA101" s="28" t="str">
        <f>IF(COUNTA($A101:$E101,$G101:$P101,$V101:$Y101,$AB101:$AC101)=0,"",IF(D101="","INVALID",IF(F101&lt;&gt;"COMPLETE","VALID",IF(OR(COUNTIF('Controlled Vocabulary'!$B$4:$B$6,H101)=0,COUNTIF('Controlled Vocabulary'!$B$4:$B$6,I101)=0,COUNTIF('Controlled Vocabulary'!$B$4:$B$6,J101)=0,COUNTIF('Controlled Vocabulary'!$B$4:$B$6,K101)=0,COUNTIF('Controlled Vocabulary'!$B$4:$B$6,L101)=0,COUNTIF('Controlled Vocabulary'!$B$4:$B$6,M101)=0,COUNTIF('Controlled Vocabulary'!$B$4:$B$6,N101)=0,COUNTIF('Controlled Vocabulary'!$E$4:$E$6,O101)=0,COUNTIF('Controlled Vocabulary'!$K$4:$K$5,P101)=0),"INVALID","VALID"))))</f>
        <v/>
      </c>
      <c r="AB101" s="46"/>
      <c r="AC101" s="46"/>
    </row>
    <row r="102" spans="1:29">
      <c r="A102" s="34"/>
      <c r="B102" s="35"/>
      <c r="C102" s="35"/>
      <c r="D102" s="35"/>
      <c r="E102" s="35"/>
      <c r="F102" s="27" t="str">
        <f>IF(COUNTA($A102:$E102,$G102:$P102,$V102:$Y102,$AB102:$AC102)=0,"",IFERROR(VLOOKUP(E102,'Decision Scope'!$A$5:$B$104,2,FALSE),"INCOMPLETE"))</f>
        <v/>
      </c>
      <c r="G102" s="35"/>
      <c r="H102" s="35"/>
      <c r="I102" s="35"/>
      <c r="J102" s="35"/>
      <c r="K102" s="35"/>
      <c r="L102" s="35"/>
      <c r="M102" s="35"/>
      <c r="N102" s="35"/>
      <c r="O102" s="35"/>
      <c r="P102" s="35"/>
      <c r="Q102" s="27" t="str">
        <f>IF(COUNTA($A102:$E102,$G102:$P102,$V102:$Y102,$AB102:$AC102)=0,"",IF(D102="","INVALID INPUT",IF(F102&lt;&gt;"COMPLETE","INVALID INPUT",IF(AA102="INVALID","INVALID INPUT",IF(P102="YES","UNRESOLVED",IF(O102="UNRESOLVED","UNRESOLVED",IF(OR(H102="UNKNOWN",I102="UNKNOWN",J102="UNKNOWN",L102="UNKNOWN"),"UNRESOLVED",IF(H102="NO",IF(N102="UNKNOWN","UNRESOLVED",IF(N102="YES","REFERENCE / CONTEXT ONLY","EXCLUDED")),IF(OR(I102="NO",J102="NO"),IF(N102="UNKNOWN","UNRESOLVED",IF(N102="YES","REFERENCE / CONTEXT ONLY","EXCLUDED")),IF(L102="NO",IF(N102="UNKNOWN","UNRESOLVED",IF(N102="YES","REFERENCE / CONTEXT ONLY","EXCLUDED")),IF(K102="UNKNOWN","UNRESOLVED",IF(K102="YES","DIRECT",IF(M102="UNKNOWN","UNRESOLVED",IF(M102="YES","SUBSTITUTE","INDIRECT"))))))))))))))</f>
        <v/>
      </c>
      <c r="R102" s="27" t="str">
        <f>IF(COUNTA($A102:$E102,$G102:$P102,$V102:$Y102,$AB102:$AC102)=0,"",IF(D102="","INVALID_MISSING_CANDIDATE",IF(F102&lt;&gt;"COMPLETE","INVALID_INCOMPLETE_SCOPE",IF(AA102="INVALID","INVALID_CONTROLLED_VALUE",IF(P102="YES","UNRESOLVED_CONTRADICTION",IF(O102="UNRESOLVED","UNRESOLVED_EVIDENCE_GAP",IF(OR(H102="UNKNOWN",I102="UNKNOWN",J102="UNKNOWN",L102="UNKNOWN"),"UNRESOLVED_EVIDENCE_GAP",IF(H102="NO",IF(N102="UNKNOWN","UNRESOLVED_EVIDENCE_GAP",IF(N102="YES","REFERENCE_OUT_OF_SCOPE_BENCHMARK","EXCLUDED_OUT_OF_SCOPE")),IF(OR(I102="NO",J102="NO"),IF(N102="UNKNOWN","UNRESOLVED_EVIDENCE_GAP",IF(N102="YES","REFERENCE_DISCOVERY_OR_CONTEXT_ONLY","EXCLUDED_NO_DECISION_RELATION")),IF(L102="NO",IF(N102="UNKNOWN","UNRESOLVED_EVIDENCE_GAP",IF(N102="YES","REFERENCE_DISCOVERY_OR_CONTEXT_ONLY","EXCLUDED_NO_DECISION_RELATION")),IF(K102="UNKNOWN","UNRESOLVED_EVIDENCE_GAP",IF(K102="YES","DIRECT_CLOSE_BUYER_SUBSTITUTE",IF(M102="UNKNOWN","UNRESOLVED_EVIDENCE_GAP",IF(M102="YES","SUBSTITUTE_ALTERNATIVE_PATH","INDIRECT_ADJACENT_COMMERCIAL_ALTERNATIVE"))))))))))))))</f>
        <v/>
      </c>
      <c r="S102" s="27" t="str">
        <f>IF(R102="","",IFERROR(VLOOKUP(R102,'Controlled Vocabulary'!$G$10:$I$21,3,FALSE),"Correct the record and rerun."))</f>
        <v/>
      </c>
      <c r="T102" s="27" t="str">
        <f>IF(Q102="","",IFERROR(VLOOKUP(Q102,'Controlled Vocabulary'!$K$10:$M$16,2,FALSE),""))</f>
        <v/>
      </c>
      <c r="U102" s="27" t="str">
        <f>IF(Q102="","",IFERROR(VLOOKUP(Q102,'Controlled Vocabulary'!$K$10:$M$16,3,FALSE),""))</f>
        <v/>
      </c>
      <c r="V102" s="35"/>
      <c r="W102" s="35"/>
      <c r="X102" s="35"/>
      <c r="Y102" s="41"/>
      <c r="Z102" s="27" t="str">
        <f>IF(OR(C102="",E102="",B102&lt;&gt;"ACTIVE"),"",IF(COUNTIFS($C$5:$C$104,C102,$E$5:$E$104,E102,$B$5:$B$104,"ACTIVE")&gt;1,"DUPLICATE ACTIVE ASSIGNMENT","OK"))</f>
        <v/>
      </c>
      <c r="AA102" s="28" t="str">
        <f>IF(COUNTA($A102:$E102,$G102:$P102,$V102:$Y102,$AB102:$AC102)=0,"",IF(D102="","INVALID",IF(F102&lt;&gt;"COMPLETE","VALID",IF(OR(COUNTIF('Controlled Vocabulary'!$B$4:$B$6,H102)=0,COUNTIF('Controlled Vocabulary'!$B$4:$B$6,I102)=0,COUNTIF('Controlled Vocabulary'!$B$4:$B$6,J102)=0,COUNTIF('Controlled Vocabulary'!$B$4:$B$6,K102)=0,COUNTIF('Controlled Vocabulary'!$B$4:$B$6,L102)=0,COUNTIF('Controlled Vocabulary'!$B$4:$B$6,M102)=0,COUNTIF('Controlled Vocabulary'!$B$4:$B$6,N102)=0,COUNTIF('Controlled Vocabulary'!$E$4:$E$6,O102)=0,COUNTIF('Controlled Vocabulary'!$K$4:$K$5,P102)=0),"INVALID","VALID"))))</f>
        <v/>
      </c>
      <c r="AB102" s="46"/>
      <c r="AC102" s="46"/>
    </row>
    <row r="103" spans="1:29">
      <c r="A103" s="37"/>
      <c r="B103" s="38"/>
      <c r="C103" s="38"/>
      <c r="D103" s="38"/>
      <c r="E103" s="38"/>
      <c r="F103" s="27" t="str">
        <f>IF(COUNTA($A103:$E103,$G103:$P103,$V103:$Y103,$AB103:$AC103)=0,"",IFERROR(VLOOKUP(E103,'Decision Scope'!$A$5:$B$104,2,FALSE),"INCOMPLETE"))</f>
        <v/>
      </c>
      <c r="G103" s="38"/>
      <c r="H103" s="38"/>
      <c r="I103" s="38"/>
      <c r="J103" s="38"/>
      <c r="K103" s="38"/>
      <c r="L103" s="38"/>
      <c r="M103" s="38"/>
      <c r="N103" s="38"/>
      <c r="O103" s="38"/>
      <c r="P103" s="38"/>
      <c r="Q103" s="27" t="str">
        <f>IF(COUNTA($A103:$E103,$G103:$P103,$V103:$Y103,$AB103:$AC103)=0,"",IF(D103="","INVALID INPUT",IF(F103&lt;&gt;"COMPLETE","INVALID INPUT",IF(AA103="INVALID","INVALID INPUT",IF(P103="YES","UNRESOLVED",IF(O103="UNRESOLVED","UNRESOLVED",IF(OR(H103="UNKNOWN",I103="UNKNOWN",J103="UNKNOWN",L103="UNKNOWN"),"UNRESOLVED",IF(H103="NO",IF(N103="UNKNOWN","UNRESOLVED",IF(N103="YES","REFERENCE / CONTEXT ONLY","EXCLUDED")),IF(OR(I103="NO",J103="NO"),IF(N103="UNKNOWN","UNRESOLVED",IF(N103="YES","REFERENCE / CONTEXT ONLY","EXCLUDED")),IF(L103="NO",IF(N103="UNKNOWN","UNRESOLVED",IF(N103="YES","REFERENCE / CONTEXT ONLY","EXCLUDED")),IF(K103="UNKNOWN","UNRESOLVED",IF(K103="YES","DIRECT",IF(M103="UNKNOWN","UNRESOLVED",IF(M103="YES","SUBSTITUTE","INDIRECT"))))))))))))))</f>
        <v/>
      </c>
      <c r="R103" s="27" t="str">
        <f>IF(COUNTA($A103:$E103,$G103:$P103,$V103:$Y103,$AB103:$AC103)=0,"",IF(D103="","INVALID_MISSING_CANDIDATE",IF(F103&lt;&gt;"COMPLETE","INVALID_INCOMPLETE_SCOPE",IF(AA103="INVALID","INVALID_CONTROLLED_VALUE",IF(P103="YES","UNRESOLVED_CONTRADICTION",IF(O103="UNRESOLVED","UNRESOLVED_EVIDENCE_GAP",IF(OR(H103="UNKNOWN",I103="UNKNOWN",J103="UNKNOWN",L103="UNKNOWN"),"UNRESOLVED_EVIDENCE_GAP",IF(H103="NO",IF(N103="UNKNOWN","UNRESOLVED_EVIDENCE_GAP",IF(N103="YES","REFERENCE_OUT_OF_SCOPE_BENCHMARK","EXCLUDED_OUT_OF_SCOPE")),IF(OR(I103="NO",J103="NO"),IF(N103="UNKNOWN","UNRESOLVED_EVIDENCE_GAP",IF(N103="YES","REFERENCE_DISCOVERY_OR_CONTEXT_ONLY","EXCLUDED_NO_DECISION_RELATION")),IF(L103="NO",IF(N103="UNKNOWN","UNRESOLVED_EVIDENCE_GAP",IF(N103="YES","REFERENCE_DISCOVERY_OR_CONTEXT_ONLY","EXCLUDED_NO_DECISION_RELATION")),IF(K103="UNKNOWN","UNRESOLVED_EVIDENCE_GAP",IF(K103="YES","DIRECT_CLOSE_BUYER_SUBSTITUTE",IF(M103="UNKNOWN","UNRESOLVED_EVIDENCE_GAP",IF(M103="YES","SUBSTITUTE_ALTERNATIVE_PATH","INDIRECT_ADJACENT_COMMERCIAL_ALTERNATIVE"))))))))))))))</f>
        <v/>
      </c>
      <c r="S103" s="27" t="str">
        <f>IF(R103="","",IFERROR(VLOOKUP(R103,'Controlled Vocabulary'!$G$10:$I$21,3,FALSE),"Correct the record and rerun."))</f>
        <v/>
      </c>
      <c r="T103" s="27" t="str">
        <f>IF(Q103="","",IFERROR(VLOOKUP(Q103,'Controlled Vocabulary'!$K$10:$M$16,2,FALSE),""))</f>
        <v/>
      </c>
      <c r="U103" s="27" t="str">
        <f>IF(Q103="","",IFERROR(VLOOKUP(Q103,'Controlled Vocabulary'!$K$10:$M$16,3,FALSE),""))</f>
        <v/>
      </c>
      <c r="V103" s="38"/>
      <c r="W103" s="38"/>
      <c r="X103" s="38"/>
      <c r="Y103" s="42"/>
      <c r="Z103" s="27" t="str">
        <f>IF(OR(C103="",E103="",B103&lt;&gt;"ACTIVE"),"",IF(COUNTIFS($C$5:$C$104,C103,$E$5:$E$104,E103,$B$5:$B$104,"ACTIVE")&gt;1,"DUPLICATE ACTIVE ASSIGNMENT","OK"))</f>
        <v/>
      </c>
      <c r="AA103" s="28" t="str">
        <f>IF(COUNTA($A103:$E103,$G103:$P103,$V103:$Y103,$AB103:$AC103)=0,"",IF(D103="","INVALID",IF(F103&lt;&gt;"COMPLETE","VALID",IF(OR(COUNTIF('Controlled Vocabulary'!$B$4:$B$6,H103)=0,COUNTIF('Controlled Vocabulary'!$B$4:$B$6,I103)=0,COUNTIF('Controlled Vocabulary'!$B$4:$B$6,J103)=0,COUNTIF('Controlled Vocabulary'!$B$4:$B$6,K103)=0,COUNTIF('Controlled Vocabulary'!$B$4:$B$6,L103)=0,COUNTIF('Controlled Vocabulary'!$B$4:$B$6,M103)=0,COUNTIF('Controlled Vocabulary'!$B$4:$B$6,N103)=0,COUNTIF('Controlled Vocabulary'!$E$4:$E$6,O103)=0,COUNTIF('Controlled Vocabulary'!$K$4:$K$5,P103)=0),"INVALID","VALID"))))</f>
        <v/>
      </c>
      <c r="AB103" s="46"/>
      <c r="AC103" s="46"/>
    </row>
    <row r="104" spans="1:29">
      <c r="A104" s="43"/>
      <c r="B104" s="44"/>
      <c r="C104" s="44"/>
      <c r="D104" s="44"/>
      <c r="E104" s="44"/>
      <c r="F104" s="29" t="str">
        <f>IF(COUNTA($A104:$E104,$G104:$P104,$V104:$Y104,$AB104:$AC104)=0,"",IFERROR(VLOOKUP(E104,'Decision Scope'!$A$5:$B$104,2,FALSE),"INCOMPLETE"))</f>
        <v/>
      </c>
      <c r="G104" s="44"/>
      <c r="H104" s="44"/>
      <c r="I104" s="44"/>
      <c r="J104" s="44"/>
      <c r="K104" s="44"/>
      <c r="L104" s="44"/>
      <c r="M104" s="44"/>
      <c r="N104" s="44"/>
      <c r="O104" s="44"/>
      <c r="P104" s="44"/>
      <c r="Q104" s="29" t="str">
        <f>IF(COUNTA($A104:$E104,$G104:$P104,$V104:$Y104,$AB104:$AC104)=0,"",IF(D104="","INVALID INPUT",IF(F104&lt;&gt;"COMPLETE","INVALID INPUT",IF(AA104="INVALID","INVALID INPUT",IF(P104="YES","UNRESOLVED",IF(O104="UNRESOLVED","UNRESOLVED",IF(OR(H104="UNKNOWN",I104="UNKNOWN",J104="UNKNOWN",L104="UNKNOWN"),"UNRESOLVED",IF(H104="NO",IF(N104="UNKNOWN","UNRESOLVED",IF(N104="YES","REFERENCE / CONTEXT ONLY","EXCLUDED")),IF(OR(I104="NO",J104="NO"),IF(N104="UNKNOWN","UNRESOLVED",IF(N104="YES","REFERENCE / CONTEXT ONLY","EXCLUDED")),IF(L104="NO",IF(N104="UNKNOWN","UNRESOLVED",IF(N104="YES","REFERENCE / CONTEXT ONLY","EXCLUDED")),IF(K104="UNKNOWN","UNRESOLVED",IF(K104="YES","DIRECT",IF(M104="UNKNOWN","UNRESOLVED",IF(M104="YES","SUBSTITUTE","INDIRECT"))))))))))))))</f>
        <v/>
      </c>
      <c r="R104" s="29" t="str">
        <f>IF(COUNTA($A104:$E104,$G104:$P104,$V104:$Y104,$AB104:$AC104)=0,"",IF(D104="","INVALID_MISSING_CANDIDATE",IF(F104&lt;&gt;"COMPLETE","INVALID_INCOMPLETE_SCOPE",IF(AA104="INVALID","INVALID_CONTROLLED_VALUE",IF(P104="YES","UNRESOLVED_CONTRADICTION",IF(O104="UNRESOLVED","UNRESOLVED_EVIDENCE_GAP",IF(OR(H104="UNKNOWN",I104="UNKNOWN",J104="UNKNOWN",L104="UNKNOWN"),"UNRESOLVED_EVIDENCE_GAP",IF(H104="NO",IF(N104="UNKNOWN","UNRESOLVED_EVIDENCE_GAP",IF(N104="YES","REFERENCE_OUT_OF_SCOPE_BENCHMARK","EXCLUDED_OUT_OF_SCOPE")),IF(OR(I104="NO",J104="NO"),IF(N104="UNKNOWN","UNRESOLVED_EVIDENCE_GAP",IF(N104="YES","REFERENCE_DISCOVERY_OR_CONTEXT_ONLY","EXCLUDED_NO_DECISION_RELATION")),IF(L104="NO",IF(N104="UNKNOWN","UNRESOLVED_EVIDENCE_GAP",IF(N104="YES","REFERENCE_DISCOVERY_OR_CONTEXT_ONLY","EXCLUDED_NO_DECISION_RELATION")),IF(K104="UNKNOWN","UNRESOLVED_EVIDENCE_GAP",IF(K104="YES","DIRECT_CLOSE_BUYER_SUBSTITUTE",IF(M104="UNKNOWN","UNRESOLVED_EVIDENCE_GAP",IF(M104="YES","SUBSTITUTE_ALTERNATIVE_PATH","INDIRECT_ADJACENT_COMMERCIAL_ALTERNATIVE"))))))))))))))</f>
        <v/>
      </c>
      <c r="S104" s="29" t="str">
        <f>IF(R104="","",IFERROR(VLOOKUP(R104,'Controlled Vocabulary'!$G$10:$I$21,3,FALSE),"Correct the record and rerun."))</f>
        <v/>
      </c>
      <c r="T104" s="29" t="str">
        <f>IF(Q104="","",IFERROR(VLOOKUP(Q104,'Controlled Vocabulary'!$K$10:$M$16,2,FALSE),""))</f>
        <v/>
      </c>
      <c r="U104" s="29" t="str">
        <f>IF(Q104="","",IFERROR(VLOOKUP(Q104,'Controlled Vocabulary'!$K$10:$M$16,3,FALSE),""))</f>
        <v/>
      </c>
      <c r="V104" s="44"/>
      <c r="W104" s="44"/>
      <c r="X104" s="44"/>
      <c r="Y104" s="45"/>
      <c r="Z104" s="29" t="str">
        <f>IF(OR(C104="",E104="",B104&lt;&gt;"ACTIVE"),"",IF(COUNTIFS($C$5:$C$104,C104,$E$5:$E$104,E104,$B$5:$B$104,"ACTIVE")&gt;1,"DUPLICATE ACTIVE ASSIGNMENT","OK"))</f>
        <v/>
      </c>
      <c r="AA104" s="30" t="str">
        <f>IF(COUNTA($A104:$E104,$G104:$P104,$V104:$Y104,$AB104:$AC104)=0,"",IF(D104="","INVALID",IF(F104&lt;&gt;"COMPLETE","VALID",IF(OR(COUNTIF('Controlled Vocabulary'!$B$4:$B$6,H104)=0,COUNTIF('Controlled Vocabulary'!$B$4:$B$6,I104)=0,COUNTIF('Controlled Vocabulary'!$B$4:$B$6,J104)=0,COUNTIF('Controlled Vocabulary'!$B$4:$B$6,K104)=0,COUNTIF('Controlled Vocabulary'!$B$4:$B$6,L104)=0,COUNTIF('Controlled Vocabulary'!$B$4:$B$6,M104)=0,COUNTIF('Controlled Vocabulary'!$B$4:$B$6,N104)=0,COUNTIF('Controlled Vocabulary'!$E$4:$E$6,O104)=0,COUNTIF('Controlled Vocabulary'!$K$4:$K$5,P104)=0),"INVALID","VALID"))))</f>
        <v/>
      </c>
      <c r="AB104" s="46"/>
      <c r="AC104" s="46"/>
    </row>
  </sheetData>
  <sheetProtection sheet="1" objects="1" scenarios="1" sort="0" autoFilter="0"/>
  <mergeCells count="2">
    <mergeCell ref="A1:AA1"/>
    <mergeCell ref="A2:AA2"/>
  </mergeCells>
  <dataValidations count="5">
    <dataValidation type="list" allowBlank="1" showInputMessage="1" showErrorMessage="1" errorTitle="Unsupported value" error="Choose a supported value from the list." sqref="B5:B104" xr:uid="{615336D4-18D2-46F8-A331-3463F4665526}">
      <formula1>"ACTIVE,DRAFT,SUPERSEDED"</formula1>
    </dataValidation>
    <dataValidation type="list" allowBlank="1" showInputMessage="1" showErrorMessage="1" errorTitle="Unsupported value" error="Choose a supported value from the list." sqref="G5:G104" xr:uid="{052F4B91-6B60-42A0-AFE2-8086D8916B31}">
      <formula1>"COMMERCIAL VENDOR / SERVICE,INTERNAL BUILD / TEAM,MANUAL WORKFLOW / SPREADSHEET,NO ACTION / POSTPONE,MARKETPLACE / DIRECTORY / COMPARISON SITE,PUBLISHER / ASSOCIATION / RESEARCH SOURCE,OPEN-SOURCE / FREE TOOL,BUNDLED FEATURE / PLATFORM,OTHER"</formula1>
    </dataValidation>
    <dataValidation type="list" allowBlank="1" showInputMessage="1" showErrorMessage="1" errorTitle="Unsupported value" error="Choose a supported value from the list." sqref="H5:N104" xr:uid="{38284BAE-1382-4597-ABB0-AEAB96B4361E}">
      <formula1>"YES,NO,UNKNOWN"</formula1>
    </dataValidation>
    <dataValidation type="list" allowBlank="1" showInputMessage="1" showErrorMessage="1" errorTitle="Unsupported value" error="Choose a supported value from the list." sqref="O5:O104" xr:uid="{AEBBF1D2-0FF5-48F8-A5F6-9A2A33500423}">
      <formula1>"OBSERVED,INFERRED,UNRESOLVED"</formula1>
    </dataValidation>
    <dataValidation type="list" allowBlank="1" showInputMessage="1" showErrorMessage="1" errorTitle="Unsupported value" error="Choose a supported value from the list." sqref="P5:P104" xr:uid="{C1794147-78F8-4EE0-A579-43BAAE526A16}">
      <formula1>"NO,YES"</formula1>
    </dataValidation>
  </dataValidations>
  <pageMargins left="0.7" right="0.7" top="0.75" bottom="0.75" header="0.3" footer="0.3"/>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2"/>
  <sheetViews>
    <sheetView workbookViewId="0"/>
  </sheetViews>
  <sheetFormatPr defaultRowHeight="14.25"/>
  <cols>
    <col min="1" max="1" width="38" style="2" customWidth="1"/>
    <col min="2" max="2" width="34" style="2" customWidth="1"/>
    <col min="3" max="7" width="16" style="2" customWidth="1"/>
    <col min="8" max="8" width="28" style="2" customWidth="1"/>
    <col min="9" max="16384" width="9" style="2"/>
  </cols>
  <sheetData>
    <row r="1" spans="1:8" ht="20.25">
      <c r="A1" s="1" t="s">
        <v>146</v>
      </c>
      <c r="B1" s="1"/>
      <c r="C1" s="1"/>
      <c r="D1" s="1"/>
      <c r="E1" s="1"/>
      <c r="F1" s="1"/>
      <c r="G1" s="1"/>
      <c r="H1" s="1"/>
    </row>
    <row r="3" spans="1:8">
      <c r="A3" s="6" t="s">
        <v>147</v>
      </c>
      <c r="B3" s="7" t="s">
        <v>24</v>
      </c>
      <c r="C3" s="7" t="s">
        <v>148</v>
      </c>
      <c r="D3" s="7" t="s">
        <v>149</v>
      </c>
      <c r="E3" s="7" t="s">
        <v>150</v>
      </c>
      <c r="F3" s="7" t="s">
        <v>151</v>
      </c>
      <c r="G3" s="7" t="s">
        <v>152</v>
      </c>
      <c r="H3" s="8" t="s">
        <v>153</v>
      </c>
    </row>
    <row r="4" spans="1:8">
      <c r="A4" s="9" t="s">
        <v>154</v>
      </c>
      <c r="B4" s="10" t="s">
        <v>68</v>
      </c>
      <c r="C4" s="10" t="s">
        <v>49</v>
      </c>
      <c r="D4" s="10" t="s">
        <v>49</v>
      </c>
      <c r="E4" s="10" t="s">
        <v>49</v>
      </c>
      <c r="F4" s="10" t="s">
        <v>49</v>
      </c>
      <c r="G4" s="10" t="s">
        <v>55</v>
      </c>
      <c r="H4" s="11" t="s">
        <v>69</v>
      </c>
    </row>
    <row r="5" spans="1:8">
      <c r="A5" s="12" t="s">
        <v>155</v>
      </c>
      <c r="B5" s="13" t="s">
        <v>68</v>
      </c>
      <c r="C5" s="13" t="s">
        <v>49</v>
      </c>
      <c r="D5" s="13" t="s">
        <v>49</v>
      </c>
      <c r="E5" s="13" t="s">
        <v>49</v>
      </c>
      <c r="F5" s="13" t="s">
        <v>55</v>
      </c>
      <c r="G5" s="13" t="s">
        <v>55</v>
      </c>
      <c r="H5" s="14" t="s">
        <v>77</v>
      </c>
    </row>
    <row r="6" spans="1:8">
      <c r="A6" s="15" t="s">
        <v>156</v>
      </c>
      <c r="B6" s="16" t="s">
        <v>83</v>
      </c>
      <c r="C6" s="16" t="s">
        <v>49</v>
      </c>
      <c r="D6" s="16" t="s">
        <v>49</v>
      </c>
      <c r="E6" s="16" t="s">
        <v>49</v>
      </c>
      <c r="F6" s="16" t="s">
        <v>55</v>
      </c>
      <c r="G6" s="16" t="s">
        <v>49</v>
      </c>
      <c r="H6" s="17" t="s">
        <v>84</v>
      </c>
    </row>
    <row r="7" spans="1:8">
      <c r="A7" s="12" t="s">
        <v>157</v>
      </c>
      <c r="B7" s="13" t="s">
        <v>76</v>
      </c>
      <c r="C7" s="13" t="s">
        <v>49</v>
      </c>
      <c r="D7" s="13" t="s">
        <v>49</v>
      </c>
      <c r="E7" s="13" t="s">
        <v>49</v>
      </c>
      <c r="F7" s="13" t="s">
        <v>55</v>
      </c>
      <c r="G7" s="13" t="s">
        <v>49</v>
      </c>
      <c r="H7" s="14" t="s">
        <v>84</v>
      </c>
    </row>
    <row r="8" spans="1:8">
      <c r="A8" s="15" t="s">
        <v>158</v>
      </c>
      <c r="B8" s="16" t="s">
        <v>90</v>
      </c>
      <c r="C8" s="16" t="s">
        <v>49</v>
      </c>
      <c r="D8" s="16" t="s">
        <v>49</v>
      </c>
      <c r="E8" s="16" t="s">
        <v>49</v>
      </c>
      <c r="F8" s="16" t="s">
        <v>55</v>
      </c>
      <c r="G8" s="16" t="s">
        <v>49</v>
      </c>
      <c r="H8" s="17" t="s">
        <v>84</v>
      </c>
    </row>
    <row r="9" spans="1:8">
      <c r="A9" s="12" t="s">
        <v>159</v>
      </c>
      <c r="B9" s="13" t="s">
        <v>103</v>
      </c>
      <c r="C9" s="13" t="s">
        <v>49</v>
      </c>
      <c r="D9" s="13" t="s">
        <v>55</v>
      </c>
      <c r="E9" s="13" t="s">
        <v>55</v>
      </c>
      <c r="F9" s="13" t="s">
        <v>55</v>
      </c>
      <c r="G9" s="13" t="s">
        <v>55</v>
      </c>
      <c r="H9" s="14" t="s">
        <v>91</v>
      </c>
    </row>
    <row r="10" spans="1:8">
      <c r="A10" s="15" t="s">
        <v>160</v>
      </c>
      <c r="B10" s="16" t="s">
        <v>68</v>
      </c>
      <c r="C10" s="16" t="s">
        <v>55</v>
      </c>
      <c r="D10" s="16" t="s">
        <v>49</v>
      </c>
      <c r="E10" s="16" t="s">
        <v>49</v>
      </c>
      <c r="F10" s="16" t="s">
        <v>49</v>
      </c>
      <c r="G10" s="16" t="s">
        <v>55</v>
      </c>
      <c r="H10" s="17" t="s">
        <v>91</v>
      </c>
    </row>
    <row r="11" spans="1:8">
      <c r="A11" s="12" t="s">
        <v>161</v>
      </c>
      <c r="B11" s="13" t="s">
        <v>119</v>
      </c>
      <c r="C11" s="13" t="s">
        <v>49</v>
      </c>
      <c r="D11" s="13" t="s">
        <v>55</v>
      </c>
      <c r="E11" s="13" t="s">
        <v>55</v>
      </c>
      <c r="F11" s="13" t="s">
        <v>55</v>
      </c>
      <c r="G11" s="13" t="s">
        <v>55</v>
      </c>
      <c r="H11" s="14" t="s">
        <v>104</v>
      </c>
    </row>
    <row r="12" spans="1:8">
      <c r="A12" s="15" t="s">
        <v>162</v>
      </c>
      <c r="B12" s="16" t="s">
        <v>68</v>
      </c>
      <c r="C12" s="16" t="s">
        <v>58</v>
      </c>
      <c r="D12" s="16" t="s">
        <v>49</v>
      </c>
      <c r="E12" s="16" t="s">
        <v>49</v>
      </c>
      <c r="F12" s="16" t="s">
        <v>49</v>
      </c>
      <c r="G12" s="16" t="s">
        <v>55</v>
      </c>
      <c r="H12" s="17" t="s">
        <v>59</v>
      </c>
    </row>
  </sheetData>
  <sheetProtection sheet="1" objects="1" scenarios="1" sort="0" autoFilter="0"/>
  <mergeCells count="1">
    <mergeCell ref="A1:H1"/>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59"/>
  <sheetViews>
    <sheetView workbookViewId="0"/>
  </sheetViews>
  <sheetFormatPr defaultRowHeight="14.25"/>
  <cols>
    <col min="1" max="1" width="12" style="2" customWidth="1"/>
    <col min="2" max="2" width="48" style="2" customWidth="1"/>
    <col min="3" max="3" width="24" style="2" customWidth="1"/>
    <col min="4" max="8" width="16" style="2" customWidth="1"/>
    <col min="9" max="9" width="18.875" style="2" customWidth="1"/>
    <col min="10" max="12" width="16" style="2" customWidth="1"/>
    <col min="13" max="13" width="21.125" style="2" customWidth="1"/>
    <col min="14" max="14" width="26" style="2" customWidth="1"/>
    <col min="15" max="15" width="34" style="2" customWidth="1"/>
    <col min="16" max="16" width="26" style="2" customWidth="1"/>
    <col min="17" max="17" width="34" style="2" customWidth="1"/>
    <col min="18" max="18" width="12" style="2" customWidth="1"/>
    <col min="19" max="16384" width="9" style="2"/>
  </cols>
  <sheetData>
    <row r="1" spans="1:18" ht="20.25">
      <c r="A1" s="1" t="s">
        <v>163</v>
      </c>
      <c r="B1" s="1"/>
      <c r="C1" s="1"/>
      <c r="D1" s="1"/>
      <c r="E1" s="1"/>
      <c r="F1" s="1"/>
      <c r="G1" s="1"/>
      <c r="H1" s="1"/>
      <c r="I1" s="1"/>
      <c r="J1" s="1"/>
      <c r="K1" s="1"/>
      <c r="L1" s="1"/>
      <c r="M1" s="1"/>
      <c r="N1" s="1"/>
      <c r="O1" s="1"/>
      <c r="P1" s="1"/>
      <c r="Q1" s="1"/>
      <c r="R1" s="1"/>
    </row>
    <row r="2" spans="1:18">
      <c r="A2" s="3" t="s">
        <v>164</v>
      </c>
      <c r="B2" s="3"/>
      <c r="C2" s="3"/>
      <c r="D2" s="3"/>
      <c r="E2" s="3"/>
      <c r="F2" s="3"/>
      <c r="G2" s="3"/>
      <c r="H2" s="3"/>
      <c r="I2" s="3"/>
      <c r="J2" s="3"/>
      <c r="K2" s="3"/>
      <c r="L2" s="3"/>
      <c r="M2" s="3"/>
      <c r="N2" s="3"/>
      <c r="O2" s="3"/>
      <c r="P2" s="3"/>
      <c r="Q2" s="3"/>
      <c r="R2" s="3"/>
    </row>
    <row r="4" spans="1:18" ht="25.5">
      <c r="A4" s="6" t="s">
        <v>165</v>
      </c>
      <c r="B4" s="7" t="s">
        <v>166</v>
      </c>
      <c r="C4" s="7" t="s">
        <v>167</v>
      </c>
      <c r="D4" s="7" t="s">
        <v>32</v>
      </c>
      <c r="E4" s="7" t="s">
        <v>148</v>
      </c>
      <c r="F4" s="7" t="s">
        <v>149</v>
      </c>
      <c r="G4" s="7" t="s">
        <v>150</v>
      </c>
      <c r="H4" s="7" t="s">
        <v>151</v>
      </c>
      <c r="I4" s="7" t="s">
        <v>168</v>
      </c>
      <c r="J4" s="7" t="s">
        <v>152</v>
      </c>
      <c r="K4" s="7" t="s">
        <v>169</v>
      </c>
      <c r="L4" s="7" t="s">
        <v>46</v>
      </c>
      <c r="M4" s="7" t="s">
        <v>47</v>
      </c>
      <c r="N4" s="7" t="s">
        <v>153</v>
      </c>
      <c r="O4" s="7" t="s">
        <v>170</v>
      </c>
      <c r="P4" s="7" t="s">
        <v>171</v>
      </c>
      <c r="Q4" s="7" t="s">
        <v>172</v>
      </c>
      <c r="R4" s="8" t="s">
        <v>173</v>
      </c>
    </row>
    <row r="5" spans="1:18" ht="28.5">
      <c r="A5" s="9" t="s">
        <v>174</v>
      </c>
      <c r="B5" s="10" t="s">
        <v>175</v>
      </c>
      <c r="C5" s="10" t="s">
        <v>176</v>
      </c>
      <c r="D5" s="10" t="s">
        <v>53</v>
      </c>
      <c r="E5" s="10" t="s">
        <v>49</v>
      </c>
      <c r="F5" s="10" t="s">
        <v>49</v>
      </c>
      <c r="G5" s="10" t="s">
        <v>49</v>
      </c>
      <c r="H5" s="10" t="s">
        <v>49</v>
      </c>
      <c r="I5" s="10" t="s">
        <v>49</v>
      </c>
      <c r="J5" s="10" t="s">
        <v>55</v>
      </c>
      <c r="K5" s="10" t="s">
        <v>55</v>
      </c>
      <c r="L5" s="10" t="s">
        <v>51</v>
      </c>
      <c r="M5" s="10" t="s">
        <v>55</v>
      </c>
      <c r="N5" s="10" t="s">
        <v>69</v>
      </c>
      <c r="O5" s="10" t="s">
        <v>117</v>
      </c>
      <c r="P5" s="25" t="str">
        <f>IF(C5="","INVALID INPUT",IF(D5&lt;&gt;"COMPLETE","INVALID INPUT",IF(OR(COUNTIF('Controlled Vocabulary'!$B$4:$B$6,E5)=0,COUNTIF('Controlled Vocabulary'!$B$4:$B$6,F5)=0,COUNTIF('Controlled Vocabulary'!$B$4:$B$6,G5)=0,COUNTIF('Controlled Vocabulary'!$B$4:$B$6,H5)=0,COUNTIF('Controlled Vocabulary'!$B$4:$B$6,I5)=0,COUNTIF('Controlled Vocabulary'!$B$4:$B$6,J5)=0,COUNTIF('Controlled Vocabulary'!$B$4:$B$6,K5)=0,COUNTIF('Controlled Vocabulary'!$E$4:$E$6,L5)=0,COUNTIF('Controlled Vocabulary'!$K$4:$K$5,M5)=0),"INVALID INPUT",IF(M5="YES","UNRESOLVED",IF(L5="UNRESOLVED","UNRESOLVED",IF(OR(E5="UNKNOWN",F5="UNKNOWN",G5="UNKNOWN",I5="UNKNOWN"),"UNRESOLVED",IF(E5="NO",IF(K5="UNKNOWN","UNRESOLVED",IF(K5="YES","REFERENCE / CONTEXT ONLY","EXCLUDED")),IF(OR(F5="NO",G5="NO"),IF(K5="UNKNOWN","UNRESOLVED",IF(K5="YES","REFERENCE / CONTEXT ONLY","EXCLUDED")),IF(I5="NO",IF(K5="UNKNOWN","UNRESOLVED",IF(K5="YES","REFERENCE / CONTEXT ONLY","EXCLUDED")),IF(H5="UNKNOWN","UNRESOLVED",IF(H5="YES","DIRECT",IF(J5="UNKNOWN","UNRESOLVED",IF(J5="YES","SUBSTITUTE","INDIRECT")))))))))))))</f>
        <v>DIRECT</v>
      </c>
      <c r="Q5" s="25" t="str">
        <f>IF(C5="","INVALID_MISSING_CANDIDATE",IF(D5&lt;&gt;"COMPLETE","INVALID_INCOMPLETE_SCOPE",IF(OR(COUNTIF('Controlled Vocabulary'!$B$4:$B$6,E5)=0,COUNTIF('Controlled Vocabulary'!$B$4:$B$6,F5)=0,COUNTIF('Controlled Vocabulary'!$B$4:$B$6,G5)=0,COUNTIF('Controlled Vocabulary'!$B$4:$B$6,H5)=0,COUNTIF('Controlled Vocabulary'!$B$4:$B$6,I5)=0,COUNTIF('Controlled Vocabulary'!$B$4:$B$6,J5)=0,COUNTIF('Controlled Vocabulary'!$B$4:$B$6,K5)=0,COUNTIF('Controlled Vocabulary'!$E$4:$E$6,L5)=0,COUNTIF('Controlled Vocabulary'!$K$4:$K$5,M5)=0),"INVALID_CONTROLLED_VALUE",IF(M5="YES","UNRESOLVED_CONTRADICTION",IF(L5="UNRESOLVED","UNRESOLVED_EVIDENCE_GAP",IF(OR(E5="UNKNOWN",F5="UNKNOWN",G5="UNKNOWN",I5="UNKNOWN"),"UNRESOLVED_EVIDENCE_GAP",IF(E5="NO",IF(K5="UNKNOWN","UNRESOLVED_EVIDENCE_GAP",IF(K5="YES","REFERENCE_OUT_OF_SCOPE_BENCHMARK","EXCLUDED_OUT_OF_SCOPE")),IF(OR(F5="NO",G5="NO"),IF(K5="UNKNOWN","UNRESOLVED_EVIDENCE_GAP",IF(K5="YES","REFERENCE_DISCOVERY_OR_CONTEXT_ONLY","EXCLUDED_NO_DECISION_RELATION")),IF(I5="NO",IF(K5="UNKNOWN","UNRESOLVED_EVIDENCE_GAP",IF(K5="YES","REFERENCE_DISCOVERY_OR_CONTEXT_ONLY","EXCLUDED_NO_DECISION_RELATION")),IF(H5="UNKNOWN","UNRESOLVED_EVIDENCE_GAP",IF(H5="YES","DIRECT_CLOSE_BUYER_SUBSTITUTE",IF(J5="UNKNOWN","UNRESOLVED_EVIDENCE_GAP",IF(J5="YES","SUBSTITUTE_ALTERNATIVE_PATH","INDIRECT_ADJACENT_COMMERCIAL_ALTERNATIVE")))))))))))))</f>
        <v>DIRECT_CLOSE_BUYER_SUBSTITUTE</v>
      </c>
      <c r="R5" s="26" t="str">
        <f>IF(AND(N5=P5,O5=Q5),"PASS","FAIL")</f>
        <v>PASS</v>
      </c>
    </row>
    <row r="6" spans="1:18" ht="28.5">
      <c r="A6" s="12" t="s">
        <v>177</v>
      </c>
      <c r="B6" s="13" t="s">
        <v>178</v>
      </c>
      <c r="C6" s="13" t="s">
        <v>176</v>
      </c>
      <c r="D6" s="13" t="s">
        <v>53</v>
      </c>
      <c r="E6" s="13" t="s">
        <v>49</v>
      </c>
      <c r="F6" s="13" t="s">
        <v>49</v>
      </c>
      <c r="G6" s="13" t="s">
        <v>49</v>
      </c>
      <c r="H6" s="13" t="s">
        <v>49</v>
      </c>
      <c r="I6" s="13" t="s">
        <v>49</v>
      </c>
      <c r="J6" s="13" t="s">
        <v>55</v>
      </c>
      <c r="K6" s="13" t="s">
        <v>55</v>
      </c>
      <c r="L6" s="13" t="s">
        <v>56</v>
      </c>
      <c r="M6" s="13" t="s">
        <v>55</v>
      </c>
      <c r="N6" s="13" t="s">
        <v>69</v>
      </c>
      <c r="O6" s="13" t="s">
        <v>117</v>
      </c>
      <c r="P6" s="27" t="str">
        <f>IF(C6="","INVALID INPUT",IF(D6&lt;&gt;"COMPLETE","INVALID INPUT",IF(OR(COUNTIF('Controlled Vocabulary'!$B$4:$B$6,E6)=0,COUNTIF('Controlled Vocabulary'!$B$4:$B$6,F6)=0,COUNTIF('Controlled Vocabulary'!$B$4:$B$6,G6)=0,COUNTIF('Controlled Vocabulary'!$B$4:$B$6,H6)=0,COUNTIF('Controlled Vocabulary'!$B$4:$B$6,I6)=0,COUNTIF('Controlled Vocabulary'!$B$4:$B$6,J6)=0,COUNTIF('Controlled Vocabulary'!$B$4:$B$6,K6)=0,COUNTIF('Controlled Vocabulary'!$E$4:$E$6,L6)=0,COUNTIF('Controlled Vocabulary'!$K$4:$K$5,M6)=0),"INVALID INPUT",IF(M6="YES","UNRESOLVED",IF(L6="UNRESOLVED","UNRESOLVED",IF(OR(E6="UNKNOWN",F6="UNKNOWN",G6="UNKNOWN",I6="UNKNOWN"),"UNRESOLVED",IF(E6="NO",IF(K6="UNKNOWN","UNRESOLVED",IF(K6="YES","REFERENCE / CONTEXT ONLY","EXCLUDED")),IF(OR(F6="NO",G6="NO"),IF(K6="UNKNOWN","UNRESOLVED",IF(K6="YES","REFERENCE / CONTEXT ONLY","EXCLUDED")),IF(I6="NO",IF(K6="UNKNOWN","UNRESOLVED",IF(K6="YES","REFERENCE / CONTEXT ONLY","EXCLUDED")),IF(H6="UNKNOWN","UNRESOLVED",IF(H6="YES","DIRECT",IF(J6="UNKNOWN","UNRESOLVED",IF(J6="YES","SUBSTITUTE","INDIRECT")))))))))))))</f>
        <v>DIRECT</v>
      </c>
      <c r="Q6" s="27" t="str">
        <f>IF(C6="","INVALID_MISSING_CANDIDATE",IF(D6&lt;&gt;"COMPLETE","INVALID_INCOMPLETE_SCOPE",IF(OR(COUNTIF('Controlled Vocabulary'!$B$4:$B$6,E6)=0,COUNTIF('Controlled Vocabulary'!$B$4:$B$6,F6)=0,COUNTIF('Controlled Vocabulary'!$B$4:$B$6,G6)=0,COUNTIF('Controlled Vocabulary'!$B$4:$B$6,H6)=0,COUNTIF('Controlled Vocabulary'!$B$4:$B$6,I6)=0,COUNTIF('Controlled Vocabulary'!$B$4:$B$6,J6)=0,COUNTIF('Controlled Vocabulary'!$B$4:$B$6,K6)=0,COUNTIF('Controlled Vocabulary'!$E$4:$E$6,L6)=0,COUNTIF('Controlled Vocabulary'!$K$4:$K$5,M6)=0),"INVALID_CONTROLLED_VALUE",IF(M6="YES","UNRESOLVED_CONTRADICTION",IF(L6="UNRESOLVED","UNRESOLVED_EVIDENCE_GAP",IF(OR(E6="UNKNOWN",F6="UNKNOWN",G6="UNKNOWN",I6="UNKNOWN"),"UNRESOLVED_EVIDENCE_GAP",IF(E6="NO",IF(K6="UNKNOWN","UNRESOLVED_EVIDENCE_GAP",IF(K6="YES","REFERENCE_OUT_OF_SCOPE_BENCHMARK","EXCLUDED_OUT_OF_SCOPE")),IF(OR(F6="NO",G6="NO"),IF(K6="UNKNOWN","UNRESOLVED_EVIDENCE_GAP",IF(K6="YES","REFERENCE_DISCOVERY_OR_CONTEXT_ONLY","EXCLUDED_NO_DECISION_RELATION")),IF(I6="NO",IF(K6="UNKNOWN","UNRESOLVED_EVIDENCE_GAP",IF(K6="YES","REFERENCE_DISCOVERY_OR_CONTEXT_ONLY","EXCLUDED_NO_DECISION_RELATION")),IF(H6="UNKNOWN","UNRESOLVED_EVIDENCE_GAP",IF(H6="YES","DIRECT_CLOSE_BUYER_SUBSTITUTE",IF(J6="UNKNOWN","UNRESOLVED_EVIDENCE_GAP",IF(J6="YES","SUBSTITUTE_ALTERNATIVE_PATH","INDIRECT_ADJACENT_COMMERCIAL_ALTERNATIVE")))))))))))))</f>
        <v>DIRECT_CLOSE_BUYER_SUBSTITUTE</v>
      </c>
      <c r="R6" s="28" t="str">
        <f>IF(AND(N6=P6,O6=Q6),"PASS","FAIL")</f>
        <v>PASS</v>
      </c>
    </row>
    <row r="7" spans="1:18" ht="28.5">
      <c r="A7" s="15" t="s">
        <v>179</v>
      </c>
      <c r="B7" s="16" t="s">
        <v>180</v>
      </c>
      <c r="C7" s="16" t="s">
        <v>181</v>
      </c>
      <c r="D7" s="16" t="s">
        <v>53</v>
      </c>
      <c r="E7" s="16" t="s">
        <v>49</v>
      </c>
      <c r="F7" s="16" t="s">
        <v>49</v>
      </c>
      <c r="G7" s="16" t="s">
        <v>49</v>
      </c>
      <c r="H7" s="16" t="s">
        <v>49</v>
      </c>
      <c r="I7" s="16" t="s">
        <v>49</v>
      </c>
      <c r="J7" s="16" t="s">
        <v>55</v>
      </c>
      <c r="K7" s="16" t="s">
        <v>55</v>
      </c>
      <c r="L7" s="16" t="s">
        <v>51</v>
      </c>
      <c r="M7" s="16" t="s">
        <v>55</v>
      </c>
      <c r="N7" s="16" t="s">
        <v>69</v>
      </c>
      <c r="O7" s="16" t="s">
        <v>117</v>
      </c>
      <c r="P7" s="27" t="str">
        <f>IF(C7="","INVALID INPUT",IF(D7&lt;&gt;"COMPLETE","INVALID INPUT",IF(OR(COUNTIF('Controlled Vocabulary'!$B$4:$B$6,E7)=0,COUNTIF('Controlled Vocabulary'!$B$4:$B$6,F7)=0,COUNTIF('Controlled Vocabulary'!$B$4:$B$6,G7)=0,COUNTIF('Controlled Vocabulary'!$B$4:$B$6,H7)=0,COUNTIF('Controlled Vocabulary'!$B$4:$B$6,I7)=0,COUNTIF('Controlled Vocabulary'!$B$4:$B$6,J7)=0,COUNTIF('Controlled Vocabulary'!$B$4:$B$6,K7)=0,COUNTIF('Controlled Vocabulary'!$E$4:$E$6,L7)=0,COUNTIF('Controlled Vocabulary'!$K$4:$K$5,M7)=0),"INVALID INPUT",IF(M7="YES","UNRESOLVED",IF(L7="UNRESOLVED","UNRESOLVED",IF(OR(E7="UNKNOWN",F7="UNKNOWN",G7="UNKNOWN",I7="UNKNOWN"),"UNRESOLVED",IF(E7="NO",IF(K7="UNKNOWN","UNRESOLVED",IF(K7="YES","REFERENCE / CONTEXT ONLY","EXCLUDED")),IF(OR(F7="NO",G7="NO"),IF(K7="UNKNOWN","UNRESOLVED",IF(K7="YES","REFERENCE / CONTEXT ONLY","EXCLUDED")),IF(I7="NO",IF(K7="UNKNOWN","UNRESOLVED",IF(K7="YES","REFERENCE / CONTEXT ONLY","EXCLUDED")),IF(H7="UNKNOWN","UNRESOLVED",IF(H7="YES","DIRECT",IF(J7="UNKNOWN","UNRESOLVED",IF(J7="YES","SUBSTITUTE","INDIRECT")))))))))))))</f>
        <v>DIRECT</v>
      </c>
      <c r="Q7" s="27" t="str">
        <f>IF(C7="","INVALID_MISSING_CANDIDATE",IF(D7&lt;&gt;"COMPLETE","INVALID_INCOMPLETE_SCOPE",IF(OR(COUNTIF('Controlled Vocabulary'!$B$4:$B$6,E7)=0,COUNTIF('Controlled Vocabulary'!$B$4:$B$6,F7)=0,COUNTIF('Controlled Vocabulary'!$B$4:$B$6,G7)=0,COUNTIF('Controlled Vocabulary'!$B$4:$B$6,H7)=0,COUNTIF('Controlled Vocabulary'!$B$4:$B$6,I7)=0,COUNTIF('Controlled Vocabulary'!$B$4:$B$6,J7)=0,COUNTIF('Controlled Vocabulary'!$B$4:$B$6,K7)=0,COUNTIF('Controlled Vocabulary'!$E$4:$E$6,L7)=0,COUNTIF('Controlled Vocabulary'!$K$4:$K$5,M7)=0),"INVALID_CONTROLLED_VALUE",IF(M7="YES","UNRESOLVED_CONTRADICTION",IF(L7="UNRESOLVED","UNRESOLVED_EVIDENCE_GAP",IF(OR(E7="UNKNOWN",F7="UNKNOWN",G7="UNKNOWN",I7="UNKNOWN"),"UNRESOLVED_EVIDENCE_GAP",IF(E7="NO",IF(K7="UNKNOWN","UNRESOLVED_EVIDENCE_GAP",IF(K7="YES","REFERENCE_OUT_OF_SCOPE_BENCHMARK","EXCLUDED_OUT_OF_SCOPE")),IF(OR(F7="NO",G7="NO"),IF(K7="UNKNOWN","UNRESOLVED_EVIDENCE_GAP",IF(K7="YES","REFERENCE_DISCOVERY_OR_CONTEXT_ONLY","EXCLUDED_NO_DECISION_RELATION")),IF(I7="NO",IF(K7="UNKNOWN","UNRESOLVED_EVIDENCE_GAP",IF(K7="YES","REFERENCE_DISCOVERY_OR_CONTEXT_ONLY","EXCLUDED_NO_DECISION_RELATION")),IF(H7="UNKNOWN","UNRESOLVED_EVIDENCE_GAP",IF(H7="YES","DIRECT_CLOSE_BUYER_SUBSTITUTE",IF(J7="UNKNOWN","UNRESOLVED_EVIDENCE_GAP",IF(J7="YES","SUBSTITUTE_ALTERNATIVE_PATH","INDIRECT_ADJACENT_COMMERCIAL_ALTERNATIVE")))))))))))))</f>
        <v>DIRECT_CLOSE_BUYER_SUBSTITUTE</v>
      </c>
      <c r="R7" s="28" t="str">
        <f>IF(AND(N7=P7,O7=Q7),"PASS","FAIL")</f>
        <v>PASS</v>
      </c>
    </row>
    <row r="8" spans="1:18" ht="28.5">
      <c r="A8" s="12" t="s">
        <v>182</v>
      </c>
      <c r="B8" s="13" t="s">
        <v>183</v>
      </c>
      <c r="C8" s="13" t="s">
        <v>184</v>
      </c>
      <c r="D8" s="13" t="s">
        <v>53</v>
      </c>
      <c r="E8" s="13" t="s">
        <v>49</v>
      </c>
      <c r="F8" s="13" t="s">
        <v>49</v>
      </c>
      <c r="G8" s="13" t="s">
        <v>49</v>
      </c>
      <c r="H8" s="13" t="s">
        <v>49</v>
      </c>
      <c r="I8" s="13" t="s">
        <v>49</v>
      </c>
      <c r="J8" s="13" t="s">
        <v>55</v>
      </c>
      <c r="K8" s="13" t="s">
        <v>55</v>
      </c>
      <c r="L8" s="13" t="s">
        <v>51</v>
      </c>
      <c r="M8" s="13" t="s">
        <v>55</v>
      </c>
      <c r="N8" s="13" t="s">
        <v>69</v>
      </c>
      <c r="O8" s="13" t="s">
        <v>117</v>
      </c>
      <c r="P8" s="27" t="str">
        <f>IF(C8="","INVALID INPUT",IF(D8&lt;&gt;"COMPLETE","INVALID INPUT",IF(OR(COUNTIF('Controlled Vocabulary'!$B$4:$B$6,E8)=0,COUNTIF('Controlled Vocabulary'!$B$4:$B$6,F8)=0,COUNTIF('Controlled Vocabulary'!$B$4:$B$6,G8)=0,COUNTIF('Controlled Vocabulary'!$B$4:$B$6,H8)=0,COUNTIF('Controlled Vocabulary'!$B$4:$B$6,I8)=0,COUNTIF('Controlled Vocabulary'!$B$4:$B$6,J8)=0,COUNTIF('Controlled Vocabulary'!$B$4:$B$6,K8)=0,COUNTIF('Controlled Vocabulary'!$E$4:$E$6,L8)=0,COUNTIF('Controlled Vocabulary'!$K$4:$K$5,M8)=0),"INVALID INPUT",IF(M8="YES","UNRESOLVED",IF(L8="UNRESOLVED","UNRESOLVED",IF(OR(E8="UNKNOWN",F8="UNKNOWN",G8="UNKNOWN",I8="UNKNOWN"),"UNRESOLVED",IF(E8="NO",IF(K8="UNKNOWN","UNRESOLVED",IF(K8="YES","REFERENCE / CONTEXT ONLY","EXCLUDED")),IF(OR(F8="NO",G8="NO"),IF(K8="UNKNOWN","UNRESOLVED",IF(K8="YES","REFERENCE / CONTEXT ONLY","EXCLUDED")),IF(I8="NO",IF(K8="UNKNOWN","UNRESOLVED",IF(K8="YES","REFERENCE / CONTEXT ONLY","EXCLUDED")),IF(H8="UNKNOWN","UNRESOLVED",IF(H8="YES","DIRECT",IF(J8="UNKNOWN","UNRESOLVED",IF(J8="YES","SUBSTITUTE","INDIRECT")))))))))))))</f>
        <v>DIRECT</v>
      </c>
      <c r="Q8" s="27" t="str">
        <f>IF(C8="","INVALID_MISSING_CANDIDATE",IF(D8&lt;&gt;"COMPLETE","INVALID_INCOMPLETE_SCOPE",IF(OR(COUNTIF('Controlled Vocabulary'!$B$4:$B$6,E8)=0,COUNTIF('Controlled Vocabulary'!$B$4:$B$6,F8)=0,COUNTIF('Controlled Vocabulary'!$B$4:$B$6,G8)=0,COUNTIF('Controlled Vocabulary'!$B$4:$B$6,H8)=0,COUNTIF('Controlled Vocabulary'!$B$4:$B$6,I8)=0,COUNTIF('Controlled Vocabulary'!$B$4:$B$6,J8)=0,COUNTIF('Controlled Vocabulary'!$B$4:$B$6,K8)=0,COUNTIF('Controlled Vocabulary'!$E$4:$E$6,L8)=0,COUNTIF('Controlled Vocabulary'!$K$4:$K$5,M8)=0),"INVALID_CONTROLLED_VALUE",IF(M8="YES","UNRESOLVED_CONTRADICTION",IF(L8="UNRESOLVED","UNRESOLVED_EVIDENCE_GAP",IF(OR(E8="UNKNOWN",F8="UNKNOWN",G8="UNKNOWN",I8="UNKNOWN"),"UNRESOLVED_EVIDENCE_GAP",IF(E8="NO",IF(K8="UNKNOWN","UNRESOLVED_EVIDENCE_GAP",IF(K8="YES","REFERENCE_OUT_OF_SCOPE_BENCHMARK","EXCLUDED_OUT_OF_SCOPE")),IF(OR(F8="NO",G8="NO"),IF(K8="UNKNOWN","UNRESOLVED_EVIDENCE_GAP",IF(K8="YES","REFERENCE_DISCOVERY_OR_CONTEXT_ONLY","EXCLUDED_NO_DECISION_RELATION")),IF(I8="NO",IF(K8="UNKNOWN","UNRESOLVED_EVIDENCE_GAP",IF(K8="YES","REFERENCE_DISCOVERY_OR_CONTEXT_ONLY","EXCLUDED_NO_DECISION_RELATION")),IF(H8="UNKNOWN","UNRESOLVED_EVIDENCE_GAP",IF(H8="YES","DIRECT_CLOSE_BUYER_SUBSTITUTE",IF(J8="UNKNOWN","UNRESOLVED_EVIDENCE_GAP",IF(J8="YES","SUBSTITUTE_ALTERNATIVE_PATH","INDIRECT_ADJACENT_COMMERCIAL_ALTERNATIVE")))))))))))))</f>
        <v>DIRECT_CLOSE_BUYER_SUBSTITUTE</v>
      </c>
      <c r="R8" s="28" t="str">
        <f>IF(AND(N8=P8,O8=Q8),"PASS","FAIL")</f>
        <v>PASS</v>
      </c>
    </row>
    <row r="9" spans="1:18" ht="28.5">
      <c r="A9" s="15" t="s">
        <v>185</v>
      </c>
      <c r="B9" s="16" t="s">
        <v>186</v>
      </c>
      <c r="C9" s="16" t="s">
        <v>187</v>
      </c>
      <c r="D9" s="16" t="s">
        <v>53</v>
      </c>
      <c r="E9" s="16" t="s">
        <v>49</v>
      </c>
      <c r="F9" s="16" t="s">
        <v>49</v>
      </c>
      <c r="G9" s="16" t="s">
        <v>49</v>
      </c>
      <c r="H9" s="16" t="s">
        <v>49</v>
      </c>
      <c r="I9" s="16" t="s">
        <v>49</v>
      </c>
      <c r="J9" s="16" t="s">
        <v>55</v>
      </c>
      <c r="K9" s="16" t="s">
        <v>55</v>
      </c>
      <c r="L9" s="16" t="s">
        <v>51</v>
      </c>
      <c r="M9" s="16" t="s">
        <v>55</v>
      </c>
      <c r="N9" s="16" t="s">
        <v>69</v>
      </c>
      <c r="O9" s="16" t="s">
        <v>117</v>
      </c>
      <c r="P9" s="27" t="str">
        <f>IF(C9="","INVALID INPUT",IF(D9&lt;&gt;"COMPLETE","INVALID INPUT",IF(OR(COUNTIF('Controlled Vocabulary'!$B$4:$B$6,E9)=0,COUNTIF('Controlled Vocabulary'!$B$4:$B$6,F9)=0,COUNTIF('Controlled Vocabulary'!$B$4:$B$6,G9)=0,COUNTIF('Controlled Vocabulary'!$B$4:$B$6,H9)=0,COUNTIF('Controlled Vocabulary'!$B$4:$B$6,I9)=0,COUNTIF('Controlled Vocabulary'!$B$4:$B$6,J9)=0,COUNTIF('Controlled Vocabulary'!$B$4:$B$6,K9)=0,COUNTIF('Controlled Vocabulary'!$E$4:$E$6,L9)=0,COUNTIF('Controlled Vocabulary'!$K$4:$K$5,M9)=0),"INVALID INPUT",IF(M9="YES","UNRESOLVED",IF(L9="UNRESOLVED","UNRESOLVED",IF(OR(E9="UNKNOWN",F9="UNKNOWN",G9="UNKNOWN",I9="UNKNOWN"),"UNRESOLVED",IF(E9="NO",IF(K9="UNKNOWN","UNRESOLVED",IF(K9="YES","REFERENCE / CONTEXT ONLY","EXCLUDED")),IF(OR(F9="NO",G9="NO"),IF(K9="UNKNOWN","UNRESOLVED",IF(K9="YES","REFERENCE / CONTEXT ONLY","EXCLUDED")),IF(I9="NO",IF(K9="UNKNOWN","UNRESOLVED",IF(K9="YES","REFERENCE / CONTEXT ONLY","EXCLUDED")),IF(H9="UNKNOWN","UNRESOLVED",IF(H9="YES","DIRECT",IF(J9="UNKNOWN","UNRESOLVED",IF(J9="YES","SUBSTITUTE","INDIRECT")))))))))))))</f>
        <v>DIRECT</v>
      </c>
      <c r="Q9" s="27" t="str">
        <f>IF(C9="","INVALID_MISSING_CANDIDATE",IF(D9&lt;&gt;"COMPLETE","INVALID_INCOMPLETE_SCOPE",IF(OR(COUNTIF('Controlled Vocabulary'!$B$4:$B$6,E9)=0,COUNTIF('Controlled Vocabulary'!$B$4:$B$6,F9)=0,COUNTIF('Controlled Vocabulary'!$B$4:$B$6,G9)=0,COUNTIF('Controlled Vocabulary'!$B$4:$B$6,H9)=0,COUNTIF('Controlled Vocabulary'!$B$4:$B$6,I9)=0,COUNTIF('Controlled Vocabulary'!$B$4:$B$6,J9)=0,COUNTIF('Controlled Vocabulary'!$B$4:$B$6,K9)=0,COUNTIF('Controlled Vocabulary'!$E$4:$E$6,L9)=0,COUNTIF('Controlled Vocabulary'!$K$4:$K$5,M9)=0),"INVALID_CONTROLLED_VALUE",IF(M9="YES","UNRESOLVED_CONTRADICTION",IF(L9="UNRESOLVED","UNRESOLVED_EVIDENCE_GAP",IF(OR(E9="UNKNOWN",F9="UNKNOWN",G9="UNKNOWN",I9="UNKNOWN"),"UNRESOLVED_EVIDENCE_GAP",IF(E9="NO",IF(K9="UNKNOWN","UNRESOLVED_EVIDENCE_GAP",IF(K9="YES","REFERENCE_OUT_OF_SCOPE_BENCHMARK","EXCLUDED_OUT_OF_SCOPE")),IF(OR(F9="NO",G9="NO"),IF(K9="UNKNOWN","UNRESOLVED_EVIDENCE_GAP",IF(K9="YES","REFERENCE_DISCOVERY_OR_CONTEXT_ONLY","EXCLUDED_NO_DECISION_RELATION")),IF(I9="NO",IF(K9="UNKNOWN","UNRESOLVED_EVIDENCE_GAP",IF(K9="YES","REFERENCE_DISCOVERY_OR_CONTEXT_ONLY","EXCLUDED_NO_DECISION_RELATION")),IF(H9="UNKNOWN","UNRESOLVED_EVIDENCE_GAP",IF(H9="YES","DIRECT_CLOSE_BUYER_SUBSTITUTE",IF(J9="UNKNOWN","UNRESOLVED_EVIDENCE_GAP",IF(J9="YES","SUBSTITUTE_ALTERNATIVE_PATH","INDIRECT_ADJACENT_COMMERCIAL_ALTERNATIVE")))))))))))))</f>
        <v>DIRECT_CLOSE_BUYER_SUBSTITUTE</v>
      </c>
      <c r="R9" s="28" t="str">
        <f>IF(AND(N9=P9,O9=Q9),"PASS","FAIL")</f>
        <v>PASS</v>
      </c>
    </row>
    <row r="10" spans="1:18" ht="28.5">
      <c r="A10" s="12" t="s">
        <v>188</v>
      </c>
      <c r="B10" s="13" t="s">
        <v>189</v>
      </c>
      <c r="C10" s="13" t="s">
        <v>190</v>
      </c>
      <c r="D10" s="13" t="s">
        <v>53</v>
      </c>
      <c r="E10" s="13" t="s">
        <v>49</v>
      </c>
      <c r="F10" s="13" t="s">
        <v>49</v>
      </c>
      <c r="G10" s="13" t="s">
        <v>49</v>
      </c>
      <c r="H10" s="13" t="s">
        <v>49</v>
      </c>
      <c r="I10" s="13" t="s">
        <v>49</v>
      </c>
      <c r="J10" s="13" t="s">
        <v>55</v>
      </c>
      <c r="K10" s="13" t="s">
        <v>55</v>
      </c>
      <c r="L10" s="13" t="s">
        <v>51</v>
      </c>
      <c r="M10" s="13" t="s">
        <v>55</v>
      </c>
      <c r="N10" s="13" t="s">
        <v>69</v>
      </c>
      <c r="O10" s="13" t="s">
        <v>117</v>
      </c>
      <c r="P10" s="27" t="str">
        <f>IF(C10="","INVALID INPUT",IF(D10&lt;&gt;"COMPLETE","INVALID INPUT",IF(OR(COUNTIF('Controlled Vocabulary'!$B$4:$B$6,E10)=0,COUNTIF('Controlled Vocabulary'!$B$4:$B$6,F10)=0,COUNTIF('Controlled Vocabulary'!$B$4:$B$6,G10)=0,COUNTIF('Controlled Vocabulary'!$B$4:$B$6,H10)=0,COUNTIF('Controlled Vocabulary'!$B$4:$B$6,I10)=0,COUNTIF('Controlled Vocabulary'!$B$4:$B$6,J10)=0,COUNTIF('Controlled Vocabulary'!$B$4:$B$6,K10)=0,COUNTIF('Controlled Vocabulary'!$E$4:$E$6,L10)=0,COUNTIF('Controlled Vocabulary'!$K$4:$K$5,M10)=0),"INVALID INPUT",IF(M10="YES","UNRESOLVED",IF(L10="UNRESOLVED","UNRESOLVED",IF(OR(E10="UNKNOWN",F10="UNKNOWN",G10="UNKNOWN",I10="UNKNOWN"),"UNRESOLVED",IF(E10="NO",IF(K10="UNKNOWN","UNRESOLVED",IF(K10="YES","REFERENCE / CONTEXT ONLY","EXCLUDED")),IF(OR(F10="NO",G10="NO"),IF(K10="UNKNOWN","UNRESOLVED",IF(K10="YES","REFERENCE / CONTEXT ONLY","EXCLUDED")),IF(I10="NO",IF(K10="UNKNOWN","UNRESOLVED",IF(K10="YES","REFERENCE / CONTEXT ONLY","EXCLUDED")),IF(H10="UNKNOWN","UNRESOLVED",IF(H10="YES","DIRECT",IF(J10="UNKNOWN","UNRESOLVED",IF(J10="YES","SUBSTITUTE","INDIRECT")))))))))))))</f>
        <v>DIRECT</v>
      </c>
      <c r="Q10" s="27" t="str">
        <f>IF(C10="","INVALID_MISSING_CANDIDATE",IF(D10&lt;&gt;"COMPLETE","INVALID_INCOMPLETE_SCOPE",IF(OR(COUNTIF('Controlled Vocabulary'!$B$4:$B$6,E10)=0,COUNTIF('Controlled Vocabulary'!$B$4:$B$6,F10)=0,COUNTIF('Controlled Vocabulary'!$B$4:$B$6,G10)=0,COUNTIF('Controlled Vocabulary'!$B$4:$B$6,H10)=0,COUNTIF('Controlled Vocabulary'!$B$4:$B$6,I10)=0,COUNTIF('Controlled Vocabulary'!$B$4:$B$6,J10)=0,COUNTIF('Controlled Vocabulary'!$B$4:$B$6,K10)=0,COUNTIF('Controlled Vocabulary'!$E$4:$E$6,L10)=0,COUNTIF('Controlled Vocabulary'!$K$4:$K$5,M10)=0),"INVALID_CONTROLLED_VALUE",IF(M10="YES","UNRESOLVED_CONTRADICTION",IF(L10="UNRESOLVED","UNRESOLVED_EVIDENCE_GAP",IF(OR(E10="UNKNOWN",F10="UNKNOWN",G10="UNKNOWN",I10="UNKNOWN"),"UNRESOLVED_EVIDENCE_GAP",IF(E10="NO",IF(K10="UNKNOWN","UNRESOLVED_EVIDENCE_GAP",IF(K10="YES","REFERENCE_OUT_OF_SCOPE_BENCHMARK","EXCLUDED_OUT_OF_SCOPE")),IF(OR(F10="NO",G10="NO"),IF(K10="UNKNOWN","UNRESOLVED_EVIDENCE_GAP",IF(K10="YES","REFERENCE_DISCOVERY_OR_CONTEXT_ONLY","EXCLUDED_NO_DECISION_RELATION")),IF(I10="NO",IF(K10="UNKNOWN","UNRESOLVED_EVIDENCE_GAP",IF(K10="YES","REFERENCE_DISCOVERY_OR_CONTEXT_ONLY","EXCLUDED_NO_DECISION_RELATION")),IF(H10="UNKNOWN","UNRESOLVED_EVIDENCE_GAP",IF(H10="YES","DIRECT_CLOSE_BUYER_SUBSTITUTE",IF(J10="UNKNOWN","UNRESOLVED_EVIDENCE_GAP",IF(J10="YES","SUBSTITUTE_ALTERNATIVE_PATH","INDIRECT_ADJACENT_COMMERCIAL_ALTERNATIVE")))))))))))))</f>
        <v>DIRECT_CLOSE_BUYER_SUBSTITUTE</v>
      </c>
      <c r="R10" s="28" t="str">
        <f>IF(AND(N10=P10,O10=Q10),"PASS","FAIL")</f>
        <v>PASS</v>
      </c>
    </row>
    <row r="11" spans="1:18" ht="28.5">
      <c r="A11" s="15" t="s">
        <v>191</v>
      </c>
      <c r="B11" s="16" t="s">
        <v>192</v>
      </c>
      <c r="C11" s="16" t="s">
        <v>193</v>
      </c>
      <c r="D11" s="16" t="s">
        <v>53</v>
      </c>
      <c r="E11" s="16" t="s">
        <v>49</v>
      </c>
      <c r="F11" s="16" t="s">
        <v>49</v>
      </c>
      <c r="G11" s="16" t="s">
        <v>49</v>
      </c>
      <c r="H11" s="16" t="s">
        <v>49</v>
      </c>
      <c r="I11" s="16" t="s">
        <v>49</v>
      </c>
      <c r="J11" s="16" t="s">
        <v>55</v>
      </c>
      <c r="K11" s="16" t="s">
        <v>55</v>
      </c>
      <c r="L11" s="16" t="s">
        <v>51</v>
      </c>
      <c r="M11" s="16" t="s">
        <v>55</v>
      </c>
      <c r="N11" s="16" t="s">
        <v>69</v>
      </c>
      <c r="O11" s="16" t="s">
        <v>117</v>
      </c>
      <c r="P11" s="27" t="str">
        <f>IF(C11="","INVALID INPUT",IF(D11&lt;&gt;"COMPLETE","INVALID INPUT",IF(OR(COUNTIF('Controlled Vocabulary'!$B$4:$B$6,E11)=0,COUNTIF('Controlled Vocabulary'!$B$4:$B$6,F11)=0,COUNTIF('Controlled Vocabulary'!$B$4:$B$6,G11)=0,COUNTIF('Controlled Vocabulary'!$B$4:$B$6,H11)=0,COUNTIF('Controlled Vocabulary'!$B$4:$B$6,I11)=0,COUNTIF('Controlled Vocabulary'!$B$4:$B$6,J11)=0,COUNTIF('Controlled Vocabulary'!$B$4:$B$6,K11)=0,COUNTIF('Controlled Vocabulary'!$E$4:$E$6,L11)=0,COUNTIF('Controlled Vocabulary'!$K$4:$K$5,M11)=0),"INVALID INPUT",IF(M11="YES","UNRESOLVED",IF(L11="UNRESOLVED","UNRESOLVED",IF(OR(E11="UNKNOWN",F11="UNKNOWN",G11="UNKNOWN",I11="UNKNOWN"),"UNRESOLVED",IF(E11="NO",IF(K11="UNKNOWN","UNRESOLVED",IF(K11="YES","REFERENCE / CONTEXT ONLY","EXCLUDED")),IF(OR(F11="NO",G11="NO"),IF(K11="UNKNOWN","UNRESOLVED",IF(K11="YES","REFERENCE / CONTEXT ONLY","EXCLUDED")),IF(I11="NO",IF(K11="UNKNOWN","UNRESOLVED",IF(K11="YES","REFERENCE / CONTEXT ONLY","EXCLUDED")),IF(H11="UNKNOWN","UNRESOLVED",IF(H11="YES","DIRECT",IF(J11="UNKNOWN","UNRESOLVED",IF(J11="YES","SUBSTITUTE","INDIRECT")))))))))))))</f>
        <v>DIRECT</v>
      </c>
      <c r="Q11" s="27" t="str">
        <f>IF(C11="","INVALID_MISSING_CANDIDATE",IF(D11&lt;&gt;"COMPLETE","INVALID_INCOMPLETE_SCOPE",IF(OR(COUNTIF('Controlled Vocabulary'!$B$4:$B$6,E11)=0,COUNTIF('Controlled Vocabulary'!$B$4:$B$6,F11)=0,COUNTIF('Controlled Vocabulary'!$B$4:$B$6,G11)=0,COUNTIF('Controlled Vocabulary'!$B$4:$B$6,H11)=0,COUNTIF('Controlled Vocabulary'!$B$4:$B$6,I11)=0,COUNTIF('Controlled Vocabulary'!$B$4:$B$6,J11)=0,COUNTIF('Controlled Vocabulary'!$B$4:$B$6,K11)=0,COUNTIF('Controlled Vocabulary'!$E$4:$E$6,L11)=0,COUNTIF('Controlled Vocabulary'!$K$4:$K$5,M11)=0),"INVALID_CONTROLLED_VALUE",IF(M11="YES","UNRESOLVED_CONTRADICTION",IF(L11="UNRESOLVED","UNRESOLVED_EVIDENCE_GAP",IF(OR(E11="UNKNOWN",F11="UNKNOWN",G11="UNKNOWN",I11="UNKNOWN"),"UNRESOLVED_EVIDENCE_GAP",IF(E11="NO",IF(K11="UNKNOWN","UNRESOLVED_EVIDENCE_GAP",IF(K11="YES","REFERENCE_OUT_OF_SCOPE_BENCHMARK","EXCLUDED_OUT_OF_SCOPE")),IF(OR(F11="NO",G11="NO"),IF(K11="UNKNOWN","UNRESOLVED_EVIDENCE_GAP",IF(K11="YES","REFERENCE_DISCOVERY_OR_CONTEXT_ONLY","EXCLUDED_NO_DECISION_RELATION")),IF(I11="NO",IF(K11="UNKNOWN","UNRESOLVED_EVIDENCE_GAP",IF(K11="YES","REFERENCE_DISCOVERY_OR_CONTEXT_ONLY","EXCLUDED_NO_DECISION_RELATION")),IF(H11="UNKNOWN","UNRESOLVED_EVIDENCE_GAP",IF(H11="YES","DIRECT_CLOSE_BUYER_SUBSTITUTE",IF(J11="UNKNOWN","UNRESOLVED_EVIDENCE_GAP",IF(J11="YES","SUBSTITUTE_ALTERNATIVE_PATH","INDIRECT_ADJACENT_COMMERCIAL_ALTERNATIVE")))))))))))))</f>
        <v>DIRECT_CLOSE_BUYER_SUBSTITUTE</v>
      </c>
      <c r="R11" s="28" t="str">
        <f>IF(AND(N11=P11,O11=Q11),"PASS","FAIL")</f>
        <v>PASS</v>
      </c>
    </row>
    <row r="12" spans="1:18" ht="28.5">
      <c r="A12" s="12" t="s">
        <v>194</v>
      </c>
      <c r="B12" s="13" t="s">
        <v>195</v>
      </c>
      <c r="C12" s="13" t="s">
        <v>196</v>
      </c>
      <c r="D12" s="13" t="s">
        <v>53</v>
      </c>
      <c r="E12" s="13" t="s">
        <v>49</v>
      </c>
      <c r="F12" s="13" t="s">
        <v>49</v>
      </c>
      <c r="G12" s="13" t="s">
        <v>49</v>
      </c>
      <c r="H12" s="13" t="s">
        <v>49</v>
      </c>
      <c r="I12" s="13" t="s">
        <v>49</v>
      </c>
      <c r="J12" s="13" t="s">
        <v>55</v>
      </c>
      <c r="K12" s="13" t="s">
        <v>55</v>
      </c>
      <c r="L12" s="13" t="s">
        <v>51</v>
      </c>
      <c r="M12" s="13" t="s">
        <v>55</v>
      </c>
      <c r="N12" s="13" t="s">
        <v>69</v>
      </c>
      <c r="O12" s="13" t="s">
        <v>117</v>
      </c>
      <c r="P12" s="27" t="str">
        <f>IF(C12="","INVALID INPUT",IF(D12&lt;&gt;"COMPLETE","INVALID INPUT",IF(OR(COUNTIF('Controlled Vocabulary'!$B$4:$B$6,E12)=0,COUNTIF('Controlled Vocabulary'!$B$4:$B$6,F12)=0,COUNTIF('Controlled Vocabulary'!$B$4:$B$6,G12)=0,COUNTIF('Controlled Vocabulary'!$B$4:$B$6,H12)=0,COUNTIF('Controlled Vocabulary'!$B$4:$B$6,I12)=0,COUNTIF('Controlled Vocabulary'!$B$4:$B$6,J12)=0,COUNTIF('Controlled Vocabulary'!$B$4:$B$6,K12)=0,COUNTIF('Controlled Vocabulary'!$E$4:$E$6,L12)=0,COUNTIF('Controlled Vocabulary'!$K$4:$K$5,M12)=0),"INVALID INPUT",IF(M12="YES","UNRESOLVED",IF(L12="UNRESOLVED","UNRESOLVED",IF(OR(E12="UNKNOWN",F12="UNKNOWN",G12="UNKNOWN",I12="UNKNOWN"),"UNRESOLVED",IF(E12="NO",IF(K12="UNKNOWN","UNRESOLVED",IF(K12="YES","REFERENCE / CONTEXT ONLY","EXCLUDED")),IF(OR(F12="NO",G12="NO"),IF(K12="UNKNOWN","UNRESOLVED",IF(K12="YES","REFERENCE / CONTEXT ONLY","EXCLUDED")),IF(I12="NO",IF(K12="UNKNOWN","UNRESOLVED",IF(K12="YES","REFERENCE / CONTEXT ONLY","EXCLUDED")),IF(H12="UNKNOWN","UNRESOLVED",IF(H12="YES","DIRECT",IF(J12="UNKNOWN","UNRESOLVED",IF(J12="YES","SUBSTITUTE","INDIRECT")))))))))))))</f>
        <v>DIRECT</v>
      </c>
      <c r="Q12" s="27" t="str">
        <f>IF(C12="","INVALID_MISSING_CANDIDATE",IF(D12&lt;&gt;"COMPLETE","INVALID_INCOMPLETE_SCOPE",IF(OR(COUNTIF('Controlled Vocabulary'!$B$4:$B$6,E12)=0,COUNTIF('Controlled Vocabulary'!$B$4:$B$6,F12)=0,COUNTIF('Controlled Vocabulary'!$B$4:$B$6,G12)=0,COUNTIF('Controlled Vocabulary'!$B$4:$B$6,H12)=0,COUNTIF('Controlled Vocabulary'!$B$4:$B$6,I12)=0,COUNTIF('Controlled Vocabulary'!$B$4:$B$6,J12)=0,COUNTIF('Controlled Vocabulary'!$B$4:$B$6,K12)=0,COUNTIF('Controlled Vocabulary'!$E$4:$E$6,L12)=0,COUNTIF('Controlled Vocabulary'!$K$4:$K$5,M12)=0),"INVALID_CONTROLLED_VALUE",IF(M12="YES","UNRESOLVED_CONTRADICTION",IF(L12="UNRESOLVED","UNRESOLVED_EVIDENCE_GAP",IF(OR(E12="UNKNOWN",F12="UNKNOWN",G12="UNKNOWN",I12="UNKNOWN"),"UNRESOLVED_EVIDENCE_GAP",IF(E12="NO",IF(K12="UNKNOWN","UNRESOLVED_EVIDENCE_GAP",IF(K12="YES","REFERENCE_OUT_OF_SCOPE_BENCHMARK","EXCLUDED_OUT_OF_SCOPE")),IF(OR(F12="NO",G12="NO"),IF(K12="UNKNOWN","UNRESOLVED_EVIDENCE_GAP",IF(K12="YES","REFERENCE_DISCOVERY_OR_CONTEXT_ONLY","EXCLUDED_NO_DECISION_RELATION")),IF(I12="NO",IF(K12="UNKNOWN","UNRESOLVED_EVIDENCE_GAP",IF(K12="YES","REFERENCE_DISCOVERY_OR_CONTEXT_ONLY","EXCLUDED_NO_DECISION_RELATION")),IF(H12="UNKNOWN","UNRESOLVED_EVIDENCE_GAP",IF(H12="YES","DIRECT_CLOSE_BUYER_SUBSTITUTE",IF(J12="UNKNOWN","UNRESOLVED_EVIDENCE_GAP",IF(J12="YES","SUBSTITUTE_ALTERNATIVE_PATH","INDIRECT_ADJACENT_COMMERCIAL_ALTERNATIVE")))))))))))))</f>
        <v>DIRECT_CLOSE_BUYER_SUBSTITUTE</v>
      </c>
      <c r="R12" s="28" t="str">
        <f>IF(AND(N12=P12,O12=Q12),"PASS","FAIL")</f>
        <v>PASS</v>
      </c>
    </row>
    <row r="13" spans="1:18" ht="28.5">
      <c r="A13" s="15" t="s">
        <v>197</v>
      </c>
      <c r="B13" s="16" t="s">
        <v>198</v>
      </c>
      <c r="C13" s="16" t="s">
        <v>199</v>
      </c>
      <c r="D13" s="16" t="s">
        <v>53</v>
      </c>
      <c r="E13" s="16" t="s">
        <v>49</v>
      </c>
      <c r="F13" s="16" t="s">
        <v>49</v>
      </c>
      <c r="G13" s="16" t="s">
        <v>49</v>
      </c>
      <c r="H13" s="16" t="s">
        <v>55</v>
      </c>
      <c r="I13" s="16" t="s">
        <v>49</v>
      </c>
      <c r="J13" s="16" t="s">
        <v>55</v>
      </c>
      <c r="K13" s="16" t="s">
        <v>55</v>
      </c>
      <c r="L13" s="16" t="s">
        <v>51</v>
      </c>
      <c r="M13" s="16" t="s">
        <v>55</v>
      </c>
      <c r="N13" s="16" t="s">
        <v>77</v>
      </c>
      <c r="O13" s="16" t="s">
        <v>120</v>
      </c>
      <c r="P13" s="27" t="str">
        <f>IF(C13="","INVALID INPUT",IF(D13&lt;&gt;"COMPLETE","INVALID INPUT",IF(OR(COUNTIF('Controlled Vocabulary'!$B$4:$B$6,E13)=0,COUNTIF('Controlled Vocabulary'!$B$4:$B$6,F13)=0,COUNTIF('Controlled Vocabulary'!$B$4:$B$6,G13)=0,COUNTIF('Controlled Vocabulary'!$B$4:$B$6,H13)=0,COUNTIF('Controlled Vocabulary'!$B$4:$B$6,I13)=0,COUNTIF('Controlled Vocabulary'!$B$4:$B$6,J13)=0,COUNTIF('Controlled Vocabulary'!$B$4:$B$6,K13)=0,COUNTIF('Controlled Vocabulary'!$E$4:$E$6,L13)=0,COUNTIF('Controlled Vocabulary'!$K$4:$K$5,M13)=0),"INVALID INPUT",IF(M13="YES","UNRESOLVED",IF(L13="UNRESOLVED","UNRESOLVED",IF(OR(E13="UNKNOWN",F13="UNKNOWN",G13="UNKNOWN",I13="UNKNOWN"),"UNRESOLVED",IF(E13="NO",IF(K13="UNKNOWN","UNRESOLVED",IF(K13="YES","REFERENCE / CONTEXT ONLY","EXCLUDED")),IF(OR(F13="NO",G13="NO"),IF(K13="UNKNOWN","UNRESOLVED",IF(K13="YES","REFERENCE / CONTEXT ONLY","EXCLUDED")),IF(I13="NO",IF(K13="UNKNOWN","UNRESOLVED",IF(K13="YES","REFERENCE / CONTEXT ONLY","EXCLUDED")),IF(H13="UNKNOWN","UNRESOLVED",IF(H13="YES","DIRECT",IF(J13="UNKNOWN","UNRESOLVED",IF(J13="YES","SUBSTITUTE","INDIRECT")))))))))))))</f>
        <v>INDIRECT</v>
      </c>
      <c r="Q13" s="27" t="str">
        <f>IF(C13="","INVALID_MISSING_CANDIDATE",IF(D13&lt;&gt;"COMPLETE","INVALID_INCOMPLETE_SCOPE",IF(OR(COUNTIF('Controlled Vocabulary'!$B$4:$B$6,E13)=0,COUNTIF('Controlled Vocabulary'!$B$4:$B$6,F13)=0,COUNTIF('Controlled Vocabulary'!$B$4:$B$6,G13)=0,COUNTIF('Controlled Vocabulary'!$B$4:$B$6,H13)=0,COUNTIF('Controlled Vocabulary'!$B$4:$B$6,I13)=0,COUNTIF('Controlled Vocabulary'!$B$4:$B$6,J13)=0,COUNTIF('Controlled Vocabulary'!$B$4:$B$6,K13)=0,COUNTIF('Controlled Vocabulary'!$E$4:$E$6,L13)=0,COUNTIF('Controlled Vocabulary'!$K$4:$K$5,M13)=0),"INVALID_CONTROLLED_VALUE",IF(M13="YES","UNRESOLVED_CONTRADICTION",IF(L13="UNRESOLVED","UNRESOLVED_EVIDENCE_GAP",IF(OR(E13="UNKNOWN",F13="UNKNOWN",G13="UNKNOWN",I13="UNKNOWN"),"UNRESOLVED_EVIDENCE_GAP",IF(E13="NO",IF(K13="UNKNOWN","UNRESOLVED_EVIDENCE_GAP",IF(K13="YES","REFERENCE_OUT_OF_SCOPE_BENCHMARK","EXCLUDED_OUT_OF_SCOPE")),IF(OR(F13="NO",G13="NO"),IF(K13="UNKNOWN","UNRESOLVED_EVIDENCE_GAP",IF(K13="YES","REFERENCE_DISCOVERY_OR_CONTEXT_ONLY","EXCLUDED_NO_DECISION_RELATION")),IF(I13="NO",IF(K13="UNKNOWN","UNRESOLVED_EVIDENCE_GAP",IF(K13="YES","REFERENCE_DISCOVERY_OR_CONTEXT_ONLY","EXCLUDED_NO_DECISION_RELATION")),IF(H13="UNKNOWN","UNRESOLVED_EVIDENCE_GAP",IF(H13="YES","DIRECT_CLOSE_BUYER_SUBSTITUTE",IF(J13="UNKNOWN","UNRESOLVED_EVIDENCE_GAP",IF(J13="YES","SUBSTITUTE_ALTERNATIVE_PATH","INDIRECT_ADJACENT_COMMERCIAL_ALTERNATIVE")))))))))))))</f>
        <v>INDIRECT_ADJACENT_COMMERCIAL_ALTERNATIVE</v>
      </c>
      <c r="R13" s="28" t="str">
        <f>IF(AND(N13=P13,O13=Q13),"PASS","FAIL")</f>
        <v>PASS</v>
      </c>
    </row>
    <row r="14" spans="1:18" ht="28.5">
      <c r="A14" s="12" t="s">
        <v>200</v>
      </c>
      <c r="B14" s="13" t="s">
        <v>201</v>
      </c>
      <c r="C14" s="13" t="s">
        <v>202</v>
      </c>
      <c r="D14" s="13" t="s">
        <v>53</v>
      </c>
      <c r="E14" s="13" t="s">
        <v>49</v>
      </c>
      <c r="F14" s="13" t="s">
        <v>49</v>
      </c>
      <c r="G14" s="13" t="s">
        <v>49</v>
      </c>
      <c r="H14" s="13" t="s">
        <v>55</v>
      </c>
      <c r="I14" s="13" t="s">
        <v>49</v>
      </c>
      <c r="J14" s="13" t="s">
        <v>55</v>
      </c>
      <c r="K14" s="13" t="s">
        <v>55</v>
      </c>
      <c r="L14" s="13" t="s">
        <v>51</v>
      </c>
      <c r="M14" s="13" t="s">
        <v>55</v>
      </c>
      <c r="N14" s="13" t="s">
        <v>77</v>
      </c>
      <c r="O14" s="13" t="s">
        <v>120</v>
      </c>
      <c r="P14" s="27" t="str">
        <f>IF(C14="","INVALID INPUT",IF(D14&lt;&gt;"COMPLETE","INVALID INPUT",IF(OR(COUNTIF('Controlled Vocabulary'!$B$4:$B$6,E14)=0,COUNTIF('Controlled Vocabulary'!$B$4:$B$6,F14)=0,COUNTIF('Controlled Vocabulary'!$B$4:$B$6,G14)=0,COUNTIF('Controlled Vocabulary'!$B$4:$B$6,H14)=0,COUNTIF('Controlled Vocabulary'!$B$4:$B$6,I14)=0,COUNTIF('Controlled Vocabulary'!$B$4:$B$6,J14)=0,COUNTIF('Controlled Vocabulary'!$B$4:$B$6,K14)=0,COUNTIF('Controlled Vocabulary'!$E$4:$E$6,L14)=0,COUNTIF('Controlled Vocabulary'!$K$4:$K$5,M14)=0),"INVALID INPUT",IF(M14="YES","UNRESOLVED",IF(L14="UNRESOLVED","UNRESOLVED",IF(OR(E14="UNKNOWN",F14="UNKNOWN",G14="UNKNOWN",I14="UNKNOWN"),"UNRESOLVED",IF(E14="NO",IF(K14="UNKNOWN","UNRESOLVED",IF(K14="YES","REFERENCE / CONTEXT ONLY","EXCLUDED")),IF(OR(F14="NO",G14="NO"),IF(K14="UNKNOWN","UNRESOLVED",IF(K14="YES","REFERENCE / CONTEXT ONLY","EXCLUDED")),IF(I14="NO",IF(K14="UNKNOWN","UNRESOLVED",IF(K14="YES","REFERENCE / CONTEXT ONLY","EXCLUDED")),IF(H14="UNKNOWN","UNRESOLVED",IF(H14="YES","DIRECT",IF(J14="UNKNOWN","UNRESOLVED",IF(J14="YES","SUBSTITUTE","INDIRECT")))))))))))))</f>
        <v>INDIRECT</v>
      </c>
      <c r="Q14" s="27" t="str">
        <f>IF(C14="","INVALID_MISSING_CANDIDATE",IF(D14&lt;&gt;"COMPLETE","INVALID_INCOMPLETE_SCOPE",IF(OR(COUNTIF('Controlled Vocabulary'!$B$4:$B$6,E14)=0,COUNTIF('Controlled Vocabulary'!$B$4:$B$6,F14)=0,COUNTIF('Controlled Vocabulary'!$B$4:$B$6,G14)=0,COUNTIF('Controlled Vocabulary'!$B$4:$B$6,H14)=0,COUNTIF('Controlled Vocabulary'!$B$4:$B$6,I14)=0,COUNTIF('Controlled Vocabulary'!$B$4:$B$6,J14)=0,COUNTIF('Controlled Vocabulary'!$B$4:$B$6,K14)=0,COUNTIF('Controlled Vocabulary'!$E$4:$E$6,L14)=0,COUNTIF('Controlled Vocabulary'!$K$4:$K$5,M14)=0),"INVALID_CONTROLLED_VALUE",IF(M14="YES","UNRESOLVED_CONTRADICTION",IF(L14="UNRESOLVED","UNRESOLVED_EVIDENCE_GAP",IF(OR(E14="UNKNOWN",F14="UNKNOWN",G14="UNKNOWN",I14="UNKNOWN"),"UNRESOLVED_EVIDENCE_GAP",IF(E14="NO",IF(K14="UNKNOWN","UNRESOLVED_EVIDENCE_GAP",IF(K14="YES","REFERENCE_OUT_OF_SCOPE_BENCHMARK","EXCLUDED_OUT_OF_SCOPE")),IF(OR(F14="NO",G14="NO"),IF(K14="UNKNOWN","UNRESOLVED_EVIDENCE_GAP",IF(K14="YES","REFERENCE_DISCOVERY_OR_CONTEXT_ONLY","EXCLUDED_NO_DECISION_RELATION")),IF(I14="NO",IF(K14="UNKNOWN","UNRESOLVED_EVIDENCE_GAP",IF(K14="YES","REFERENCE_DISCOVERY_OR_CONTEXT_ONLY","EXCLUDED_NO_DECISION_RELATION")),IF(H14="UNKNOWN","UNRESOLVED_EVIDENCE_GAP",IF(H14="YES","DIRECT_CLOSE_BUYER_SUBSTITUTE",IF(J14="UNKNOWN","UNRESOLVED_EVIDENCE_GAP",IF(J14="YES","SUBSTITUTE_ALTERNATIVE_PATH","INDIRECT_ADJACENT_COMMERCIAL_ALTERNATIVE")))))))))))))</f>
        <v>INDIRECT_ADJACENT_COMMERCIAL_ALTERNATIVE</v>
      </c>
      <c r="R14" s="28" t="str">
        <f>IF(AND(N14=P14,O14=Q14),"PASS","FAIL")</f>
        <v>PASS</v>
      </c>
    </row>
    <row r="15" spans="1:18" ht="28.5">
      <c r="A15" s="15" t="s">
        <v>203</v>
      </c>
      <c r="B15" s="16" t="s">
        <v>204</v>
      </c>
      <c r="C15" s="16" t="s">
        <v>205</v>
      </c>
      <c r="D15" s="16" t="s">
        <v>53</v>
      </c>
      <c r="E15" s="16" t="s">
        <v>49</v>
      </c>
      <c r="F15" s="16" t="s">
        <v>49</v>
      </c>
      <c r="G15" s="16" t="s">
        <v>49</v>
      </c>
      <c r="H15" s="16" t="s">
        <v>55</v>
      </c>
      <c r="I15" s="16" t="s">
        <v>49</v>
      </c>
      <c r="J15" s="16" t="s">
        <v>55</v>
      </c>
      <c r="K15" s="16" t="s">
        <v>55</v>
      </c>
      <c r="L15" s="16" t="s">
        <v>51</v>
      </c>
      <c r="M15" s="16" t="s">
        <v>55</v>
      </c>
      <c r="N15" s="16" t="s">
        <v>77</v>
      </c>
      <c r="O15" s="16" t="s">
        <v>120</v>
      </c>
      <c r="P15" s="27" t="str">
        <f>IF(C15="","INVALID INPUT",IF(D15&lt;&gt;"COMPLETE","INVALID INPUT",IF(OR(COUNTIF('Controlled Vocabulary'!$B$4:$B$6,E15)=0,COUNTIF('Controlled Vocabulary'!$B$4:$B$6,F15)=0,COUNTIF('Controlled Vocabulary'!$B$4:$B$6,G15)=0,COUNTIF('Controlled Vocabulary'!$B$4:$B$6,H15)=0,COUNTIF('Controlled Vocabulary'!$B$4:$B$6,I15)=0,COUNTIF('Controlled Vocabulary'!$B$4:$B$6,J15)=0,COUNTIF('Controlled Vocabulary'!$B$4:$B$6,K15)=0,COUNTIF('Controlled Vocabulary'!$E$4:$E$6,L15)=0,COUNTIF('Controlled Vocabulary'!$K$4:$K$5,M15)=0),"INVALID INPUT",IF(M15="YES","UNRESOLVED",IF(L15="UNRESOLVED","UNRESOLVED",IF(OR(E15="UNKNOWN",F15="UNKNOWN",G15="UNKNOWN",I15="UNKNOWN"),"UNRESOLVED",IF(E15="NO",IF(K15="UNKNOWN","UNRESOLVED",IF(K15="YES","REFERENCE / CONTEXT ONLY","EXCLUDED")),IF(OR(F15="NO",G15="NO"),IF(K15="UNKNOWN","UNRESOLVED",IF(K15="YES","REFERENCE / CONTEXT ONLY","EXCLUDED")),IF(I15="NO",IF(K15="UNKNOWN","UNRESOLVED",IF(K15="YES","REFERENCE / CONTEXT ONLY","EXCLUDED")),IF(H15="UNKNOWN","UNRESOLVED",IF(H15="YES","DIRECT",IF(J15="UNKNOWN","UNRESOLVED",IF(J15="YES","SUBSTITUTE","INDIRECT")))))))))))))</f>
        <v>INDIRECT</v>
      </c>
      <c r="Q15" s="27" t="str">
        <f>IF(C15="","INVALID_MISSING_CANDIDATE",IF(D15&lt;&gt;"COMPLETE","INVALID_INCOMPLETE_SCOPE",IF(OR(COUNTIF('Controlled Vocabulary'!$B$4:$B$6,E15)=0,COUNTIF('Controlled Vocabulary'!$B$4:$B$6,F15)=0,COUNTIF('Controlled Vocabulary'!$B$4:$B$6,G15)=0,COUNTIF('Controlled Vocabulary'!$B$4:$B$6,H15)=0,COUNTIF('Controlled Vocabulary'!$B$4:$B$6,I15)=0,COUNTIF('Controlled Vocabulary'!$B$4:$B$6,J15)=0,COUNTIF('Controlled Vocabulary'!$B$4:$B$6,K15)=0,COUNTIF('Controlled Vocabulary'!$E$4:$E$6,L15)=0,COUNTIF('Controlled Vocabulary'!$K$4:$K$5,M15)=0),"INVALID_CONTROLLED_VALUE",IF(M15="YES","UNRESOLVED_CONTRADICTION",IF(L15="UNRESOLVED","UNRESOLVED_EVIDENCE_GAP",IF(OR(E15="UNKNOWN",F15="UNKNOWN",G15="UNKNOWN",I15="UNKNOWN"),"UNRESOLVED_EVIDENCE_GAP",IF(E15="NO",IF(K15="UNKNOWN","UNRESOLVED_EVIDENCE_GAP",IF(K15="YES","REFERENCE_OUT_OF_SCOPE_BENCHMARK","EXCLUDED_OUT_OF_SCOPE")),IF(OR(F15="NO",G15="NO"),IF(K15="UNKNOWN","UNRESOLVED_EVIDENCE_GAP",IF(K15="YES","REFERENCE_DISCOVERY_OR_CONTEXT_ONLY","EXCLUDED_NO_DECISION_RELATION")),IF(I15="NO",IF(K15="UNKNOWN","UNRESOLVED_EVIDENCE_GAP",IF(K15="YES","REFERENCE_DISCOVERY_OR_CONTEXT_ONLY","EXCLUDED_NO_DECISION_RELATION")),IF(H15="UNKNOWN","UNRESOLVED_EVIDENCE_GAP",IF(H15="YES","DIRECT_CLOSE_BUYER_SUBSTITUTE",IF(J15="UNKNOWN","UNRESOLVED_EVIDENCE_GAP",IF(J15="YES","SUBSTITUTE_ALTERNATIVE_PATH","INDIRECT_ADJACENT_COMMERCIAL_ALTERNATIVE")))))))))))))</f>
        <v>INDIRECT_ADJACENT_COMMERCIAL_ALTERNATIVE</v>
      </c>
      <c r="R15" s="28" t="str">
        <f>IF(AND(N15=P15,O15=Q15),"PASS","FAIL")</f>
        <v>PASS</v>
      </c>
    </row>
    <row r="16" spans="1:18" ht="28.5">
      <c r="A16" s="12" t="s">
        <v>206</v>
      </c>
      <c r="B16" s="13" t="s">
        <v>207</v>
      </c>
      <c r="C16" s="13" t="s">
        <v>208</v>
      </c>
      <c r="D16" s="13" t="s">
        <v>53</v>
      </c>
      <c r="E16" s="13" t="s">
        <v>49</v>
      </c>
      <c r="F16" s="13" t="s">
        <v>49</v>
      </c>
      <c r="G16" s="13" t="s">
        <v>49</v>
      </c>
      <c r="H16" s="13" t="s">
        <v>55</v>
      </c>
      <c r="I16" s="13" t="s">
        <v>49</v>
      </c>
      <c r="J16" s="13" t="s">
        <v>55</v>
      </c>
      <c r="K16" s="13" t="s">
        <v>55</v>
      </c>
      <c r="L16" s="13" t="s">
        <v>51</v>
      </c>
      <c r="M16" s="13" t="s">
        <v>55</v>
      </c>
      <c r="N16" s="13" t="s">
        <v>77</v>
      </c>
      <c r="O16" s="13" t="s">
        <v>120</v>
      </c>
      <c r="P16" s="27" t="str">
        <f>IF(C16="","INVALID INPUT",IF(D16&lt;&gt;"COMPLETE","INVALID INPUT",IF(OR(COUNTIF('Controlled Vocabulary'!$B$4:$B$6,E16)=0,COUNTIF('Controlled Vocabulary'!$B$4:$B$6,F16)=0,COUNTIF('Controlled Vocabulary'!$B$4:$B$6,G16)=0,COUNTIF('Controlled Vocabulary'!$B$4:$B$6,H16)=0,COUNTIF('Controlled Vocabulary'!$B$4:$B$6,I16)=0,COUNTIF('Controlled Vocabulary'!$B$4:$B$6,J16)=0,COUNTIF('Controlled Vocabulary'!$B$4:$B$6,K16)=0,COUNTIF('Controlled Vocabulary'!$E$4:$E$6,L16)=0,COUNTIF('Controlled Vocabulary'!$K$4:$K$5,M16)=0),"INVALID INPUT",IF(M16="YES","UNRESOLVED",IF(L16="UNRESOLVED","UNRESOLVED",IF(OR(E16="UNKNOWN",F16="UNKNOWN",G16="UNKNOWN",I16="UNKNOWN"),"UNRESOLVED",IF(E16="NO",IF(K16="UNKNOWN","UNRESOLVED",IF(K16="YES","REFERENCE / CONTEXT ONLY","EXCLUDED")),IF(OR(F16="NO",G16="NO"),IF(K16="UNKNOWN","UNRESOLVED",IF(K16="YES","REFERENCE / CONTEXT ONLY","EXCLUDED")),IF(I16="NO",IF(K16="UNKNOWN","UNRESOLVED",IF(K16="YES","REFERENCE / CONTEXT ONLY","EXCLUDED")),IF(H16="UNKNOWN","UNRESOLVED",IF(H16="YES","DIRECT",IF(J16="UNKNOWN","UNRESOLVED",IF(J16="YES","SUBSTITUTE","INDIRECT")))))))))))))</f>
        <v>INDIRECT</v>
      </c>
      <c r="Q16" s="27" t="str">
        <f>IF(C16="","INVALID_MISSING_CANDIDATE",IF(D16&lt;&gt;"COMPLETE","INVALID_INCOMPLETE_SCOPE",IF(OR(COUNTIF('Controlled Vocabulary'!$B$4:$B$6,E16)=0,COUNTIF('Controlled Vocabulary'!$B$4:$B$6,F16)=0,COUNTIF('Controlled Vocabulary'!$B$4:$B$6,G16)=0,COUNTIF('Controlled Vocabulary'!$B$4:$B$6,H16)=0,COUNTIF('Controlled Vocabulary'!$B$4:$B$6,I16)=0,COUNTIF('Controlled Vocabulary'!$B$4:$B$6,J16)=0,COUNTIF('Controlled Vocabulary'!$B$4:$B$6,K16)=0,COUNTIF('Controlled Vocabulary'!$E$4:$E$6,L16)=0,COUNTIF('Controlled Vocabulary'!$K$4:$K$5,M16)=0),"INVALID_CONTROLLED_VALUE",IF(M16="YES","UNRESOLVED_CONTRADICTION",IF(L16="UNRESOLVED","UNRESOLVED_EVIDENCE_GAP",IF(OR(E16="UNKNOWN",F16="UNKNOWN",G16="UNKNOWN",I16="UNKNOWN"),"UNRESOLVED_EVIDENCE_GAP",IF(E16="NO",IF(K16="UNKNOWN","UNRESOLVED_EVIDENCE_GAP",IF(K16="YES","REFERENCE_OUT_OF_SCOPE_BENCHMARK","EXCLUDED_OUT_OF_SCOPE")),IF(OR(F16="NO",G16="NO"),IF(K16="UNKNOWN","UNRESOLVED_EVIDENCE_GAP",IF(K16="YES","REFERENCE_DISCOVERY_OR_CONTEXT_ONLY","EXCLUDED_NO_DECISION_RELATION")),IF(I16="NO",IF(K16="UNKNOWN","UNRESOLVED_EVIDENCE_GAP",IF(K16="YES","REFERENCE_DISCOVERY_OR_CONTEXT_ONLY","EXCLUDED_NO_DECISION_RELATION")),IF(H16="UNKNOWN","UNRESOLVED_EVIDENCE_GAP",IF(H16="YES","DIRECT_CLOSE_BUYER_SUBSTITUTE",IF(J16="UNKNOWN","UNRESOLVED_EVIDENCE_GAP",IF(J16="YES","SUBSTITUTE_ALTERNATIVE_PATH","INDIRECT_ADJACENT_COMMERCIAL_ALTERNATIVE")))))))))))))</f>
        <v>INDIRECT_ADJACENT_COMMERCIAL_ALTERNATIVE</v>
      </c>
      <c r="R16" s="28" t="str">
        <f>IF(AND(N16=P16,O16=Q16),"PASS","FAIL")</f>
        <v>PASS</v>
      </c>
    </row>
    <row r="17" spans="1:18" ht="28.5">
      <c r="A17" s="15" t="s">
        <v>209</v>
      </c>
      <c r="B17" s="16" t="s">
        <v>210</v>
      </c>
      <c r="C17" s="16" t="s">
        <v>211</v>
      </c>
      <c r="D17" s="16" t="s">
        <v>53</v>
      </c>
      <c r="E17" s="16" t="s">
        <v>49</v>
      </c>
      <c r="F17" s="16" t="s">
        <v>49</v>
      </c>
      <c r="G17" s="16" t="s">
        <v>49</v>
      </c>
      <c r="H17" s="16" t="s">
        <v>55</v>
      </c>
      <c r="I17" s="16" t="s">
        <v>49</v>
      </c>
      <c r="J17" s="16" t="s">
        <v>55</v>
      </c>
      <c r="K17" s="16" t="s">
        <v>55</v>
      </c>
      <c r="L17" s="16" t="s">
        <v>51</v>
      </c>
      <c r="M17" s="16" t="s">
        <v>55</v>
      </c>
      <c r="N17" s="16" t="s">
        <v>77</v>
      </c>
      <c r="O17" s="16" t="s">
        <v>120</v>
      </c>
      <c r="P17" s="27" t="str">
        <f>IF(C17="","INVALID INPUT",IF(D17&lt;&gt;"COMPLETE","INVALID INPUT",IF(OR(COUNTIF('Controlled Vocabulary'!$B$4:$B$6,E17)=0,COUNTIF('Controlled Vocabulary'!$B$4:$B$6,F17)=0,COUNTIF('Controlled Vocabulary'!$B$4:$B$6,G17)=0,COUNTIF('Controlled Vocabulary'!$B$4:$B$6,H17)=0,COUNTIF('Controlled Vocabulary'!$B$4:$B$6,I17)=0,COUNTIF('Controlled Vocabulary'!$B$4:$B$6,J17)=0,COUNTIF('Controlled Vocabulary'!$B$4:$B$6,K17)=0,COUNTIF('Controlled Vocabulary'!$E$4:$E$6,L17)=0,COUNTIF('Controlled Vocabulary'!$K$4:$K$5,M17)=0),"INVALID INPUT",IF(M17="YES","UNRESOLVED",IF(L17="UNRESOLVED","UNRESOLVED",IF(OR(E17="UNKNOWN",F17="UNKNOWN",G17="UNKNOWN",I17="UNKNOWN"),"UNRESOLVED",IF(E17="NO",IF(K17="UNKNOWN","UNRESOLVED",IF(K17="YES","REFERENCE / CONTEXT ONLY","EXCLUDED")),IF(OR(F17="NO",G17="NO"),IF(K17="UNKNOWN","UNRESOLVED",IF(K17="YES","REFERENCE / CONTEXT ONLY","EXCLUDED")),IF(I17="NO",IF(K17="UNKNOWN","UNRESOLVED",IF(K17="YES","REFERENCE / CONTEXT ONLY","EXCLUDED")),IF(H17="UNKNOWN","UNRESOLVED",IF(H17="YES","DIRECT",IF(J17="UNKNOWN","UNRESOLVED",IF(J17="YES","SUBSTITUTE","INDIRECT")))))))))))))</f>
        <v>INDIRECT</v>
      </c>
      <c r="Q17" s="27" t="str">
        <f>IF(C17="","INVALID_MISSING_CANDIDATE",IF(D17&lt;&gt;"COMPLETE","INVALID_INCOMPLETE_SCOPE",IF(OR(COUNTIF('Controlled Vocabulary'!$B$4:$B$6,E17)=0,COUNTIF('Controlled Vocabulary'!$B$4:$B$6,F17)=0,COUNTIF('Controlled Vocabulary'!$B$4:$B$6,G17)=0,COUNTIF('Controlled Vocabulary'!$B$4:$B$6,H17)=0,COUNTIF('Controlled Vocabulary'!$B$4:$B$6,I17)=0,COUNTIF('Controlled Vocabulary'!$B$4:$B$6,J17)=0,COUNTIF('Controlled Vocabulary'!$B$4:$B$6,K17)=0,COUNTIF('Controlled Vocabulary'!$E$4:$E$6,L17)=0,COUNTIF('Controlled Vocabulary'!$K$4:$K$5,M17)=0),"INVALID_CONTROLLED_VALUE",IF(M17="YES","UNRESOLVED_CONTRADICTION",IF(L17="UNRESOLVED","UNRESOLVED_EVIDENCE_GAP",IF(OR(E17="UNKNOWN",F17="UNKNOWN",G17="UNKNOWN",I17="UNKNOWN"),"UNRESOLVED_EVIDENCE_GAP",IF(E17="NO",IF(K17="UNKNOWN","UNRESOLVED_EVIDENCE_GAP",IF(K17="YES","REFERENCE_OUT_OF_SCOPE_BENCHMARK","EXCLUDED_OUT_OF_SCOPE")),IF(OR(F17="NO",G17="NO"),IF(K17="UNKNOWN","UNRESOLVED_EVIDENCE_GAP",IF(K17="YES","REFERENCE_DISCOVERY_OR_CONTEXT_ONLY","EXCLUDED_NO_DECISION_RELATION")),IF(I17="NO",IF(K17="UNKNOWN","UNRESOLVED_EVIDENCE_GAP",IF(K17="YES","REFERENCE_DISCOVERY_OR_CONTEXT_ONLY","EXCLUDED_NO_DECISION_RELATION")),IF(H17="UNKNOWN","UNRESOLVED_EVIDENCE_GAP",IF(H17="YES","DIRECT_CLOSE_BUYER_SUBSTITUTE",IF(J17="UNKNOWN","UNRESOLVED_EVIDENCE_GAP",IF(J17="YES","SUBSTITUTE_ALTERNATIVE_PATH","INDIRECT_ADJACENT_COMMERCIAL_ALTERNATIVE")))))))))))))</f>
        <v>INDIRECT_ADJACENT_COMMERCIAL_ALTERNATIVE</v>
      </c>
      <c r="R17" s="28" t="str">
        <f>IF(AND(N17=P17,O17=Q17),"PASS","FAIL")</f>
        <v>PASS</v>
      </c>
    </row>
    <row r="18" spans="1:18" ht="28.5">
      <c r="A18" s="12" t="s">
        <v>212</v>
      </c>
      <c r="B18" s="13" t="s">
        <v>213</v>
      </c>
      <c r="C18" s="13" t="s">
        <v>214</v>
      </c>
      <c r="D18" s="13" t="s">
        <v>53</v>
      </c>
      <c r="E18" s="13" t="s">
        <v>49</v>
      </c>
      <c r="F18" s="13" t="s">
        <v>49</v>
      </c>
      <c r="G18" s="13" t="s">
        <v>49</v>
      </c>
      <c r="H18" s="13" t="s">
        <v>55</v>
      </c>
      <c r="I18" s="13" t="s">
        <v>49</v>
      </c>
      <c r="J18" s="13" t="s">
        <v>55</v>
      </c>
      <c r="K18" s="13" t="s">
        <v>55</v>
      </c>
      <c r="L18" s="13" t="s">
        <v>51</v>
      </c>
      <c r="M18" s="13" t="s">
        <v>55</v>
      </c>
      <c r="N18" s="13" t="s">
        <v>77</v>
      </c>
      <c r="O18" s="13" t="s">
        <v>120</v>
      </c>
      <c r="P18" s="27" t="str">
        <f>IF(C18="","INVALID INPUT",IF(D18&lt;&gt;"COMPLETE","INVALID INPUT",IF(OR(COUNTIF('Controlled Vocabulary'!$B$4:$B$6,E18)=0,COUNTIF('Controlled Vocabulary'!$B$4:$B$6,F18)=0,COUNTIF('Controlled Vocabulary'!$B$4:$B$6,G18)=0,COUNTIF('Controlled Vocabulary'!$B$4:$B$6,H18)=0,COUNTIF('Controlled Vocabulary'!$B$4:$B$6,I18)=0,COUNTIF('Controlled Vocabulary'!$B$4:$B$6,J18)=0,COUNTIF('Controlled Vocabulary'!$B$4:$B$6,K18)=0,COUNTIF('Controlled Vocabulary'!$E$4:$E$6,L18)=0,COUNTIF('Controlled Vocabulary'!$K$4:$K$5,M18)=0),"INVALID INPUT",IF(M18="YES","UNRESOLVED",IF(L18="UNRESOLVED","UNRESOLVED",IF(OR(E18="UNKNOWN",F18="UNKNOWN",G18="UNKNOWN",I18="UNKNOWN"),"UNRESOLVED",IF(E18="NO",IF(K18="UNKNOWN","UNRESOLVED",IF(K18="YES","REFERENCE / CONTEXT ONLY","EXCLUDED")),IF(OR(F18="NO",G18="NO"),IF(K18="UNKNOWN","UNRESOLVED",IF(K18="YES","REFERENCE / CONTEXT ONLY","EXCLUDED")),IF(I18="NO",IF(K18="UNKNOWN","UNRESOLVED",IF(K18="YES","REFERENCE / CONTEXT ONLY","EXCLUDED")),IF(H18="UNKNOWN","UNRESOLVED",IF(H18="YES","DIRECT",IF(J18="UNKNOWN","UNRESOLVED",IF(J18="YES","SUBSTITUTE","INDIRECT")))))))))))))</f>
        <v>INDIRECT</v>
      </c>
      <c r="Q18" s="27" t="str">
        <f>IF(C18="","INVALID_MISSING_CANDIDATE",IF(D18&lt;&gt;"COMPLETE","INVALID_INCOMPLETE_SCOPE",IF(OR(COUNTIF('Controlled Vocabulary'!$B$4:$B$6,E18)=0,COUNTIF('Controlled Vocabulary'!$B$4:$B$6,F18)=0,COUNTIF('Controlled Vocabulary'!$B$4:$B$6,G18)=0,COUNTIF('Controlled Vocabulary'!$B$4:$B$6,H18)=0,COUNTIF('Controlled Vocabulary'!$B$4:$B$6,I18)=0,COUNTIF('Controlled Vocabulary'!$B$4:$B$6,J18)=0,COUNTIF('Controlled Vocabulary'!$B$4:$B$6,K18)=0,COUNTIF('Controlled Vocabulary'!$E$4:$E$6,L18)=0,COUNTIF('Controlled Vocabulary'!$K$4:$K$5,M18)=0),"INVALID_CONTROLLED_VALUE",IF(M18="YES","UNRESOLVED_CONTRADICTION",IF(L18="UNRESOLVED","UNRESOLVED_EVIDENCE_GAP",IF(OR(E18="UNKNOWN",F18="UNKNOWN",G18="UNKNOWN",I18="UNKNOWN"),"UNRESOLVED_EVIDENCE_GAP",IF(E18="NO",IF(K18="UNKNOWN","UNRESOLVED_EVIDENCE_GAP",IF(K18="YES","REFERENCE_OUT_OF_SCOPE_BENCHMARK","EXCLUDED_OUT_OF_SCOPE")),IF(OR(F18="NO",G18="NO"),IF(K18="UNKNOWN","UNRESOLVED_EVIDENCE_GAP",IF(K18="YES","REFERENCE_DISCOVERY_OR_CONTEXT_ONLY","EXCLUDED_NO_DECISION_RELATION")),IF(I18="NO",IF(K18="UNKNOWN","UNRESOLVED_EVIDENCE_GAP",IF(K18="YES","REFERENCE_DISCOVERY_OR_CONTEXT_ONLY","EXCLUDED_NO_DECISION_RELATION")),IF(H18="UNKNOWN","UNRESOLVED_EVIDENCE_GAP",IF(H18="YES","DIRECT_CLOSE_BUYER_SUBSTITUTE",IF(J18="UNKNOWN","UNRESOLVED_EVIDENCE_GAP",IF(J18="YES","SUBSTITUTE_ALTERNATIVE_PATH","INDIRECT_ADJACENT_COMMERCIAL_ALTERNATIVE")))))))))))))</f>
        <v>INDIRECT_ADJACENT_COMMERCIAL_ALTERNATIVE</v>
      </c>
      <c r="R18" s="28" t="str">
        <f>IF(AND(N18=P18,O18=Q18),"PASS","FAIL")</f>
        <v>PASS</v>
      </c>
    </row>
    <row r="19" spans="1:18" ht="28.5">
      <c r="A19" s="15" t="s">
        <v>215</v>
      </c>
      <c r="B19" s="16" t="s">
        <v>216</v>
      </c>
      <c r="C19" s="16" t="s">
        <v>217</v>
      </c>
      <c r="D19" s="16" t="s">
        <v>53</v>
      </c>
      <c r="E19" s="16" t="s">
        <v>49</v>
      </c>
      <c r="F19" s="16" t="s">
        <v>49</v>
      </c>
      <c r="G19" s="16" t="s">
        <v>49</v>
      </c>
      <c r="H19" s="16" t="s">
        <v>55</v>
      </c>
      <c r="I19" s="16" t="s">
        <v>49</v>
      </c>
      <c r="J19" s="16" t="s">
        <v>55</v>
      </c>
      <c r="K19" s="16" t="s">
        <v>55</v>
      </c>
      <c r="L19" s="16" t="s">
        <v>51</v>
      </c>
      <c r="M19" s="16" t="s">
        <v>55</v>
      </c>
      <c r="N19" s="16" t="s">
        <v>77</v>
      </c>
      <c r="O19" s="16" t="s">
        <v>120</v>
      </c>
      <c r="P19" s="27" t="str">
        <f>IF(C19="","INVALID INPUT",IF(D19&lt;&gt;"COMPLETE","INVALID INPUT",IF(OR(COUNTIF('Controlled Vocabulary'!$B$4:$B$6,E19)=0,COUNTIF('Controlled Vocabulary'!$B$4:$B$6,F19)=0,COUNTIF('Controlled Vocabulary'!$B$4:$B$6,G19)=0,COUNTIF('Controlled Vocabulary'!$B$4:$B$6,H19)=0,COUNTIF('Controlled Vocabulary'!$B$4:$B$6,I19)=0,COUNTIF('Controlled Vocabulary'!$B$4:$B$6,J19)=0,COUNTIF('Controlled Vocabulary'!$B$4:$B$6,K19)=0,COUNTIF('Controlled Vocabulary'!$E$4:$E$6,L19)=0,COUNTIF('Controlled Vocabulary'!$K$4:$K$5,M19)=0),"INVALID INPUT",IF(M19="YES","UNRESOLVED",IF(L19="UNRESOLVED","UNRESOLVED",IF(OR(E19="UNKNOWN",F19="UNKNOWN",G19="UNKNOWN",I19="UNKNOWN"),"UNRESOLVED",IF(E19="NO",IF(K19="UNKNOWN","UNRESOLVED",IF(K19="YES","REFERENCE / CONTEXT ONLY","EXCLUDED")),IF(OR(F19="NO",G19="NO"),IF(K19="UNKNOWN","UNRESOLVED",IF(K19="YES","REFERENCE / CONTEXT ONLY","EXCLUDED")),IF(I19="NO",IF(K19="UNKNOWN","UNRESOLVED",IF(K19="YES","REFERENCE / CONTEXT ONLY","EXCLUDED")),IF(H19="UNKNOWN","UNRESOLVED",IF(H19="YES","DIRECT",IF(J19="UNKNOWN","UNRESOLVED",IF(J19="YES","SUBSTITUTE","INDIRECT")))))))))))))</f>
        <v>INDIRECT</v>
      </c>
      <c r="Q19" s="27" t="str">
        <f>IF(C19="","INVALID_MISSING_CANDIDATE",IF(D19&lt;&gt;"COMPLETE","INVALID_INCOMPLETE_SCOPE",IF(OR(COUNTIF('Controlled Vocabulary'!$B$4:$B$6,E19)=0,COUNTIF('Controlled Vocabulary'!$B$4:$B$6,F19)=0,COUNTIF('Controlled Vocabulary'!$B$4:$B$6,G19)=0,COUNTIF('Controlled Vocabulary'!$B$4:$B$6,H19)=0,COUNTIF('Controlled Vocabulary'!$B$4:$B$6,I19)=0,COUNTIF('Controlled Vocabulary'!$B$4:$B$6,J19)=0,COUNTIF('Controlled Vocabulary'!$B$4:$B$6,K19)=0,COUNTIF('Controlled Vocabulary'!$E$4:$E$6,L19)=0,COUNTIF('Controlled Vocabulary'!$K$4:$K$5,M19)=0),"INVALID_CONTROLLED_VALUE",IF(M19="YES","UNRESOLVED_CONTRADICTION",IF(L19="UNRESOLVED","UNRESOLVED_EVIDENCE_GAP",IF(OR(E19="UNKNOWN",F19="UNKNOWN",G19="UNKNOWN",I19="UNKNOWN"),"UNRESOLVED_EVIDENCE_GAP",IF(E19="NO",IF(K19="UNKNOWN","UNRESOLVED_EVIDENCE_GAP",IF(K19="YES","REFERENCE_OUT_OF_SCOPE_BENCHMARK","EXCLUDED_OUT_OF_SCOPE")),IF(OR(F19="NO",G19="NO"),IF(K19="UNKNOWN","UNRESOLVED_EVIDENCE_GAP",IF(K19="YES","REFERENCE_DISCOVERY_OR_CONTEXT_ONLY","EXCLUDED_NO_DECISION_RELATION")),IF(I19="NO",IF(K19="UNKNOWN","UNRESOLVED_EVIDENCE_GAP",IF(K19="YES","REFERENCE_DISCOVERY_OR_CONTEXT_ONLY","EXCLUDED_NO_DECISION_RELATION")),IF(H19="UNKNOWN","UNRESOLVED_EVIDENCE_GAP",IF(H19="YES","DIRECT_CLOSE_BUYER_SUBSTITUTE",IF(J19="UNKNOWN","UNRESOLVED_EVIDENCE_GAP",IF(J19="YES","SUBSTITUTE_ALTERNATIVE_PATH","INDIRECT_ADJACENT_COMMERCIAL_ALTERNATIVE")))))))))))))</f>
        <v>INDIRECT_ADJACENT_COMMERCIAL_ALTERNATIVE</v>
      </c>
      <c r="R19" s="28" t="str">
        <f>IF(AND(N19=P19,O19=Q19),"PASS","FAIL")</f>
        <v>PASS</v>
      </c>
    </row>
    <row r="20" spans="1:18">
      <c r="A20" s="12" t="s">
        <v>218</v>
      </c>
      <c r="B20" s="13" t="s">
        <v>219</v>
      </c>
      <c r="C20" s="13" t="s">
        <v>220</v>
      </c>
      <c r="D20" s="13" t="s">
        <v>53</v>
      </c>
      <c r="E20" s="13" t="s">
        <v>49</v>
      </c>
      <c r="F20" s="13" t="s">
        <v>49</v>
      </c>
      <c r="G20" s="13" t="s">
        <v>49</v>
      </c>
      <c r="H20" s="13" t="s">
        <v>55</v>
      </c>
      <c r="I20" s="13" t="s">
        <v>49</v>
      </c>
      <c r="J20" s="13" t="s">
        <v>49</v>
      </c>
      <c r="K20" s="13" t="s">
        <v>55</v>
      </c>
      <c r="L20" s="13" t="s">
        <v>51</v>
      </c>
      <c r="M20" s="13" t="s">
        <v>55</v>
      </c>
      <c r="N20" s="13" t="s">
        <v>84</v>
      </c>
      <c r="O20" s="13" t="s">
        <v>122</v>
      </c>
      <c r="P20" s="27" t="str">
        <f>IF(C20="","INVALID INPUT",IF(D20&lt;&gt;"COMPLETE","INVALID INPUT",IF(OR(COUNTIF('Controlled Vocabulary'!$B$4:$B$6,E20)=0,COUNTIF('Controlled Vocabulary'!$B$4:$B$6,F20)=0,COUNTIF('Controlled Vocabulary'!$B$4:$B$6,G20)=0,COUNTIF('Controlled Vocabulary'!$B$4:$B$6,H20)=0,COUNTIF('Controlled Vocabulary'!$B$4:$B$6,I20)=0,COUNTIF('Controlled Vocabulary'!$B$4:$B$6,J20)=0,COUNTIF('Controlled Vocabulary'!$B$4:$B$6,K20)=0,COUNTIF('Controlled Vocabulary'!$E$4:$E$6,L20)=0,COUNTIF('Controlled Vocabulary'!$K$4:$K$5,M20)=0),"INVALID INPUT",IF(M20="YES","UNRESOLVED",IF(L20="UNRESOLVED","UNRESOLVED",IF(OR(E20="UNKNOWN",F20="UNKNOWN",G20="UNKNOWN",I20="UNKNOWN"),"UNRESOLVED",IF(E20="NO",IF(K20="UNKNOWN","UNRESOLVED",IF(K20="YES","REFERENCE / CONTEXT ONLY","EXCLUDED")),IF(OR(F20="NO",G20="NO"),IF(K20="UNKNOWN","UNRESOLVED",IF(K20="YES","REFERENCE / CONTEXT ONLY","EXCLUDED")),IF(I20="NO",IF(K20="UNKNOWN","UNRESOLVED",IF(K20="YES","REFERENCE / CONTEXT ONLY","EXCLUDED")),IF(H20="UNKNOWN","UNRESOLVED",IF(H20="YES","DIRECT",IF(J20="UNKNOWN","UNRESOLVED",IF(J20="YES","SUBSTITUTE","INDIRECT")))))))))))))</f>
        <v>SUBSTITUTE</v>
      </c>
      <c r="Q20" s="27" t="str">
        <f>IF(C20="","INVALID_MISSING_CANDIDATE",IF(D20&lt;&gt;"COMPLETE","INVALID_INCOMPLETE_SCOPE",IF(OR(COUNTIF('Controlled Vocabulary'!$B$4:$B$6,E20)=0,COUNTIF('Controlled Vocabulary'!$B$4:$B$6,F20)=0,COUNTIF('Controlled Vocabulary'!$B$4:$B$6,G20)=0,COUNTIF('Controlled Vocabulary'!$B$4:$B$6,H20)=0,COUNTIF('Controlled Vocabulary'!$B$4:$B$6,I20)=0,COUNTIF('Controlled Vocabulary'!$B$4:$B$6,J20)=0,COUNTIF('Controlled Vocabulary'!$B$4:$B$6,K20)=0,COUNTIF('Controlled Vocabulary'!$E$4:$E$6,L20)=0,COUNTIF('Controlled Vocabulary'!$K$4:$K$5,M20)=0),"INVALID_CONTROLLED_VALUE",IF(M20="YES","UNRESOLVED_CONTRADICTION",IF(L20="UNRESOLVED","UNRESOLVED_EVIDENCE_GAP",IF(OR(E20="UNKNOWN",F20="UNKNOWN",G20="UNKNOWN",I20="UNKNOWN"),"UNRESOLVED_EVIDENCE_GAP",IF(E20="NO",IF(K20="UNKNOWN","UNRESOLVED_EVIDENCE_GAP",IF(K20="YES","REFERENCE_OUT_OF_SCOPE_BENCHMARK","EXCLUDED_OUT_OF_SCOPE")),IF(OR(F20="NO",G20="NO"),IF(K20="UNKNOWN","UNRESOLVED_EVIDENCE_GAP",IF(K20="YES","REFERENCE_DISCOVERY_OR_CONTEXT_ONLY","EXCLUDED_NO_DECISION_RELATION")),IF(I20="NO",IF(K20="UNKNOWN","UNRESOLVED_EVIDENCE_GAP",IF(K20="YES","REFERENCE_DISCOVERY_OR_CONTEXT_ONLY","EXCLUDED_NO_DECISION_RELATION")),IF(H20="UNKNOWN","UNRESOLVED_EVIDENCE_GAP",IF(H20="YES","DIRECT_CLOSE_BUYER_SUBSTITUTE",IF(J20="UNKNOWN","UNRESOLVED_EVIDENCE_GAP",IF(J20="YES","SUBSTITUTE_ALTERNATIVE_PATH","INDIRECT_ADJACENT_COMMERCIAL_ALTERNATIVE")))))))))))))</f>
        <v>SUBSTITUTE_ALTERNATIVE_PATH</v>
      </c>
      <c r="R20" s="28" t="str">
        <f>IF(AND(N20=P20,O20=Q20),"PASS","FAIL")</f>
        <v>PASS</v>
      </c>
    </row>
    <row r="21" spans="1:18">
      <c r="A21" s="15" t="s">
        <v>221</v>
      </c>
      <c r="B21" s="16" t="s">
        <v>222</v>
      </c>
      <c r="C21" s="16" t="s">
        <v>223</v>
      </c>
      <c r="D21" s="16" t="s">
        <v>53</v>
      </c>
      <c r="E21" s="16" t="s">
        <v>49</v>
      </c>
      <c r="F21" s="16" t="s">
        <v>49</v>
      </c>
      <c r="G21" s="16" t="s">
        <v>49</v>
      </c>
      <c r="H21" s="16" t="s">
        <v>55</v>
      </c>
      <c r="I21" s="16" t="s">
        <v>49</v>
      </c>
      <c r="J21" s="16" t="s">
        <v>49</v>
      </c>
      <c r="K21" s="16" t="s">
        <v>55</v>
      </c>
      <c r="L21" s="16" t="s">
        <v>51</v>
      </c>
      <c r="M21" s="16" t="s">
        <v>55</v>
      </c>
      <c r="N21" s="16" t="s">
        <v>84</v>
      </c>
      <c r="O21" s="16" t="s">
        <v>122</v>
      </c>
      <c r="P21" s="27" t="str">
        <f>IF(C21="","INVALID INPUT",IF(D21&lt;&gt;"COMPLETE","INVALID INPUT",IF(OR(COUNTIF('Controlled Vocabulary'!$B$4:$B$6,E21)=0,COUNTIF('Controlled Vocabulary'!$B$4:$B$6,F21)=0,COUNTIF('Controlled Vocabulary'!$B$4:$B$6,G21)=0,COUNTIF('Controlled Vocabulary'!$B$4:$B$6,H21)=0,COUNTIF('Controlled Vocabulary'!$B$4:$B$6,I21)=0,COUNTIF('Controlled Vocabulary'!$B$4:$B$6,J21)=0,COUNTIF('Controlled Vocabulary'!$B$4:$B$6,K21)=0,COUNTIF('Controlled Vocabulary'!$E$4:$E$6,L21)=0,COUNTIF('Controlled Vocabulary'!$K$4:$K$5,M21)=0),"INVALID INPUT",IF(M21="YES","UNRESOLVED",IF(L21="UNRESOLVED","UNRESOLVED",IF(OR(E21="UNKNOWN",F21="UNKNOWN",G21="UNKNOWN",I21="UNKNOWN"),"UNRESOLVED",IF(E21="NO",IF(K21="UNKNOWN","UNRESOLVED",IF(K21="YES","REFERENCE / CONTEXT ONLY","EXCLUDED")),IF(OR(F21="NO",G21="NO"),IF(K21="UNKNOWN","UNRESOLVED",IF(K21="YES","REFERENCE / CONTEXT ONLY","EXCLUDED")),IF(I21="NO",IF(K21="UNKNOWN","UNRESOLVED",IF(K21="YES","REFERENCE / CONTEXT ONLY","EXCLUDED")),IF(H21="UNKNOWN","UNRESOLVED",IF(H21="YES","DIRECT",IF(J21="UNKNOWN","UNRESOLVED",IF(J21="YES","SUBSTITUTE","INDIRECT")))))))))))))</f>
        <v>SUBSTITUTE</v>
      </c>
      <c r="Q21" s="27" t="str">
        <f>IF(C21="","INVALID_MISSING_CANDIDATE",IF(D21&lt;&gt;"COMPLETE","INVALID_INCOMPLETE_SCOPE",IF(OR(COUNTIF('Controlled Vocabulary'!$B$4:$B$6,E21)=0,COUNTIF('Controlled Vocabulary'!$B$4:$B$6,F21)=0,COUNTIF('Controlled Vocabulary'!$B$4:$B$6,G21)=0,COUNTIF('Controlled Vocabulary'!$B$4:$B$6,H21)=0,COUNTIF('Controlled Vocabulary'!$B$4:$B$6,I21)=0,COUNTIF('Controlled Vocabulary'!$B$4:$B$6,J21)=0,COUNTIF('Controlled Vocabulary'!$B$4:$B$6,K21)=0,COUNTIF('Controlled Vocabulary'!$E$4:$E$6,L21)=0,COUNTIF('Controlled Vocabulary'!$K$4:$K$5,M21)=0),"INVALID_CONTROLLED_VALUE",IF(M21="YES","UNRESOLVED_CONTRADICTION",IF(L21="UNRESOLVED","UNRESOLVED_EVIDENCE_GAP",IF(OR(E21="UNKNOWN",F21="UNKNOWN",G21="UNKNOWN",I21="UNKNOWN"),"UNRESOLVED_EVIDENCE_GAP",IF(E21="NO",IF(K21="UNKNOWN","UNRESOLVED_EVIDENCE_GAP",IF(K21="YES","REFERENCE_OUT_OF_SCOPE_BENCHMARK","EXCLUDED_OUT_OF_SCOPE")),IF(OR(F21="NO",G21="NO"),IF(K21="UNKNOWN","UNRESOLVED_EVIDENCE_GAP",IF(K21="YES","REFERENCE_DISCOVERY_OR_CONTEXT_ONLY","EXCLUDED_NO_DECISION_RELATION")),IF(I21="NO",IF(K21="UNKNOWN","UNRESOLVED_EVIDENCE_GAP",IF(K21="YES","REFERENCE_DISCOVERY_OR_CONTEXT_ONLY","EXCLUDED_NO_DECISION_RELATION")),IF(H21="UNKNOWN","UNRESOLVED_EVIDENCE_GAP",IF(H21="YES","DIRECT_CLOSE_BUYER_SUBSTITUTE",IF(J21="UNKNOWN","UNRESOLVED_EVIDENCE_GAP",IF(J21="YES","SUBSTITUTE_ALTERNATIVE_PATH","INDIRECT_ADJACENT_COMMERCIAL_ALTERNATIVE")))))))))))))</f>
        <v>SUBSTITUTE_ALTERNATIVE_PATH</v>
      </c>
      <c r="R21" s="28" t="str">
        <f>IF(AND(N21=P21,O21=Q21),"PASS","FAIL")</f>
        <v>PASS</v>
      </c>
    </row>
    <row r="22" spans="1:18">
      <c r="A22" s="12" t="s">
        <v>224</v>
      </c>
      <c r="B22" s="13" t="s">
        <v>225</v>
      </c>
      <c r="C22" s="13" t="s">
        <v>226</v>
      </c>
      <c r="D22" s="13" t="s">
        <v>53</v>
      </c>
      <c r="E22" s="13" t="s">
        <v>49</v>
      </c>
      <c r="F22" s="13" t="s">
        <v>49</v>
      </c>
      <c r="G22" s="13" t="s">
        <v>49</v>
      </c>
      <c r="H22" s="13" t="s">
        <v>55</v>
      </c>
      <c r="I22" s="13" t="s">
        <v>49</v>
      </c>
      <c r="J22" s="13" t="s">
        <v>49</v>
      </c>
      <c r="K22" s="13" t="s">
        <v>55</v>
      </c>
      <c r="L22" s="13" t="s">
        <v>51</v>
      </c>
      <c r="M22" s="13" t="s">
        <v>55</v>
      </c>
      <c r="N22" s="13" t="s">
        <v>84</v>
      </c>
      <c r="O22" s="13" t="s">
        <v>122</v>
      </c>
      <c r="P22" s="27" t="str">
        <f>IF(C22="","INVALID INPUT",IF(D22&lt;&gt;"COMPLETE","INVALID INPUT",IF(OR(COUNTIF('Controlled Vocabulary'!$B$4:$B$6,E22)=0,COUNTIF('Controlled Vocabulary'!$B$4:$B$6,F22)=0,COUNTIF('Controlled Vocabulary'!$B$4:$B$6,G22)=0,COUNTIF('Controlled Vocabulary'!$B$4:$B$6,H22)=0,COUNTIF('Controlled Vocabulary'!$B$4:$B$6,I22)=0,COUNTIF('Controlled Vocabulary'!$B$4:$B$6,J22)=0,COUNTIF('Controlled Vocabulary'!$B$4:$B$6,K22)=0,COUNTIF('Controlled Vocabulary'!$E$4:$E$6,L22)=0,COUNTIF('Controlled Vocabulary'!$K$4:$K$5,M22)=0),"INVALID INPUT",IF(M22="YES","UNRESOLVED",IF(L22="UNRESOLVED","UNRESOLVED",IF(OR(E22="UNKNOWN",F22="UNKNOWN",G22="UNKNOWN",I22="UNKNOWN"),"UNRESOLVED",IF(E22="NO",IF(K22="UNKNOWN","UNRESOLVED",IF(K22="YES","REFERENCE / CONTEXT ONLY","EXCLUDED")),IF(OR(F22="NO",G22="NO"),IF(K22="UNKNOWN","UNRESOLVED",IF(K22="YES","REFERENCE / CONTEXT ONLY","EXCLUDED")),IF(I22="NO",IF(K22="UNKNOWN","UNRESOLVED",IF(K22="YES","REFERENCE / CONTEXT ONLY","EXCLUDED")),IF(H22="UNKNOWN","UNRESOLVED",IF(H22="YES","DIRECT",IF(J22="UNKNOWN","UNRESOLVED",IF(J22="YES","SUBSTITUTE","INDIRECT")))))))))))))</f>
        <v>SUBSTITUTE</v>
      </c>
      <c r="Q22" s="27" t="str">
        <f>IF(C22="","INVALID_MISSING_CANDIDATE",IF(D22&lt;&gt;"COMPLETE","INVALID_INCOMPLETE_SCOPE",IF(OR(COUNTIF('Controlled Vocabulary'!$B$4:$B$6,E22)=0,COUNTIF('Controlled Vocabulary'!$B$4:$B$6,F22)=0,COUNTIF('Controlled Vocabulary'!$B$4:$B$6,G22)=0,COUNTIF('Controlled Vocabulary'!$B$4:$B$6,H22)=0,COUNTIF('Controlled Vocabulary'!$B$4:$B$6,I22)=0,COUNTIF('Controlled Vocabulary'!$B$4:$B$6,J22)=0,COUNTIF('Controlled Vocabulary'!$B$4:$B$6,K22)=0,COUNTIF('Controlled Vocabulary'!$E$4:$E$6,L22)=0,COUNTIF('Controlled Vocabulary'!$K$4:$K$5,M22)=0),"INVALID_CONTROLLED_VALUE",IF(M22="YES","UNRESOLVED_CONTRADICTION",IF(L22="UNRESOLVED","UNRESOLVED_EVIDENCE_GAP",IF(OR(E22="UNKNOWN",F22="UNKNOWN",G22="UNKNOWN",I22="UNKNOWN"),"UNRESOLVED_EVIDENCE_GAP",IF(E22="NO",IF(K22="UNKNOWN","UNRESOLVED_EVIDENCE_GAP",IF(K22="YES","REFERENCE_OUT_OF_SCOPE_BENCHMARK","EXCLUDED_OUT_OF_SCOPE")),IF(OR(F22="NO",G22="NO"),IF(K22="UNKNOWN","UNRESOLVED_EVIDENCE_GAP",IF(K22="YES","REFERENCE_DISCOVERY_OR_CONTEXT_ONLY","EXCLUDED_NO_DECISION_RELATION")),IF(I22="NO",IF(K22="UNKNOWN","UNRESOLVED_EVIDENCE_GAP",IF(K22="YES","REFERENCE_DISCOVERY_OR_CONTEXT_ONLY","EXCLUDED_NO_DECISION_RELATION")),IF(H22="UNKNOWN","UNRESOLVED_EVIDENCE_GAP",IF(H22="YES","DIRECT_CLOSE_BUYER_SUBSTITUTE",IF(J22="UNKNOWN","UNRESOLVED_EVIDENCE_GAP",IF(J22="YES","SUBSTITUTE_ALTERNATIVE_PATH","INDIRECT_ADJACENT_COMMERCIAL_ALTERNATIVE")))))))))))))</f>
        <v>SUBSTITUTE_ALTERNATIVE_PATH</v>
      </c>
      <c r="R22" s="28" t="str">
        <f>IF(AND(N22=P22,O22=Q22),"PASS","FAIL")</f>
        <v>PASS</v>
      </c>
    </row>
    <row r="23" spans="1:18">
      <c r="A23" s="15" t="s">
        <v>227</v>
      </c>
      <c r="B23" s="16" t="s">
        <v>228</v>
      </c>
      <c r="C23" s="16" t="s">
        <v>229</v>
      </c>
      <c r="D23" s="16" t="s">
        <v>53</v>
      </c>
      <c r="E23" s="16" t="s">
        <v>49</v>
      </c>
      <c r="F23" s="16" t="s">
        <v>49</v>
      </c>
      <c r="G23" s="16" t="s">
        <v>49</v>
      </c>
      <c r="H23" s="16" t="s">
        <v>55</v>
      </c>
      <c r="I23" s="16" t="s">
        <v>49</v>
      </c>
      <c r="J23" s="16" t="s">
        <v>49</v>
      </c>
      <c r="K23" s="16" t="s">
        <v>55</v>
      </c>
      <c r="L23" s="16" t="s">
        <v>51</v>
      </c>
      <c r="M23" s="16" t="s">
        <v>55</v>
      </c>
      <c r="N23" s="16" t="s">
        <v>84</v>
      </c>
      <c r="O23" s="16" t="s">
        <v>122</v>
      </c>
      <c r="P23" s="27" t="str">
        <f>IF(C23="","INVALID INPUT",IF(D23&lt;&gt;"COMPLETE","INVALID INPUT",IF(OR(COUNTIF('Controlled Vocabulary'!$B$4:$B$6,E23)=0,COUNTIF('Controlled Vocabulary'!$B$4:$B$6,F23)=0,COUNTIF('Controlled Vocabulary'!$B$4:$B$6,G23)=0,COUNTIF('Controlled Vocabulary'!$B$4:$B$6,H23)=0,COUNTIF('Controlled Vocabulary'!$B$4:$B$6,I23)=0,COUNTIF('Controlled Vocabulary'!$B$4:$B$6,J23)=0,COUNTIF('Controlled Vocabulary'!$B$4:$B$6,K23)=0,COUNTIF('Controlled Vocabulary'!$E$4:$E$6,L23)=0,COUNTIF('Controlled Vocabulary'!$K$4:$K$5,M23)=0),"INVALID INPUT",IF(M23="YES","UNRESOLVED",IF(L23="UNRESOLVED","UNRESOLVED",IF(OR(E23="UNKNOWN",F23="UNKNOWN",G23="UNKNOWN",I23="UNKNOWN"),"UNRESOLVED",IF(E23="NO",IF(K23="UNKNOWN","UNRESOLVED",IF(K23="YES","REFERENCE / CONTEXT ONLY","EXCLUDED")),IF(OR(F23="NO",G23="NO"),IF(K23="UNKNOWN","UNRESOLVED",IF(K23="YES","REFERENCE / CONTEXT ONLY","EXCLUDED")),IF(I23="NO",IF(K23="UNKNOWN","UNRESOLVED",IF(K23="YES","REFERENCE / CONTEXT ONLY","EXCLUDED")),IF(H23="UNKNOWN","UNRESOLVED",IF(H23="YES","DIRECT",IF(J23="UNKNOWN","UNRESOLVED",IF(J23="YES","SUBSTITUTE","INDIRECT")))))))))))))</f>
        <v>SUBSTITUTE</v>
      </c>
      <c r="Q23" s="27" t="str">
        <f>IF(C23="","INVALID_MISSING_CANDIDATE",IF(D23&lt;&gt;"COMPLETE","INVALID_INCOMPLETE_SCOPE",IF(OR(COUNTIF('Controlled Vocabulary'!$B$4:$B$6,E23)=0,COUNTIF('Controlled Vocabulary'!$B$4:$B$6,F23)=0,COUNTIF('Controlled Vocabulary'!$B$4:$B$6,G23)=0,COUNTIF('Controlled Vocabulary'!$B$4:$B$6,H23)=0,COUNTIF('Controlled Vocabulary'!$B$4:$B$6,I23)=0,COUNTIF('Controlled Vocabulary'!$B$4:$B$6,J23)=0,COUNTIF('Controlled Vocabulary'!$B$4:$B$6,K23)=0,COUNTIF('Controlled Vocabulary'!$E$4:$E$6,L23)=0,COUNTIF('Controlled Vocabulary'!$K$4:$K$5,M23)=0),"INVALID_CONTROLLED_VALUE",IF(M23="YES","UNRESOLVED_CONTRADICTION",IF(L23="UNRESOLVED","UNRESOLVED_EVIDENCE_GAP",IF(OR(E23="UNKNOWN",F23="UNKNOWN",G23="UNKNOWN",I23="UNKNOWN"),"UNRESOLVED_EVIDENCE_GAP",IF(E23="NO",IF(K23="UNKNOWN","UNRESOLVED_EVIDENCE_GAP",IF(K23="YES","REFERENCE_OUT_OF_SCOPE_BENCHMARK","EXCLUDED_OUT_OF_SCOPE")),IF(OR(F23="NO",G23="NO"),IF(K23="UNKNOWN","UNRESOLVED_EVIDENCE_GAP",IF(K23="YES","REFERENCE_DISCOVERY_OR_CONTEXT_ONLY","EXCLUDED_NO_DECISION_RELATION")),IF(I23="NO",IF(K23="UNKNOWN","UNRESOLVED_EVIDENCE_GAP",IF(K23="YES","REFERENCE_DISCOVERY_OR_CONTEXT_ONLY","EXCLUDED_NO_DECISION_RELATION")),IF(H23="UNKNOWN","UNRESOLVED_EVIDENCE_GAP",IF(H23="YES","DIRECT_CLOSE_BUYER_SUBSTITUTE",IF(J23="UNKNOWN","UNRESOLVED_EVIDENCE_GAP",IF(J23="YES","SUBSTITUTE_ALTERNATIVE_PATH","INDIRECT_ADJACENT_COMMERCIAL_ALTERNATIVE")))))))))))))</f>
        <v>SUBSTITUTE_ALTERNATIVE_PATH</v>
      </c>
      <c r="R23" s="28" t="str">
        <f>IF(AND(N23=P23,O23=Q23),"PASS","FAIL")</f>
        <v>PASS</v>
      </c>
    </row>
    <row r="24" spans="1:18">
      <c r="A24" s="12" t="s">
        <v>230</v>
      </c>
      <c r="B24" s="13" t="s">
        <v>231</v>
      </c>
      <c r="C24" s="13" t="s">
        <v>232</v>
      </c>
      <c r="D24" s="13" t="s">
        <v>53</v>
      </c>
      <c r="E24" s="13" t="s">
        <v>49</v>
      </c>
      <c r="F24" s="13" t="s">
        <v>49</v>
      </c>
      <c r="G24" s="13" t="s">
        <v>49</v>
      </c>
      <c r="H24" s="13" t="s">
        <v>55</v>
      </c>
      <c r="I24" s="13" t="s">
        <v>49</v>
      </c>
      <c r="J24" s="13" t="s">
        <v>49</v>
      </c>
      <c r="K24" s="13" t="s">
        <v>55</v>
      </c>
      <c r="L24" s="13" t="s">
        <v>51</v>
      </c>
      <c r="M24" s="13" t="s">
        <v>55</v>
      </c>
      <c r="N24" s="13" t="s">
        <v>84</v>
      </c>
      <c r="O24" s="13" t="s">
        <v>122</v>
      </c>
      <c r="P24" s="27" t="str">
        <f>IF(C24="","INVALID INPUT",IF(D24&lt;&gt;"COMPLETE","INVALID INPUT",IF(OR(COUNTIF('Controlled Vocabulary'!$B$4:$B$6,E24)=0,COUNTIF('Controlled Vocabulary'!$B$4:$B$6,F24)=0,COUNTIF('Controlled Vocabulary'!$B$4:$B$6,G24)=0,COUNTIF('Controlled Vocabulary'!$B$4:$B$6,H24)=0,COUNTIF('Controlled Vocabulary'!$B$4:$B$6,I24)=0,COUNTIF('Controlled Vocabulary'!$B$4:$B$6,J24)=0,COUNTIF('Controlled Vocabulary'!$B$4:$B$6,K24)=0,COUNTIF('Controlled Vocabulary'!$E$4:$E$6,L24)=0,COUNTIF('Controlled Vocabulary'!$K$4:$K$5,M24)=0),"INVALID INPUT",IF(M24="YES","UNRESOLVED",IF(L24="UNRESOLVED","UNRESOLVED",IF(OR(E24="UNKNOWN",F24="UNKNOWN",G24="UNKNOWN",I24="UNKNOWN"),"UNRESOLVED",IF(E24="NO",IF(K24="UNKNOWN","UNRESOLVED",IF(K24="YES","REFERENCE / CONTEXT ONLY","EXCLUDED")),IF(OR(F24="NO",G24="NO"),IF(K24="UNKNOWN","UNRESOLVED",IF(K24="YES","REFERENCE / CONTEXT ONLY","EXCLUDED")),IF(I24="NO",IF(K24="UNKNOWN","UNRESOLVED",IF(K24="YES","REFERENCE / CONTEXT ONLY","EXCLUDED")),IF(H24="UNKNOWN","UNRESOLVED",IF(H24="YES","DIRECT",IF(J24="UNKNOWN","UNRESOLVED",IF(J24="YES","SUBSTITUTE","INDIRECT")))))))))))))</f>
        <v>SUBSTITUTE</v>
      </c>
      <c r="Q24" s="27" t="str">
        <f>IF(C24="","INVALID_MISSING_CANDIDATE",IF(D24&lt;&gt;"COMPLETE","INVALID_INCOMPLETE_SCOPE",IF(OR(COUNTIF('Controlled Vocabulary'!$B$4:$B$6,E24)=0,COUNTIF('Controlled Vocabulary'!$B$4:$B$6,F24)=0,COUNTIF('Controlled Vocabulary'!$B$4:$B$6,G24)=0,COUNTIF('Controlled Vocabulary'!$B$4:$B$6,H24)=0,COUNTIF('Controlled Vocabulary'!$B$4:$B$6,I24)=0,COUNTIF('Controlled Vocabulary'!$B$4:$B$6,J24)=0,COUNTIF('Controlled Vocabulary'!$B$4:$B$6,K24)=0,COUNTIF('Controlled Vocabulary'!$E$4:$E$6,L24)=0,COUNTIF('Controlled Vocabulary'!$K$4:$K$5,M24)=0),"INVALID_CONTROLLED_VALUE",IF(M24="YES","UNRESOLVED_CONTRADICTION",IF(L24="UNRESOLVED","UNRESOLVED_EVIDENCE_GAP",IF(OR(E24="UNKNOWN",F24="UNKNOWN",G24="UNKNOWN",I24="UNKNOWN"),"UNRESOLVED_EVIDENCE_GAP",IF(E24="NO",IF(K24="UNKNOWN","UNRESOLVED_EVIDENCE_GAP",IF(K24="YES","REFERENCE_OUT_OF_SCOPE_BENCHMARK","EXCLUDED_OUT_OF_SCOPE")),IF(OR(F24="NO",G24="NO"),IF(K24="UNKNOWN","UNRESOLVED_EVIDENCE_GAP",IF(K24="YES","REFERENCE_DISCOVERY_OR_CONTEXT_ONLY","EXCLUDED_NO_DECISION_RELATION")),IF(I24="NO",IF(K24="UNKNOWN","UNRESOLVED_EVIDENCE_GAP",IF(K24="YES","REFERENCE_DISCOVERY_OR_CONTEXT_ONLY","EXCLUDED_NO_DECISION_RELATION")),IF(H24="UNKNOWN","UNRESOLVED_EVIDENCE_GAP",IF(H24="YES","DIRECT_CLOSE_BUYER_SUBSTITUTE",IF(J24="UNKNOWN","UNRESOLVED_EVIDENCE_GAP",IF(J24="YES","SUBSTITUTE_ALTERNATIVE_PATH","INDIRECT_ADJACENT_COMMERCIAL_ALTERNATIVE")))))))))))))</f>
        <v>SUBSTITUTE_ALTERNATIVE_PATH</v>
      </c>
      <c r="R24" s="28" t="str">
        <f>IF(AND(N24=P24,O24=Q24),"PASS","FAIL")</f>
        <v>PASS</v>
      </c>
    </row>
    <row r="25" spans="1:18">
      <c r="A25" s="15" t="s">
        <v>233</v>
      </c>
      <c r="B25" s="16" t="s">
        <v>234</v>
      </c>
      <c r="C25" s="16" t="s">
        <v>235</v>
      </c>
      <c r="D25" s="16" t="s">
        <v>53</v>
      </c>
      <c r="E25" s="16" t="s">
        <v>49</v>
      </c>
      <c r="F25" s="16" t="s">
        <v>49</v>
      </c>
      <c r="G25" s="16" t="s">
        <v>49</v>
      </c>
      <c r="H25" s="16" t="s">
        <v>55</v>
      </c>
      <c r="I25" s="16" t="s">
        <v>49</v>
      </c>
      <c r="J25" s="16" t="s">
        <v>49</v>
      </c>
      <c r="K25" s="16" t="s">
        <v>55</v>
      </c>
      <c r="L25" s="16" t="s">
        <v>51</v>
      </c>
      <c r="M25" s="16" t="s">
        <v>55</v>
      </c>
      <c r="N25" s="16" t="s">
        <v>84</v>
      </c>
      <c r="O25" s="16" t="s">
        <v>122</v>
      </c>
      <c r="P25" s="27" t="str">
        <f>IF(C25="","INVALID INPUT",IF(D25&lt;&gt;"COMPLETE","INVALID INPUT",IF(OR(COUNTIF('Controlled Vocabulary'!$B$4:$B$6,E25)=0,COUNTIF('Controlled Vocabulary'!$B$4:$B$6,F25)=0,COUNTIF('Controlled Vocabulary'!$B$4:$B$6,G25)=0,COUNTIF('Controlled Vocabulary'!$B$4:$B$6,H25)=0,COUNTIF('Controlled Vocabulary'!$B$4:$B$6,I25)=0,COUNTIF('Controlled Vocabulary'!$B$4:$B$6,J25)=0,COUNTIF('Controlled Vocabulary'!$B$4:$B$6,K25)=0,COUNTIF('Controlled Vocabulary'!$E$4:$E$6,L25)=0,COUNTIF('Controlled Vocabulary'!$K$4:$K$5,M25)=0),"INVALID INPUT",IF(M25="YES","UNRESOLVED",IF(L25="UNRESOLVED","UNRESOLVED",IF(OR(E25="UNKNOWN",F25="UNKNOWN",G25="UNKNOWN",I25="UNKNOWN"),"UNRESOLVED",IF(E25="NO",IF(K25="UNKNOWN","UNRESOLVED",IF(K25="YES","REFERENCE / CONTEXT ONLY","EXCLUDED")),IF(OR(F25="NO",G25="NO"),IF(K25="UNKNOWN","UNRESOLVED",IF(K25="YES","REFERENCE / CONTEXT ONLY","EXCLUDED")),IF(I25="NO",IF(K25="UNKNOWN","UNRESOLVED",IF(K25="YES","REFERENCE / CONTEXT ONLY","EXCLUDED")),IF(H25="UNKNOWN","UNRESOLVED",IF(H25="YES","DIRECT",IF(J25="UNKNOWN","UNRESOLVED",IF(J25="YES","SUBSTITUTE","INDIRECT")))))))))))))</f>
        <v>SUBSTITUTE</v>
      </c>
      <c r="Q25" s="27" t="str">
        <f>IF(C25="","INVALID_MISSING_CANDIDATE",IF(D25&lt;&gt;"COMPLETE","INVALID_INCOMPLETE_SCOPE",IF(OR(COUNTIF('Controlled Vocabulary'!$B$4:$B$6,E25)=0,COUNTIF('Controlled Vocabulary'!$B$4:$B$6,F25)=0,COUNTIF('Controlled Vocabulary'!$B$4:$B$6,G25)=0,COUNTIF('Controlled Vocabulary'!$B$4:$B$6,H25)=0,COUNTIF('Controlled Vocabulary'!$B$4:$B$6,I25)=0,COUNTIF('Controlled Vocabulary'!$B$4:$B$6,J25)=0,COUNTIF('Controlled Vocabulary'!$B$4:$B$6,K25)=0,COUNTIF('Controlled Vocabulary'!$E$4:$E$6,L25)=0,COUNTIF('Controlled Vocabulary'!$K$4:$K$5,M25)=0),"INVALID_CONTROLLED_VALUE",IF(M25="YES","UNRESOLVED_CONTRADICTION",IF(L25="UNRESOLVED","UNRESOLVED_EVIDENCE_GAP",IF(OR(E25="UNKNOWN",F25="UNKNOWN",G25="UNKNOWN",I25="UNKNOWN"),"UNRESOLVED_EVIDENCE_GAP",IF(E25="NO",IF(K25="UNKNOWN","UNRESOLVED_EVIDENCE_GAP",IF(K25="YES","REFERENCE_OUT_OF_SCOPE_BENCHMARK","EXCLUDED_OUT_OF_SCOPE")),IF(OR(F25="NO",G25="NO"),IF(K25="UNKNOWN","UNRESOLVED_EVIDENCE_GAP",IF(K25="YES","REFERENCE_DISCOVERY_OR_CONTEXT_ONLY","EXCLUDED_NO_DECISION_RELATION")),IF(I25="NO",IF(K25="UNKNOWN","UNRESOLVED_EVIDENCE_GAP",IF(K25="YES","REFERENCE_DISCOVERY_OR_CONTEXT_ONLY","EXCLUDED_NO_DECISION_RELATION")),IF(H25="UNKNOWN","UNRESOLVED_EVIDENCE_GAP",IF(H25="YES","DIRECT_CLOSE_BUYER_SUBSTITUTE",IF(J25="UNKNOWN","UNRESOLVED_EVIDENCE_GAP",IF(J25="YES","SUBSTITUTE_ALTERNATIVE_PATH","INDIRECT_ADJACENT_COMMERCIAL_ALTERNATIVE")))))))))))))</f>
        <v>SUBSTITUTE_ALTERNATIVE_PATH</v>
      </c>
      <c r="R25" s="28" t="str">
        <f>IF(AND(N25=P25,O25=Q25),"PASS","FAIL")</f>
        <v>PASS</v>
      </c>
    </row>
    <row r="26" spans="1:18">
      <c r="A26" s="12" t="s">
        <v>236</v>
      </c>
      <c r="B26" s="13" t="s">
        <v>237</v>
      </c>
      <c r="C26" s="13" t="s">
        <v>238</v>
      </c>
      <c r="D26" s="13" t="s">
        <v>53</v>
      </c>
      <c r="E26" s="13" t="s">
        <v>49</v>
      </c>
      <c r="F26" s="13" t="s">
        <v>49</v>
      </c>
      <c r="G26" s="13" t="s">
        <v>49</v>
      </c>
      <c r="H26" s="13" t="s">
        <v>55</v>
      </c>
      <c r="I26" s="13" t="s">
        <v>49</v>
      </c>
      <c r="J26" s="13" t="s">
        <v>49</v>
      </c>
      <c r="K26" s="13" t="s">
        <v>55</v>
      </c>
      <c r="L26" s="13" t="s">
        <v>51</v>
      </c>
      <c r="M26" s="13" t="s">
        <v>55</v>
      </c>
      <c r="N26" s="13" t="s">
        <v>84</v>
      </c>
      <c r="O26" s="13" t="s">
        <v>122</v>
      </c>
      <c r="P26" s="27" t="str">
        <f>IF(C26="","INVALID INPUT",IF(D26&lt;&gt;"COMPLETE","INVALID INPUT",IF(OR(COUNTIF('Controlled Vocabulary'!$B$4:$B$6,E26)=0,COUNTIF('Controlled Vocabulary'!$B$4:$B$6,F26)=0,COUNTIF('Controlled Vocabulary'!$B$4:$B$6,G26)=0,COUNTIF('Controlled Vocabulary'!$B$4:$B$6,H26)=0,COUNTIF('Controlled Vocabulary'!$B$4:$B$6,I26)=0,COUNTIF('Controlled Vocabulary'!$B$4:$B$6,J26)=0,COUNTIF('Controlled Vocabulary'!$B$4:$B$6,K26)=0,COUNTIF('Controlled Vocabulary'!$E$4:$E$6,L26)=0,COUNTIF('Controlled Vocabulary'!$K$4:$K$5,M26)=0),"INVALID INPUT",IF(M26="YES","UNRESOLVED",IF(L26="UNRESOLVED","UNRESOLVED",IF(OR(E26="UNKNOWN",F26="UNKNOWN",G26="UNKNOWN",I26="UNKNOWN"),"UNRESOLVED",IF(E26="NO",IF(K26="UNKNOWN","UNRESOLVED",IF(K26="YES","REFERENCE / CONTEXT ONLY","EXCLUDED")),IF(OR(F26="NO",G26="NO"),IF(K26="UNKNOWN","UNRESOLVED",IF(K26="YES","REFERENCE / CONTEXT ONLY","EXCLUDED")),IF(I26="NO",IF(K26="UNKNOWN","UNRESOLVED",IF(K26="YES","REFERENCE / CONTEXT ONLY","EXCLUDED")),IF(H26="UNKNOWN","UNRESOLVED",IF(H26="YES","DIRECT",IF(J26="UNKNOWN","UNRESOLVED",IF(J26="YES","SUBSTITUTE","INDIRECT")))))))))))))</f>
        <v>SUBSTITUTE</v>
      </c>
      <c r="Q26" s="27" t="str">
        <f>IF(C26="","INVALID_MISSING_CANDIDATE",IF(D26&lt;&gt;"COMPLETE","INVALID_INCOMPLETE_SCOPE",IF(OR(COUNTIF('Controlled Vocabulary'!$B$4:$B$6,E26)=0,COUNTIF('Controlled Vocabulary'!$B$4:$B$6,F26)=0,COUNTIF('Controlled Vocabulary'!$B$4:$B$6,G26)=0,COUNTIF('Controlled Vocabulary'!$B$4:$B$6,H26)=0,COUNTIF('Controlled Vocabulary'!$B$4:$B$6,I26)=0,COUNTIF('Controlled Vocabulary'!$B$4:$B$6,J26)=0,COUNTIF('Controlled Vocabulary'!$B$4:$B$6,K26)=0,COUNTIF('Controlled Vocabulary'!$E$4:$E$6,L26)=0,COUNTIF('Controlled Vocabulary'!$K$4:$K$5,M26)=0),"INVALID_CONTROLLED_VALUE",IF(M26="YES","UNRESOLVED_CONTRADICTION",IF(L26="UNRESOLVED","UNRESOLVED_EVIDENCE_GAP",IF(OR(E26="UNKNOWN",F26="UNKNOWN",G26="UNKNOWN",I26="UNKNOWN"),"UNRESOLVED_EVIDENCE_GAP",IF(E26="NO",IF(K26="UNKNOWN","UNRESOLVED_EVIDENCE_GAP",IF(K26="YES","REFERENCE_OUT_OF_SCOPE_BENCHMARK","EXCLUDED_OUT_OF_SCOPE")),IF(OR(F26="NO",G26="NO"),IF(K26="UNKNOWN","UNRESOLVED_EVIDENCE_GAP",IF(K26="YES","REFERENCE_DISCOVERY_OR_CONTEXT_ONLY","EXCLUDED_NO_DECISION_RELATION")),IF(I26="NO",IF(K26="UNKNOWN","UNRESOLVED_EVIDENCE_GAP",IF(K26="YES","REFERENCE_DISCOVERY_OR_CONTEXT_ONLY","EXCLUDED_NO_DECISION_RELATION")),IF(H26="UNKNOWN","UNRESOLVED_EVIDENCE_GAP",IF(H26="YES","DIRECT_CLOSE_BUYER_SUBSTITUTE",IF(J26="UNKNOWN","UNRESOLVED_EVIDENCE_GAP",IF(J26="YES","SUBSTITUTE_ALTERNATIVE_PATH","INDIRECT_ADJACENT_COMMERCIAL_ALTERNATIVE")))))))))))))</f>
        <v>SUBSTITUTE_ALTERNATIVE_PATH</v>
      </c>
      <c r="R26" s="28" t="str">
        <f>IF(AND(N26=P26,O26=Q26),"PASS","FAIL")</f>
        <v>PASS</v>
      </c>
    </row>
    <row r="27" spans="1:18">
      <c r="A27" s="15" t="s">
        <v>239</v>
      </c>
      <c r="B27" s="16" t="s">
        <v>240</v>
      </c>
      <c r="C27" s="16" t="s">
        <v>241</v>
      </c>
      <c r="D27" s="16" t="s">
        <v>53</v>
      </c>
      <c r="E27" s="16" t="s">
        <v>49</v>
      </c>
      <c r="F27" s="16" t="s">
        <v>49</v>
      </c>
      <c r="G27" s="16" t="s">
        <v>49</v>
      </c>
      <c r="H27" s="16" t="s">
        <v>55</v>
      </c>
      <c r="I27" s="16" t="s">
        <v>49</v>
      </c>
      <c r="J27" s="16" t="s">
        <v>49</v>
      </c>
      <c r="K27" s="16" t="s">
        <v>55</v>
      </c>
      <c r="L27" s="16" t="s">
        <v>51</v>
      </c>
      <c r="M27" s="16" t="s">
        <v>55</v>
      </c>
      <c r="N27" s="16" t="s">
        <v>84</v>
      </c>
      <c r="O27" s="16" t="s">
        <v>122</v>
      </c>
      <c r="P27" s="27" t="str">
        <f>IF(C27="","INVALID INPUT",IF(D27&lt;&gt;"COMPLETE","INVALID INPUT",IF(OR(COUNTIF('Controlled Vocabulary'!$B$4:$B$6,E27)=0,COUNTIF('Controlled Vocabulary'!$B$4:$B$6,F27)=0,COUNTIF('Controlled Vocabulary'!$B$4:$B$6,G27)=0,COUNTIF('Controlled Vocabulary'!$B$4:$B$6,H27)=0,COUNTIF('Controlled Vocabulary'!$B$4:$B$6,I27)=0,COUNTIF('Controlled Vocabulary'!$B$4:$B$6,J27)=0,COUNTIF('Controlled Vocabulary'!$B$4:$B$6,K27)=0,COUNTIF('Controlled Vocabulary'!$E$4:$E$6,L27)=0,COUNTIF('Controlled Vocabulary'!$K$4:$K$5,M27)=0),"INVALID INPUT",IF(M27="YES","UNRESOLVED",IF(L27="UNRESOLVED","UNRESOLVED",IF(OR(E27="UNKNOWN",F27="UNKNOWN",G27="UNKNOWN",I27="UNKNOWN"),"UNRESOLVED",IF(E27="NO",IF(K27="UNKNOWN","UNRESOLVED",IF(K27="YES","REFERENCE / CONTEXT ONLY","EXCLUDED")),IF(OR(F27="NO",G27="NO"),IF(K27="UNKNOWN","UNRESOLVED",IF(K27="YES","REFERENCE / CONTEXT ONLY","EXCLUDED")),IF(I27="NO",IF(K27="UNKNOWN","UNRESOLVED",IF(K27="YES","REFERENCE / CONTEXT ONLY","EXCLUDED")),IF(H27="UNKNOWN","UNRESOLVED",IF(H27="YES","DIRECT",IF(J27="UNKNOWN","UNRESOLVED",IF(J27="YES","SUBSTITUTE","INDIRECT")))))))))))))</f>
        <v>SUBSTITUTE</v>
      </c>
      <c r="Q27" s="27" t="str">
        <f>IF(C27="","INVALID_MISSING_CANDIDATE",IF(D27&lt;&gt;"COMPLETE","INVALID_INCOMPLETE_SCOPE",IF(OR(COUNTIF('Controlled Vocabulary'!$B$4:$B$6,E27)=0,COUNTIF('Controlled Vocabulary'!$B$4:$B$6,F27)=0,COUNTIF('Controlled Vocabulary'!$B$4:$B$6,G27)=0,COUNTIF('Controlled Vocabulary'!$B$4:$B$6,H27)=0,COUNTIF('Controlled Vocabulary'!$B$4:$B$6,I27)=0,COUNTIF('Controlled Vocabulary'!$B$4:$B$6,J27)=0,COUNTIF('Controlled Vocabulary'!$B$4:$B$6,K27)=0,COUNTIF('Controlled Vocabulary'!$E$4:$E$6,L27)=0,COUNTIF('Controlled Vocabulary'!$K$4:$K$5,M27)=0),"INVALID_CONTROLLED_VALUE",IF(M27="YES","UNRESOLVED_CONTRADICTION",IF(L27="UNRESOLVED","UNRESOLVED_EVIDENCE_GAP",IF(OR(E27="UNKNOWN",F27="UNKNOWN",G27="UNKNOWN",I27="UNKNOWN"),"UNRESOLVED_EVIDENCE_GAP",IF(E27="NO",IF(K27="UNKNOWN","UNRESOLVED_EVIDENCE_GAP",IF(K27="YES","REFERENCE_OUT_OF_SCOPE_BENCHMARK","EXCLUDED_OUT_OF_SCOPE")),IF(OR(F27="NO",G27="NO"),IF(K27="UNKNOWN","UNRESOLVED_EVIDENCE_GAP",IF(K27="YES","REFERENCE_DISCOVERY_OR_CONTEXT_ONLY","EXCLUDED_NO_DECISION_RELATION")),IF(I27="NO",IF(K27="UNKNOWN","UNRESOLVED_EVIDENCE_GAP",IF(K27="YES","REFERENCE_DISCOVERY_OR_CONTEXT_ONLY","EXCLUDED_NO_DECISION_RELATION")),IF(H27="UNKNOWN","UNRESOLVED_EVIDENCE_GAP",IF(H27="YES","DIRECT_CLOSE_BUYER_SUBSTITUTE",IF(J27="UNKNOWN","UNRESOLVED_EVIDENCE_GAP",IF(J27="YES","SUBSTITUTE_ALTERNATIVE_PATH","INDIRECT_ADJACENT_COMMERCIAL_ALTERNATIVE")))))))))))))</f>
        <v>SUBSTITUTE_ALTERNATIVE_PATH</v>
      </c>
      <c r="R27" s="28" t="str">
        <f>IF(AND(N27=P27,O27=Q27),"PASS","FAIL")</f>
        <v>PASS</v>
      </c>
    </row>
    <row r="28" spans="1:18">
      <c r="A28" s="12" t="s">
        <v>242</v>
      </c>
      <c r="B28" s="13" t="s">
        <v>243</v>
      </c>
      <c r="C28" s="13" t="s">
        <v>244</v>
      </c>
      <c r="D28" s="13" t="s">
        <v>53</v>
      </c>
      <c r="E28" s="13" t="s">
        <v>49</v>
      </c>
      <c r="F28" s="13" t="s">
        <v>49</v>
      </c>
      <c r="G28" s="13" t="s">
        <v>49</v>
      </c>
      <c r="H28" s="13" t="s">
        <v>55</v>
      </c>
      <c r="I28" s="13" t="s">
        <v>49</v>
      </c>
      <c r="J28" s="13" t="s">
        <v>49</v>
      </c>
      <c r="K28" s="13" t="s">
        <v>55</v>
      </c>
      <c r="L28" s="13" t="s">
        <v>51</v>
      </c>
      <c r="M28" s="13" t="s">
        <v>55</v>
      </c>
      <c r="N28" s="13" t="s">
        <v>84</v>
      </c>
      <c r="O28" s="13" t="s">
        <v>122</v>
      </c>
      <c r="P28" s="27" t="str">
        <f>IF(C28="","INVALID INPUT",IF(D28&lt;&gt;"COMPLETE","INVALID INPUT",IF(OR(COUNTIF('Controlled Vocabulary'!$B$4:$B$6,E28)=0,COUNTIF('Controlled Vocabulary'!$B$4:$B$6,F28)=0,COUNTIF('Controlled Vocabulary'!$B$4:$B$6,G28)=0,COUNTIF('Controlled Vocabulary'!$B$4:$B$6,H28)=0,COUNTIF('Controlled Vocabulary'!$B$4:$B$6,I28)=0,COUNTIF('Controlled Vocabulary'!$B$4:$B$6,J28)=0,COUNTIF('Controlled Vocabulary'!$B$4:$B$6,K28)=0,COUNTIF('Controlled Vocabulary'!$E$4:$E$6,L28)=0,COUNTIF('Controlled Vocabulary'!$K$4:$K$5,M28)=0),"INVALID INPUT",IF(M28="YES","UNRESOLVED",IF(L28="UNRESOLVED","UNRESOLVED",IF(OR(E28="UNKNOWN",F28="UNKNOWN",G28="UNKNOWN",I28="UNKNOWN"),"UNRESOLVED",IF(E28="NO",IF(K28="UNKNOWN","UNRESOLVED",IF(K28="YES","REFERENCE / CONTEXT ONLY","EXCLUDED")),IF(OR(F28="NO",G28="NO"),IF(K28="UNKNOWN","UNRESOLVED",IF(K28="YES","REFERENCE / CONTEXT ONLY","EXCLUDED")),IF(I28="NO",IF(K28="UNKNOWN","UNRESOLVED",IF(K28="YES","REFERENCE / CONTEXT ONLY","EXCLUDED")),IF(H28="UNKNOWN","UNRESOLVED",IF(H28="YES","DIRECT",IF(J28="UNKNOWN","UNRESOLVED",IF(J28="YES","SUBSTITUTE","INDIRECT")))))))))))))</f>
        <v>SUBSTITUTE</v>
      </c>
      <c r="Q28" s="27" t="str">
        <f>IF(C28="","INVALID_MISSING_CANDIDATE",IF(D28&lt;&gt;"COMPLETE","INVALID_INCOMPLETE_SCOPE",IF(OR(COUNTIF('Controlled Vocabulary'!$B$4:$B$6,E28)=0,COUNTIF('Controlled Vocabulary'!$B$4:$B$6,F28)=0,COUNTIF('Controlled Vocabulary'!$B$4:$B$6,G28)=0,COUNTIF('Controlled Vocabulary'!$B$4:$B$6,H28)=0,COUNTIF('Controlled Vocabulary'!$B$4:$B$6,I28)=0,COUNTIF('Controlled Vocabulary'!$B$4:$B$6,J28)=0,COUNTIF('Controlled Vocabulary'!$B$4:$B$6,K28)=0,COUNTIF('Controlled Vocabulary'!$E$4:$E$6,L28)=0,COUNTIF('Controlled Vocabulary'!$K$4:$K$5,M28)=0),"INVALID_CONTROLLED_VALUE",IF(M28="YES","UNRESOLVED_CONTRADICTION",IF(L28="UNRESOLVED","UNRESOLVED_EVIDENCE_GAP",IF(OR(E28="UNKNOWN",F28="UNKNOWN",G28="UNKNOWN",I28="UNKNOWN"),"UNRESOLVED_EVIDENCE_GAP",IF(E28="NO",IF(K28="UNKNOWN","UNRESOLVED_EVIDENCE_GAP",IF(K28="YES","REFERENCE_OUT_OF_SCOPE_BENCHMARK","EXCLUDED_OUT_OF_SCOPE")),IF(OR(F28="NO",G28="NO"),IF(K28="UNKNOWN","UNRESOLVED_EVIDENCE_GAP",IF(K28="YES","REFERENCE_DISCOVERY_OR_CONTEXT_ONLY","EXCLUDED_NO_DECISION_RELATION")),IF(I28="NO",IF(K28="UNKNOWN","UNRESOLVED_EVIDENCE_GAP",IF(K28="YES","REFERENCE_DISCOVERY_OR_CONTEXT_ONLY","EXCLUDED_NO_DECISION_RELATION")),IF(H28="UNKNOWN","UNRESOLVED_EVIDENCE_GAP",IF(H28="YES","DIRECT_CLOSE_BUYER_SUBSTITUTE",IF(J28="UNKNOWN","UNRESOLVED_EVIDENCE_GAP",IF(J28="YES","SUBSTITUTE_ALTERNATIVE_PATH","INDIRECT_ADJACENT_COMMERCIAL_ALTERNATIVE")))))))))))))</f>
        <v>SUBSTITUTE_ALTERNATIVE_PATH</v>
      </c>
      <c r="R28" s="28" t="str">
        <f>IF(AND(N28=P28,O28=Q28),"PASS","FAIL")</f>
        <v>PASS</v>
      </c>
    </row>
    <row r="29" spans="1:18">
      <c r="A29" s="15" t="s">
        <v>245</v>
      </c>
      <c r="B29" s="16" t="s">
        <v>246</v>
      </c>
      <c r="C29" s="16" t="s">
        <v>247</v>
      </c>
      <c r="D29" s="16" t="s">
        <v>53</v>
      </c>
      <c r="E29" s="16" t="s">
        <v>49</v>
      </c>
      <c r="F29" s="16" t="s">
        <v>49</v>
      </c>
      <c r="G29" s="16" t="s">
        <v>49</v>
      </c>
      <c r="H29" s="16" t="s">
        <v>55</v>
      </c>
      <c r="I29" s="16" t="s">
        <v>49</v>
      </c>
      <c r="J29" s="16" t="s">
        <v>49</v>
      </c>
      <c r="K29" s="16" t="s">
        <v>55</v>
      </c>
      <c r="L29" s="16" t="s">
        <v>51</v>
      </c>
      <c r="M29" s="16" t="s">
        <v>55</v>
      </c>
      <c r="N29" s="16" t="s">
        <v>84</v>
      </c>
      <c r="O29" s="16" t="s">
        <v>122</v>
      </c>
      <c r="P29" s="27" t="str">
        <f>IF(C29="","INVALID INPUT",IF(D29&lt;&gt;"COMPLETE","INVALID INPUT",IF(OR(COUNTIF('Controlled Vocabulary'!$B$4:$B$6,E29)=0,COUNTIF('Controlled Vocabulary'!$B$4:$B$6,F29)=0,COUNTIF('Controlled Vocabulary'!$B$4:$B$6,G29)=0,COUNTIF('Controlled Vocabulary'!$B$4:$B$6,H29)=0,COUNTIF('Controlled Vocabulary'!$B$4:$B$6,I29)=0,COUNTIF('Controlled Vocabulary'!$B$4:$B$6,J29)=0,COUNTIF('Controlled Vocabulary'!$B$4:$B$6,K29)=0,COUNTIF('Controlled Vocabulary'!$E$4:$E$6,L29)=0,COUNTIF('Controlled Vocabulary'!$K$4:$K$5,M29)=0),"INVALID INPUT",IF(M29="YES","UNRESOLVED",IF(L29="UNRESOLVED","UNRESOLVED",IF(OR(E29="UNKNOWN",F29="UNKNOWN",G29="UNKNOWN",I29="UNKNOWN"),"UNRESOLVED",IF(E29="NO",IF(K29="UNKNOWN","UNRESOLVED",IF(K29="YES","REFERENCE / CONTEXT ONLY","EXCLUDED")),IF(OR(F29="NO",G29="NO"),IF(K29="UNKNOWN","UNRESOLVED",IF(K29="YES","REFERENCE / CONTEXT ONLY","EXCLUDED")),IF(I29="NO",IF(K29="UNKNOWN","UNRESOLVED",IF(K29="YES","REFERENCE / CONTEXT ONLY","EXCLUDED")),IF(H29="UNKNOWN","UNRESOLVED",IF(H29="YES","DIRECT",IF(J29="UNKNOWN","UNRESOLVED",IF(J29="YES","SUBSTITUTE","INDIRECT")))))))))))))</f>
        <v>SUBSTITUTE</v>
      </c>
      <c r="Q29" s="27" t="str">
        <f>IF(C29="","INVALID_MISSING_CANDIDATE",IF(D29&lt;&gt;"COMPLETE","INVALID_INCOMPLETE_SCOPE",IF(OR(COUNTIF('Controlled Vocabulary'!$B$4:$B$6,E29)=0,COUNTIF('Controlled Vocabulary'!$B$4:$B$6,F29)=0,COUNTIF('Controlled Vocabulary'!$B$4:$B$6,G29)=0,COUNTIF('Controlled Vocabulary'!$B$4:$B$6,H29)=0,COUNTIF('Controlled Vocabulary'!$B$4:$B$6,I29)=0,COUNTIF('Controlled Vocabulary'!$B$4:$B$6,J29)=0,COUNTIF('Controlled Vocabulary'!$B$4:$B$6,K29)=0,COUNTIF('Controlled Vocabulary'!$E$4:$E$6,L29)=0,COUNTIF('Controlled Vocabulary'!$K$4:$K$5,M29)=0),"INVALID_CONTROLLED_VALUE",IF(M29="YES","UNRESOLVED_CONTRADICTION",IF(L29="UNRESOLVED","UNRESOLVED_EVIDENCE_GAP",IF(OR(E29="UNKNOWN",F29="UNKNOWN",G29="UNKNOWN",I29="UNKNOWN"),"UNRESOLVED_EVIDENCE_GAP",IF(E29="NO",IF(K29="UNKNOWN","UNRESOLVED_EVIDENCE_GAP",IF(K29="YES","REFERENCE_OUT_OF_SCOPE_BENCHMARK","EXCLUDED_OUT_OF_SCOPE")),IF(OR(F29="NO",G29="NO"),IF(K29="UNKNOWN","UNRESOLVED_EVIDENCE_GAP",IF(K29="YES","REFERENCE_DISCOVERY_OR_CONTEXT_ONLY","EXCLUDED_NO_DECISION_RELATION")),IF(I29="NO",IF(K29="UNKNOWN","UNRESOLVED_EVIDENCE_GAP",IF(K29="YES","REFERENCE_DISCOVERY_OR_CONTEXT_ONLY","EXCLUDED_NO_DECISION_RELATION")),IF(H29="UNKNOWN","UNRESOLVED_EVIDENCE_GAP",IF(H29="YES","DIRECT_CLOSE_BUYER_SUBSTITUTE",IF(J29="UNKNOWN","UNRESOLVED_EVIDENCE_GAP",IF(J29="YES","SUBSTITUTE_ALTERNATIVE_PATH","INDIRECT_ADJACENT_COMMERCIAL_ALTERNATIVE")))))))))))))</f>
        <v>SUBSTITUTE_ALTERNATIVE_PATH</v>
      </c>
      <c r="R29" s="28" t="str">
        <f>IF(AND(N29=P29,O29=Q29),"PASS","FAIL")</f>
        <v>PASS</v>
      </c>
    </row>
    <row r="30" spans="1:18" ht="28.5">
      <c r="A30" s="12" t="s">
        <v>248</v>
      </c>
      <c r="B30" s="13" t="s">
        <v>249</v>
      </c>
      <c r="C30" s="13" t="s">
        <v>250</v>
      </c>
      <c r="D30" s="13" t="s">
        <v>53</v>
      </c>
      <c r="E30" s="13" t="s">
        <v>49</v>
      </c>
      <c r="F30" s="13" t="s">
        <v>55</v>
      </c>
      <c r="G30" s="13" t="s">
        <v>49</v>
      </c>
      <c r="H30" s="13" t="s">
        <v>49</v>
      </c>
      <c r="I30" s="13" t="s">
        <v>49</v>
      </c>
      <c r="J30" s="13" t="s">
        <v>55</v>
      </c>
      <c r="K30" s="13" t="s">
        <v>49</v>
      </c>
      <c r="L30" s="13" t="s">
        <v>51</v>
      </c>
      <c r="M30" s="13" t="s">
        <v>55</v>
      </c>
      <c r="N30" s="13" t="s">
        <v>91</v>
      </c>
      <c r="O30" s="13" t="s">
        <v>124</v>
      </c>
      <c r="P30" s="27" t="str">
        <f>IF(C30="","INVALID INPUT",IF(D30&lt;&gt;"COMPLETE","INVALID INPUT",IF(OR(COUNTIF('Controlled Vocabulary'!$B$4:$B$6,E30)=0,COUNTIF('Controlled Vocabulary'!$B$4:$B$6,F30)=0,COUNTIF('Controlled Vocabulary'!$B$4:$B$6,G30)=0,COUNTIF('Controlled Vocabulary'!$B$4:$B$6,H30)=0,COUNTIF('Controlled Vocabulary'!$B$4:$B$6,I30)=0,COUNTIF('Controlled Vocabulary'!$B$4:$B$6,J30)=0,COUNTIF('Controlled Vocabulary'!$B$4:$B$6,K30)=0,COUNTIF('Controlled Vocabulary'!$E$4:$E$6,L30)=0,COUNTIF('Controlled Vocabulary'!$K$4:$K$5,M30)=0),"INVALID INPUT",IF(M30="YES","UNRESOLVED",IF(L30="UNRESOLVED","UNRESOLVED",IF(OR(E30="UNKNOWN",F30="UNKNOWN",G30="UNKNOWN",I30="UNKNOWN"),"UNRESOLVED",IF(E30="NO",IF(K30="UNKNOWN","UNRESOLVED",IF(K30="YES","REFERENCE / CONTEXT ONLY","EXCLUDED")),IF(OR(F30="NO",G30="NO"),IF(K30="UNKNOWN","UNRESOLVED",IF(K30="YES","REFERENCE / CONTEXT ONLY","EXCLUDED")),IF(I30="NO",IF(K30="UNKNOWN","UNRESOLVED",IF(K30="YES","REFERENCE / CONTEXT ONLY","EXCLUDED")),IF(H30="UNKNOWN","UNRESOLVED",IF(H30="YES","DIRECT",IF(J30="UNKNOWN","UNRESOLVED",IF(J30="YES","SUBSTITUTE","INDIRECT")))))))))))))</f>
        <v>REFERENCE / CONTEXT ONLY</v>
      </c>
      <c r="Q30" s="27" t="str">
        <f>IF(C30="","INVALID_MISSING_CANDIDATE",IF(D30&lt;&gt;"COMPLETE","INVALID_INCOMPLETE_SCOPE",IF(OR(COUNTIF('Controlled Vocabulary'!$B$4:$B$6,E30)=0,COUNTIF('Controlled Vocabulary'!$B$4:$B$6,F30)=0,COUNTIF('Controlled Vocabulary'!$B$4:$B$6,G30)=0,COUNTIF('Controlled Vocabulary'!$B$4:$B$6,H30)=0,COUNTIF('Controlled Vocabulary'!$B$4:$B$6,I30)=0,COUNTIF('Controlled Vocabulary'!$B$4:$B$6,J30)=0,COUNTIF('Controlled Vocabulary'!$B$4:$B$6,K30)=0,COUNTIF('Controlled Vocabulary'!$E$4:$E$6,L30)=0,COUNTIF('Controlled Vocabulary'!$K$4:$K$5,M30)=0),"INVALID_CONTROLLED_VALUE",IF(M30="YES","UNRESOLVED_CONTRADICTION",IF(L30="UNRESOLVED","UNRESOLVED_EVIDENCE_GAP",IF(OR(E30="UNKNOWN",F30="UNKNOWN",G30="UNKNOWN",I30="UNKNOWN"),"UNRESOLVED_EVIDENCE_GAP",IF(E30="NO",IF(K30="UNKNOWN","UNRESOLVED_EVIDENCE_GAP",IF(K30="YES","REFERENCE_OUT_OF_SCOPE_BENCHMARK","EXCLUDED_OUT_OF_SCOPE")),IF(OR(F30="NO",G30="NO"),IF(K30="UNKNOWN","UNRESOLVED_EVIDENCE_GAP",IF(K30="YES","REFERENCE_DISCOVERY_OR_CONTEXT_ONLY","EXCLUDED_NO_DECISION_RELATION")),IF(I30="NO",IF(K30="UNKNOWN","UNRESOLVED_EVIDENCE_GAP",IF(K30="YES","REFERENCE_DISCOVERY_OR_CONTEXT_ONLY","EXCLUDED_NO_DECISION_RELATION")),IF(H30="UNKNOWN","UNRESOLVED_EVIDENCE_GAP",IF(H30="YES","DIRECT_CLOSE_BUYER_SUBSTITUTE",IF(J30="UNKNOWN","UNRESOLVED_EVIDENCE_GAP",IF(J30="YES","SUBSTITUTE_ALTERNATIVE_PATH","INDIRECT_ADJACENT_COMMERCIAL_ALTERNATIVE")))))))))))))</f>
        <v>REFERENCE_DISCOVERY_OR_CONTEXT_ONLY</v>
      </c>
      <c r="R30" s="28" t="str">
        <f>IF(AND(N30=P30,O30=Q30),"PASS","FAIL")</f>
        <v>PASS</v>
      </c>
    </row>
    <row r="31" spans="1:18" ht="28.5">
      <c r="A31" s="15" t="s">
        <v>251</v>
      </c>
      <c r="B31" s="16" t="s">
        <v>252</v>
      </c>
      <c r="C31" s="16" t="s">
        <v>253</v>
      </c>
      <c r="D31" s="16" t="s">
        <v>53</v>
      </c>
      <c r="E31" s="16" t="s">
        <v>49</v>
      </c>
      <c r="F31" s="16" t="s">
        <v>49</v>
      </c>
      <c r="G31" s="16" t="s">
        <v>49</v>
      </c>
      <c r="H31" s="16" t="s">
        <v>49</v>
      </c>
      <c r="I31" s="16" t="s">
        <v>55</v>
      </c>
      <c r="J31" s="16" t="s">
        <v>55</v>
      </c>
      <c r="K31" s="16" t="s">
        <v>49</v>
      </c>
      <c r="L31" s="16" t="s">
        <v>51</v>
      </c>
      <c r="M31" s="16" t="s">
        <v>55</v>
      </c>
      <c r="N31" s="16" t="s">
        <v>91</v>
      </c>
      <c r="O31" s="16" t="s">
        <v>124</v>
      </c>
      <c r="P31" s="27" t="str">
        <f>IF(C31="","INVALID INPUT",IF(D31&lt;&gt;"COMPLETE","INVALID INPUT",IF(OR(COUNTIF('Controlled Vocabulary'!$B$4:$B$6,E31)=0,COUNTIF('Controlled Vocabulary'!$B$4:$B$6,F31)=0,COUNTIF('Controlled Vocabulary'!$B$4:$B$6,G31)=0,COUNTIF('Controlled Vocabulary'!$B$4:$B$6,H31)=0,COUNTIF('Controlled Vocabulary'!$B$4:$B$6,I31)=0,COUNTIF('Controlled Vocabulary'!$B$4:$B$6,J31)=0,COUNTIF('Controlled Vocabulary'!$B$4:$B$6,K31)=0,COUNTIF('Controlled Vocabulary'!$E$4:$E$6,L31)=0,COUNTIF('Controlled Vocabulary'!$K$4:$K$5,M31)=0),"INVALID INPUT",IF(M31="YES","UNRESOLVED",IF(L31="UNRESOLVED","UNRESOLVED",IF(OR(E31="UNKNOWN",F31="UNKNOWN",G31="UNKNOWN",I31="UNKNOWN"),"UNRESOLVED",IF(E31="NO",IF(K31="UNKNOWN","UNRESOLVED",IF(K31="YES","REFERENCE / CONTEXT ONLY","EXCLUDED")),IF(OR(F31="NO",G31="NO"),IF(K31="UNKNOWN","UNRESOLVED",IF(K31="YES","REFERENCE / CONTEXT ONLY","EXCLUDED")),IF(I31="NO",IF(K31="UNKNOWN","UNRESOLVED",IF(K31="YES","REFERENCE / CONTEXT ONLY","EXCLUDED")),IF(H31="UNKNOWN","UNRESOLVED",IF(H31="YES","DIRECT",IF(J31="UNKNOWN","UNRESOLVED",IF(J31="YES","SUBSTITUTE","INDIRECT")))))))))))))</f>
        <v>REFERENCE / CONTEXT ONLY</v>
      </c>
      <c r="Q31" s="27" t="str">
        <f>IF(C31="","INVALID_MISSING_CANDIDATE",IF(D31&lt;&gt;"COMPLETE","INVALID_INCOMPLETE_SCOPE",IF(OR(COUNTIF('Controlled Vocabulary'!$B$4:$B$6,E31)=0,COUNTIF('Controlled Vocabulary'!$B$4:$B$6,F31)=0,COUNTIF('Controlled Vocabulary'!$B$4:$B$6,G31)=0,COUNTIF('Controlled Vocabulary'!$B$4:$B$6,H31)=0,COUNTIF('Controlled Vocabulary'!$B$4:$B$6,I31)=0,COUNTIF('Controlled Vocabulary'!$B$4:$B$6,J31)=0,COUNTIF('Controlled Vocabulary'!$B$4:$B$6,K31)=0,COUNTIF('Controlled Vocabulary'!$E$4:$E$6,L31)=0,COUNTIF('Controlled Vocabulary'!$K$4:$K$5,M31)=0),"INVALID_CONTROLLED_VALUE",IF(M31="YES","UNRESOLVED_CONTRADICTION",IF(L31="UNRESOLVED","UNRESOLVED_EVIDENCE_GAP",IF(OR(E31="UNKNOWN",F31="UNKNOWN",G31="UNKNOWN",I31="UNKNOWN"),"UNRESOLVED_EVIDENCE_GAP",IF(E31="NO",IF(K31="UNKNOWN","UNRESOLVED_EVIDENCE_GAP",IF(K31="YES","REFERENCE_OUT_OF_SCOPE_BENCHMARK","EXCLUDED_OUT_OF_SCOPE")),IF(OR(F31="NO",G31="NO"),IF(K31="UNKNOWN","UNRESOLVED_EVIDENCE_GAP",IF(K31="YES","REFERENCE_DISCOVERY_OR_CONTEXT_ONLY","EXCLUDED_NO_DECISION_RELATION")),IF(I31="NO",IF(K31="UNKNOWN","UNRESOLVED_EVIDENCE_GAP",IF(K31="YES","REFERENCE_DISCOVERY_OR_CONTEXT_ONLY","EXCLUDED_NO_DECISION_RELATION")),IF(H31="UNKNOWN","UNRESOLVED_EVIDENCE_GAP",IF(H31="YES","DIRECT_CLOSE_BUYER_SUBSTITUTE",IF(J31="UNKNOWN","UNRESOLVED_EVIDENCE_GAP",IF(J31="YES","SUBSTITUTE_ALTERNATIVE_PATH","INDIRECT_ADJACENT_COMMERCIAL_ALTERNATIVE")))))))))))))</f>
        <v>REFERENCE_DISCOVERY_OR_CONTEXT_ONLY</v>
      </c>
      <c r="R31" s="28" t="str">
        <f>IF(AND(N31=P31,O31=Q31),"PASS","FAIL")</f>
        <v>PASS</v>
      </c>
    </row>
    <row r="32" spans="1:18" ht="28.5">
      <c r="A32" s="12" t="s">
        <v>254</v>
      </c>
      <c r="B32" s="13" t="s">
        <v>255</v>
      </c>
      <c r="C32" s="13" t="s">
        <v>256</v>
      </c>
      <c r="D32" s="13" t="s">
        <v>53</v>
      </c>
      <c r="E32" s="13" t="s">
        <v>49</v>
      </c>
      <c r="F32" s="13" t="s">
        <v>49</v>
      </c>
      <c r="G32" s="13" t="s">
        <v>55</v>
      </c>
      <c r="H32" s="13" t="s">
        <v>49</v>
      </c>
      <c r="I32" s="13" t="s">
        <v>49</v>
      </c>
      <c r="J32" s="13" t="s">
        <v>55</v>
      </c>
      <c r="K32" s="13" t="s">
        <v>49</v>
      </c>
      <c r="L32" s="13" t="s">
        <v>51</v>
      </c>
      <c r="M32" s="13" t="s">
        <v>55</v>
      </c>
      <c r="N32" s="13" t="s">
        <v>91</v>
      </c>
      <c r="O32" s="13" t="s">
        <v>124</v>
      </c>
      <c r="P32" s="27" t="str">
        <f>IF(C32="","INVALID INPUT",IF(D32&lt;&gt;"COMPLETE","INVALID INPUT",IF(OR(COUNTIF('Controlled Vocabulary'!$B$4:$B$6,E32)=0,COUNTIF('Controlled Vocabulary'!$B$4:$B$6,F32)=0,COUNTIF('Controlled Vocabulary'!$B$4:$B$6,G32)=0,COUNTIF('Controlled Vocabulary'!$B$4:$B$6,H32)=0,COUNTIF('Controlled Vocabulary'!$B$4:$B$6,I32)=0,COUNTIF('Controlled Vocabulary'!$B$4:$B$6,J32)=0,COUNTIF('Controlled Vocabulary'!$B$4:$B$6,K32)=0,COUNTIF('Controlled Vocabulary'!$E$4:$E$6,L32)=0,COUNTIF('Controlled Vocabulary'!$K$4:$K$5,M32)=0),"INVALID INPUT",IF(M32="YES","UNRESOLVED",IF(L32="UNRESOLVED","UNRESOLVED",IF(OR(E32="UNKNOWN",F32="UNKNOWN",G32="UNKNOWN",I32="UNKNOWN"),"UNRESOLVED",IF(E32="NO",IF(K32="UNKNOWN","UNRESOLVED",IF(K32="YES","REFERENCE / CONTEXT ONLY","EXCLUDED")),IF(OR(F32="NO",G32="NO"),IF(K32="UNKNOWN","UNRESOLVED",IF(K32="YES","REFERENCE / CONTEXT ONLY","EXCLUDED")),IF(I32="NO",IF(K32="UNKNOWN","UNRESOLVED",IF(K32="YES","REFERENCE / CONTEXT ONLY","EXCLUDED")),IF(H32="UNKNOWN","UNRESOLVED",IF(H32="YES","DIRECT",IF(J32="UNKNOWN","UNRESOLVED",IF(J32="YES","SUBSTITUTE","INDIRECT")))))))))))))</f>
        <v>REFERENCE / CONTEXT ONLY</v>
      </c>
      <c r="Q32" s="27" t="str">
        <f>IF(C32="","INVALID_MISSING_CANDIDATE",IF(D32&lt;&gt;"COMPLETE","INVALID_INCOMPLETE_SCOPE",IF(OR(COUNTIF('Controlled Vocabulary'!$B$4:$B$6,E32)=0,COUNTIF('Controlled Vocabulary'!$B$4:$B$6,F32)=0,COUNTIF('Controlled Vocabulary'!$B$4:$B$6,G32)=0,COUNTIF('Controlled Vocabulary'!$B$4:$B$6,H32)=0,COUNTIF('Controlled Vocabulary'!$B$4:$B$6,I32)=0,COUNTIF('Controlled Vocabulary'!$B$4:$B$6,J32)=0,COUNTIF('Controlled Vocabulary'!$B$4:$B$6,K32)=0,COUNTIF('Controlled Vocabulary'!$E$4:$E$6,L32)=0,COUNTIF('Controlled Vocabulary'!$K$4:$K$5,M32)=0),"INVALID_CONTROLLED_VALUE",IF(M32="YES","UNRESOLVED_CONTRADICTION",IF(L32="UNRESOLVED","UNRESOLVED_EVIDENCE_GAP",IF(OR(E32="UNKNOWN",F32="UNKNOWN",G32="UNKNOWN",I32="UNKNOWN"),"UNRESOLVED_EVIDENCE_GAP",IF(E32="NO",IF(K32="UNKNOWN","UNRESOLVED_EVIDENCE_GAP",IF(K32="YES","REFERENCE_OUT_OF_SCOPE_BENCHMARK","EXCLUDED_OUT_OF_SCOPE")),IF(OR(F32="NO",G32="NO"),IF(K32="UNKNOWN","UNRESOLVED_EVIDENCE_GAP",IF(K32="YES","REFERENCE_DISCOVERY_OR_CONTEXT_ONLY","EXCLUDED_NO_DECISION_RELATION")),IF(I32="NO",IF(K32="UNKNOWN","UNRESOLVED_EVIDENCE_GAP",IF(K32="YES","REFERENCE_DISCOVERY_OR_CONTEXT_ONLY","EXCLUDED_NO_DECISION_RELATION")),IF(H32="UNKNOWN","UNRESOLVED_EVIDENCE_GAP",IF(H32="YES","DIRECT_CLOSE_BUYER_SUBSTITUTE",IF(J32="UNKNOWN","UNRESOLVED_EVIDENCE_GAP",IF(J32="YES","SUBSTITUTE_ALTERNATIVE_PATH","INDIRECT_ADJACENT_COMMERCIAL_ALTERNATIVE")))))))))))))</f>
        <v>REFERENCE_DISCOVERY_OR_CONTEXT_ONLY</v>
      </c>
      <c r="R32" s="28" t="str">
        <f>IF(AND(N32=P32,O32=Q32),"PASS","FAIL")</f>
        <v>PASS</v>
      </c>
    </row>
    <row r="33" spans="1:18" ht="28.5">
      <c r="A33" s="15" t="s">
        <v>257</v>
      </c>
      <c r="B33" s="16" t="s">
        <v>258</v>
      </c>
      <c r="C33" s="16" t="s">
        <v>259</v>
      </c>
      <c r="D33" s="16" t="s">
        <v>53</v>
      </c>
      <c r="E33" s="16" t="s">
        <v>49</v>
      </c>
      <c r="F33" s="16" t="s">
        <v>55</v>
      </c>
      <c r="G33" s="16" t="s">
        <v>49</v>
      </c>
      <c r="H33" s="16" t="s">
        <v>49</v>
      </c>
      <c r="I33" s="16" t="s">
        <v>49</v>
      </c>
      <c r="J33" s="16" t="s">
        <v>55</v>
      </c>
      <c r="K33" s="16" t="s">
        <v>49</v>
      </c>
      <c r="L33" s="16" t="s">
        <v>51</v>
      </c>
      <c r="M33" s="16" t="s">
        <v>55</v>
      </c>
      <c r="N33" s="16" t="s">
        <v>91</v>
      </c>
      <c r="O33" s="16" t="s">
        <v>124</v>
      </c>
      <c r="P33" s="27" t="str">
        <f>IF(C33="","INVALID INPUT",IF(D33&lt;&gt;"COMPLETE","INVALID INPUT",IF(OR(COUNTIF('Controlled Vocabulary'!$B$4:$B$6,E33)=0,COUNTIF('Controlled Vocabulary'!$B$4:$B$6,F33)=0,COUNTIF('Controlled Vocabulary'!$B$4:$B$6,G33)=0,COUNTIF('Controlled Vocabulary'!$B$4:$B$6,H33)=0,COUNTIF('Controlled Vocabulary'!$B$4:$B$6,I33)=0,COUNTIF('Controlled Vocabulary'!$B$4:$B$6,J33)=0,COUNTIF('Controlled Vocabulary'!$B$4:$B$6,K33)=0,COUNTIF('Controlled Vocabulary'!$E$4:$E$6,L33)=0,COUNTIF('Controlled Vocabulary'!$K$4:$K$5,M33)=0),"INVALID INPUT",IF(M33="YES","UNRESOLVED",IF(L33="UNRESOLVED","UNRESOLVED",IF(OR(E33="UNKNOWN",F33="UNKNOWN",G33="UNKNOWN",I33="UNKNOWN"),"UNRESOLVED",IF(E33="NO",IF(K33="UNKNOWN","UNRESOLVED",IF(K33="YES","REFERENCE / CONTEXT ONLY","EXCLUDED")),IF(OR(F33="NO",G33="NO"),IF(K33="UNKNOWN","UNRESOLVED",IF(K33="YES","REFERENCE / CONTEXT ONLY","EXCLUDED")),IF(I33="NO",IF(K33="UNKNOWN","UNRESOLVED",IF(K33="YES","REFERENCE / CONTEXT ONLY","EXCLUDED")),IF(H33="UNKNOWN","UNRESOLVED",IF(H33="YES","DIRECT",IF(J33="UNKNOWN","UNRESOLVED",IF(J33="YES","SUBSTITUTE","INDIRECT")))))))))))))</f>
        <v>REFERENCE / CONTEXT ONLY</v>
      </c>
      <c r="Q33" s="27" t="str">
        <f>IF(C33="","INVALID_MISSING_CANDIDATE",IF(D33&lt;&gt;"COMPLETE","INVALID_INCOMPLETE_SCOPE",IF(OR(COUNTIF('Controlled Vocabulary'!$B$4:$B$6,E33)=0,COUNTIF('Controlled Vocabulary'!$B$4:$B$6,F33)=0,COUNTIF('Controlled Vocabulary'!$B$4:$B$6,G33)=0,COUNTIF('Controlled Vocabulary'!$B$4:$B$6,H33)=0,COUNTIF('Controlled Vocabulary'!$B$4:$B$6,I33)=0,COUNTIF('Controlled Vocabulary'!$B$4:$B$6,J33)=0,COUNTIF('Controlled Vocabulary'!$B$4:$B$6,K33)=0,COUNTIF('Controlled Vocabulary'!$E$4:$E$6,L33)=0,COUNTIF('Controlled Vocabulary'!$K$4:$K$5,M33)=0),"INVALID_CONTROLLED_VALUE",IF(M33="YES","UNRESOLVED_CONTRADICTION",IF(L33="UNRESOLVED","UNRESOLVED_EVIDENCE_GAP",IF(OR(E33="UNKNOWN",F33="UNKNOWN",G33="UNKNOWN",I33="UNKNOWN"),"UNRESOLVED_EVIDENCE_GAP",IF(E33="NO",IF(K33="UNKNOWN","UNRESOLVED_EVIDENCE_GAP",IF(K33="YES","REFERENCE_OUT_OF_SCOPE_BENCHMARK","EXCLUDED_OUT_OF_SCOPE")),IF(OR(F33="NO",G33="NO"),IF(K33="UNKNOWN","UNRESOLVED_EVIDENCE_GAP",IF(K33="YES","REFERENCE_DISCOVERY_OR_CONTEXT_ONLY","EXCLUDED_NO_DECISION_RELATION")),IF(I33="NO",IF(K33="UNKNOWN","UNRESOLVED_EVIDENCE_GAP",IF(K33="YES","REFERENCE_DISCOVERY_OR_CONTEXT_ONLY","EXCLUDED_NO_DECISION_RELATION")),IF(H33="UNKNOWN","UNRESOLVED_EVIDENCE_GAP",IF(H33="YES","DIRECT_CLOSE_BUYER_SUBSTITUTE",IF(J33="UNKNOWN","UNRESOLVED_EVIDENCE_GAP",IF(J33="YES","SUBSTITUTE_ALTERNATIVE_PATH","INDIRECT_ADJACENT_COMMERCIAL_ALTERNATIVE")))))))))))))</f>
        <v>REFERENCE_DISCOVERY_OR_CONTEXT_ONLY</v>
      </c>
      <c r="R33" s="28" t="str">
        <f>IF(AND(N33=P33,O33=Q33),"PASS","FAIL")</f>
        <v>PASS</v>
      </c>
    </row>
    <row r="34" spans="1:18" ht="28.5">
      <c r="A34" s="12" t="s">
        <v>260</v>
      </c>
      <c r="B34" s="13" t="s">
        <v>261</v>
      </c>
      <c r="C34" s="13" t="s">
        <v>262</v>
      </c>
      <c r="D34" s="13" t="s">
        <v>53</v>
      </c>
      <c r="E34" s="13" t="s">
        <v>55</v>
      </c>
      <c r="F34" s="13" t="s">
        <v>49</v>
      </c>
      <c r="G34" s="13" t="s">
        <v>49</v>
      </c>
      <c r="H34" s="13" t="s">
        <v>49</v>
      </c>
      <c r="I34" s="13" t="s">
        <v>49</v>
      </c>
      <c r="J34" s="13" t="s">
        <v>55</v>
      </c>
      <c r="K34" s="13" t="s">
        <v>49</v>
      </c>
      <c r="L34" s="13" t="s">
        <v>51</v>
      </c>
      <c r="M34" s="13" t="s">
        <v>55</v>
      </c>
      <c r="N34" s="13" t="s">
        <v>91</v>
      </c>
      <c r="O34" s="13" t="s">
        <v>126</v>
      </c>
      <c r="P34" s="27" t="str">
        <f>IF(C34="","INVALID INPUT",IF(D34&lt;&gt;"COMPLETE","INVALID INPUT",IF(OR(COUNTIF('Controlled Vocabulary'!$B$4:$B$6,E34)=0,COUNTIF('Controlled Vocabulary'!$B$4:$B$6,F34)=0,COUNTIF('Controlled Vocabulary'!$B$4:$B$6,G34)=0,COUNTIF('Controlled Vocabulary'!$B$4:$B$6,H34)=0,COUNTIF('Controlled Vocabulary'!$B$4:$B$6,I34)=0,COUNTIF('Controlled Vocabulary'!$B$4:$B$6,J34)=0,COUNTIF('Controlled Vocabulary'!$B$4:$B$6,K34)=0,COUNTIF('Controlled Vocabulary'!$E$4:$E$6,L34)=0,COUNTIF('Controlled Vocabulary'!$K$4:$K$5,M34)=0),"INVALID INPUT",IF(M34="YES","UNRESOLVED",IF(L34="UNRESOLVED","UNRESOLVED",IF(OR(E34="UNKNOWN",F34="UNKNOWN",G34="UNKNOWN",I34="UNKNOWN"),"UNRESOLVED",IF(E34="NO",IF(K34="UNKNOWN","UNRESOLVED",IF(K34="YES","REFERENCE / CONTEXT ONLY","EXCLUDED")),IF(OR(F34="NO",G34="NO"),IF(K34="UNKNOWN","UNRESOLVED",IF(K34="YES","REFERENCE / CONTEXT ONLY","EXCLUDED")),IF(I34="NO",IF(K34="UNKNOWN","UNRESOLVED",IF(K34="YES","REFERENCE / CONTEXT ONLY","EXCLUDED")),IF(H34="UNKNOWN","UNRESOLVED",IF(H34="YES","DIRECT",IF(J34="UNKNOWN","UNRESOLVED",IF(J34="YES","SUBSTITUTE","INDIRECT")))))))))))))</f>
        <v>REFERENCE / CONTEXT ONLY</v>
      </c>
      <c r="Q34" s="27" t="str">
        <f>IF(C34="","INVALID_MISSING_CANDIDATE",IF(D34&lt;&gt;"COMPLETE","INVALID_INCOMPLETE_SCOPE",IF(OR(COUNTIF('Controlled Vocabulary'!$B$4:$B$6,E34)=0,COUNTIF('Controlled Vocabulary'!$B$4:$B$6,F34)=0,COUNTIF('Controlled Vocabulary'!$B$4:$B$6,G34)=0,COUNTIF('Controlled Vocabulary'!$B$4:$B$6,H34)=0,COUNTIF('Controlled Vocabulary'!$B$4:$B$6,I34)=0,COUNTIF('Controlled Vocabulary'!$B$4:$B$6,J34)=0,COUNTIF('Controlled Vocabulary'!$B$4:$B$6,K34)=0,COUNTIF('Controlled Vocabulary'!$E$4:$E$6,L34)=0,COUNTIF('Controlled Vocabulary'!$K$4:$K$5,M34)=0),"INVALID_CONTROLLED_VALUE",IF(M34="YES","UNRESOLVED_CONTRADICTION",IF(L34="UNRESOLVED","UNRESOLVED_EVIDENCE_GAP",IF(OR(E34="UNKNOWN",F34="UNKNOWN",G34="UNKNOWN",I34="UNKNOWN"),"UNRESOLVED_EVIDENCE_GAP",IF(E34="NO",IF(K34="UNKNOWN","UNRESOLVED_EVIDENCE_GAP",IF(K34="YES","REFERENCE_OUT_OF_SCOPE_BENCHMARK","EXCLUDED_OUT_OF_SCOPE")),IF(OR(F34="NO",G34="NO"),IF(K34="UNKNOWN","UNRESOLVED_EVIDENCE_GAP",IF(K34="YES","REFERENCE_DISCOVERY_OR_CONTEXT_ONLY","EXCLUDED_NO_DECISION_RELATION")),IF(I34="NO",IF(K34="UNKNOWN","UNRESOLVED_EVIDENCE_GAP",IF(K34="YES","REFERENCE_DISCOVERY_OR_CONTEXT_ONLY","EXCLUDED_NO_DECISION_RELATION")),IF(H34="UNKNOWN","UNRESOLVED_EVIDENCE_GAP",IF(H34="YES","DIRECT_CLOSE_BUYER_SUBSTITUTE",IF(J34="UNKNOWN","UNRESOLVED_EVIDENCE_GAP",IF(J34="YES","SUBSTITUTE_ALTERNATIVE_PATH","INDIRECT_ADJACENT_COMMERCIAL_ALTERNATIVE")))))))))))))</f>
        <v>REFERENCE_OUT_OF_SCOPE_BENCHMARK</v>
      </c>
      <c r="R34" s="28" t="str">
        <f>IF(AND(N34=P34,O34=Q34),"PASS","FAIL")</f>
        <v>PASS</v>
      </c>
    </row>
    <row r="35" spans="1:18" ht="28.5">
      <c r="A35" s="15" t="s">
        <v>263</v>
      </c>
      <c r="B35" s="16" t="s">
        <v>264</v>
      </c>
      <c r="C35" s="16" t="s">
        <v>265</v>
      </c>
      <c r="D35" s="16" t="s">
        <v>53</v>
      </c>
      <c r="E35" s="16" t="s">
        <v>55</v>
      </c>
      <c r="F35" s="16" t="s">
        <v>49</v>
      </c>
      <c r="G35" s="16" t="s">
        <v>49</v>
      </c>
      <c r="H35" s="16" t="s">
        <v>49</v>
      </c>
      <c r="I35" s="16" t="s">
        <v>49</v>
      </c>
      <c r="J35" s="16" t="s">
        <v>55</v>
      </c>
      <c r="K35" s="16" t="s">
        <v>49</v>
      </c>
      <c r="L35" s="16" t="s">
        <v>51</v>
      </c>
      <c r="M35" s="16" t="s">
        <v>55</v>
      </c>
      <c r="N35" s="16" t="s">
        <v>91</v>
      </c>
      <c r="O35" s="16" t="s">
        <v>126</v>
      </c>
      <c r="P35" s="27" t="str">
        <f>IF(C35="","INVALID INPUT",IF(D35&lt;&gt;"COMPLETE","INVALID INPUT",IF(OR(COUNTIF('Controlled Vocabulary'!$B$4:$B$6,E35)=0,COUNTIF('Controlled Vocabulary'!$B$4:$B$6,F35)=0,COUNTIF('Controlled Vocabulary'!$B$4:$B$6,G35)=0,COUNTIF('Controlled Vocabulary'!$B$4:$B$6,H35)=0,COUNTIF('Controlled Vocabulary'!$B$4:$B$6,I35)=0,COUNTIF('Controlled Vocabulary'!$B$4:$B$6,J35)=0,COUNTIF('Controlled Vocabulary'!$B$4:$B$6,K35)=0,COUNTIF('Controlled Vocabulary'!$E$4:$E$6,L35)=0,COUNTIF('Controlled Vocabulary'!$K$4:$K$5,M35)=0),"INVALID INPUT",IF(M35="YES","UNRESOLVED",IF(L35="UNRESOLVED","UNRESOLVED",IF(OR(E35="UNKNOWN",F35="UNKNOWN",G35="UNKNOWN",I35="UNKNOWN"),"UNRESOLVED",IF(E35="NO",IF(K35="UNKNOWN","UNRESOLVED",IF(K35="YES","REFERENCE / CONTEXT ONLY","EXCLUDED")),IF(OR(F35="NO",G35="NO"),IF(K35="UNKNOWN","UNRESOLVED",IF(K35="YES","REFERENCE / CONTEXT ONLY","EXCLUDED")),IF(I35="NO",IF(K35="UNKNOWN","UNRESOLVED",IF(K35="YES","REFERENCE / CONTEXT ONLY","EXCLUDED")),IF(H35="UNKNOWN","UNRESOLVED",IF(H35="YES","DIRECT",IF(J35="UNKNOWN","UNRESOLVED",IF(J35="YES","SUBSTITUTE","INDIRECT")))))))))))))</f>
        <v>REFERENCE / CONTEXT ONLY</v>
      </c>
      <c r="Q35" s="27" t="str">
        <f>IF(C35="","INVALID_MISSING_CANDIDATE",IF(D35&lt;&gt;"COMPLETE","INVALID_INCOMPLETE_SCOPE",IF(OR(COUNTIF('Controlled Vocabulary'!$B$4:$B$6,E35)=0,COUNTIF('Controlled Vocabulary'!$B$4:$B$6,F35)=0,COUNTIF('Controlled Vocabulary'!$B$4:$B$6,G35)=0,COUNTIF('Controlled Vocabulary'!$B$4:$B$6,H35)=0,COUNTIF('Controlled Vocabulary'!$B$4:$B$6,I35)=0,COUNTIF('Controlled Vocabulary'!$B$4:$B$6,J35)=0,COUNTIF('Controlled Vocabulary'!$B$4:$B$6,K35)=0,COUNTIF('Controlled Vocabulary'!$E$4:$E$6,L35)=0,COUNTIF('Controlled Vocabulary'!$K$4:$K$5,M35)=0),"INVALID_CONTROLLED_VALUE",IF(M35="YES","UNRESOLVED_CONTRADICTION",IF(L35="UNRESOLVED","UNRESOLVED_EVIDENCE_GAP",IF(OR(E35="UNKNOWN",F35="UNKNOWN",G35="UNKNOWN",I35="UNKNOWN"),"UNRESOLVED_EVIDENCE_GAP",IF(E35="NO",IF(K35="UNKNOWN","UNRESOLVED_EVIDENCE_GAP",IF(K35="YES","REFERENCE_OUT_OF_SCOPE_BENCHMARK","EXCLUDED_OUT_OF_SCOPE")),IF(OR(F35="NO",G35="NO"),IF(K35="UNKNOWN","UNRESOLVED_EVIDENCE_GAP",IF(K35="YES","REFERENCE_DISCOVERY_OR_CONTEXT_ONLY","EXCLUDED_NO_DECISION_RELATION")),IF(I35="NO",IF(K35="UNKNOWN","UNRESOLVED_EVIDENCE_GAP",IF(K35="YES","REFERENCE_DISCOVERY_OR_CONTEXT_ONLY","EXCLUDED_NO_DECISION_RELATION")),IF(H35="UNKNOWN","UNRESOLVED_EVIDENCE_GAP",IF(H35="YES","DIRECT_CLOSE_BUYER_SUBSTITUTE",IF(J35="UNKNOWN","UNRESOLVED_EVIDENCE_GAP",IF(J35="YES","SUBSTITUTE_ALTERNATIVE_PATH","INDIRECT_ADJACENT_COMMERCIAL_ALTERNATIVE")))))))))))))</f>
        <v>REFERENCE_OUT_OF_SCOPE_BENCHMARK</v>
      </c>
      <c r="R35" s="28" t="str">
        <f>IF(AND(N35=P35,O35=Q35),"PASS","FAIL")</f>
        <v>PASS</v>
      </c>
    </row>
    <row r="36" spans="1:18" ht="28.5">
      <c r="A36" s="12" t="s">
        <v>266</v>
      </c>
      <c r="B36" s="13" t="s">
        <v>267</v>
      </c>
      <c r="C36" s="13" t="s">
        <v>268</v>
      </c>
      <c r="D36" s="13" t="s">
        <v>53</v>
      </c>
      <c r="E36" s="13" t="s">
        <v>49</v>
      </c>
      <c r="F36" s="13" t="s">
        <v>49</v>
      </c>
      <c r="G36" s="13" t="s">
        <v>49</v>
      </c>
      <c r="H36" s="13" t="s">
        <v>49</v>
      </c>
      <c r="I36" s="13" t="s">
        <v>55</v>
      </c>
      <c r="J36" s="13" t="s">
        <v>55</v>
      </c>
      <c r="K36" s="13" t="s">
        <v>49</v>
      </c>
      <c r="L36" s="13" t="s">
        <v>51</v>
      </c>
      <c r="M36" s="13" t="s">
        <v>55</v>
      </c>
      <c r="N36" s="13" t="s">
        <v>91</v>
      </c>
      <c r="O36" s="13" t="s">
        <v>124</v>
      </c>
      <c r="P36" s="27" t="str">
        <f>IF(C36="","INVALID INPUT",IF(D36&lt;&gt;"COMPLETE","INVALID INPUT",IF(OR(COUNTIF('Controlled Vocabulary'!$B$4:$B$6,E36)=0,COUNTIF('Controlled Vocabulary'!$B$4:$B$6,F36)=0,COUNTIF('Controlled Vocabulary'!$B$4:$B$6,G36)=0,COUNTIF('Controlled Vocabulary'!$B$4:$B$6,H36)=0,COUNTIF('Controlled Vocabulary'!$B$4:$B$6,I36)=0,COUNTIF('Controlled Vocabulary'!$B$4:$B$6,J36)=0,COUNTIF('Controlled Vocabulary'!$B$4:$B$6,K36)=0,COUNTIF('Controlled Vocabulary'!$E$4:$E$6,L36)=0,COUNTIF('Controlled Vocabulary'!$K$4:$K$5,M36)=0),"INVALID INPUT",IF(M36="YES","UNRESOLVED",IF(L36="UNRESOLVED","UNRESOLVED",IF(OR(E36="UNKNOWN",F36="UNKNOWN",G36="UNKNOWN",I36="UNKNOWN"),"UNRESOLVED",IF(E36="NO",IF(K36="UNKNOWN","UNRESOLVED",IF(K36="YES","REFERENCE / CONTEXT ONLY","EXCLUDED")),IF(OR(F36="NO",G36="NO"),IF(K36="UNKNOWN","UNRESOLVED",IF(K36="YES","REFERENCE / CONTEXT ONLY","EXCLUDED")),IF(I36="NO",IF(K36="UNKNOWN","UNRESOLVED",IF(K36="YES","REFERENCE / CONTEXT ONLY","EXCLUDED")),IF(H36="UNKNOWN","UNRESOLVED",IF(H36="YES","DIRECT",IF(J36="UNKNOWN","UNRESOLVED",IF(J36="YES","SUBSTITUTE","INDIRECT")))))))))))))</f>
        <v>REFERENCE / CONTEXT ONLY</v>
      </c>
      <c r="Q36" s="27" t="str">
        <f>IF(C36="","INVALID_MISSING_CANDIDATE",IF(D36&lt;&gt;"COMPLETE","INVALID_INCOMPLETE_SCOPE",IF(OR(COUNTIF('Controlled Vocabulary'!$B$4:$B$6,E36)=0,COUNTIF('Controlled Vocabulary'!$B$4:$B$6,F36)=0,COUNTIF('Controlled Vocabulary'!$B$4:$B$6,G36)=0,COUNTIF('Controlled Vocabulary'!$B$4:$B$6,H36)=0,COUNTIF('Controlled Vocabulary'!$B$4:$B$6,I36)=0,COUNTIF('Controlled Vocabulary'!$B$4:$B$6,J36)=0,COUNTIF('Controlled Vocabulary'!$B$4:$B$6,K36)=0,COUNTIF('Controlled Vocabulary'!$E$4:$E$6,L36)=0,COUNTIF('Controlled Vocabulary'!$K$4:$K$5,M36)=0),"INVALID_CONTROLLED_VALUE",IF(M36="YES","UNRESOLVED_CONTRADICTION",IF(L36="UNRESOLVED","UNRESOLVED_EVIDENCE_GAP",IF(OR(E36="UNKNOWN",F36="UNKNOWN",G36="UNKNOWN",I36="UNKNOWN"),"UNRESOLVED_EVIDENCE_GAP",IF(E36="NO",IF(K36="UNKNOWN","UNRESOLVED_EVIDENCE_GAP",IF(K36="YES","REFERENCE_OUT_OF_SCOPE_BENCHMARK","EXCLUDED_OUT_OF_SCOPE")),IF(OR(F36="NO",G36="NO"),IF(K36="UNKNOWN","UNRESOLVED_EVIDENCE_GAP",IF(K36="YES","REFERENCE_DISCOVERY_OR_CONTEXT_ONLY","EXCLUDED_NO_DECISION_RELATION")),IF(I36="NO",IF(K36="UNKNOWN","UNRESOLVED_EVIDENCE_GAP",IF(K36="YES","REFERENCE_DISCOVERY_OR_CONTEXT_ONLY","EXCLUDED_NO_DECISION_RELATION")),IF(H36="UNKNOWN","UNRESOLVED_EVIDENCE_GAP",IF(H36="YES","DIRECT_CLOSE_BUYER_SUBSTITUTE",IF(J36="UNKNOWN","UNRESOLVED_EVIDENCE_GAP",IF(J36="YES","SUBSTITUTE_ALTERNATIVE_PATH","INDIRECT_ADJACENT_COMMERCIAL_ALTERNATIVE")))))))))))))</f>
        <v>REFERENCE_DISCOVERY_OR_CONTEXT_ONLY</v>
      </c>
      <c r="R36" s="28" t="str">
        <f>IF(AND(N36=P36,O36=Q36),"PASS","FAIL")</f>
        <v>PASS</v>
      </c>
    </row>
    <row r="37" spans="1:18" ht="28.5">
      <c r="A37" s="15" t="s">
        <v>269</v>
      </c>
      <c r="B37" s="16" t="s">
        <v>270</v>
      </c>
      <c r="C37" s="16" t="s">
        <v>271</v>
      </c>
      <c r="D37" s="16" t="s">
        <v>53</v>
      </c>
      <c r="E37" s="16" t="s">
        <v>49</v>
      </c>
      <c r="F37" s="16" t="s">
        <v>55</v>
      </c>
      <c r="G37" s="16" t="s">
        <v>49</v>
      </c>
      <c r="H37" s="16" t="s">
        <v>49</v>
      </c>
      <c r="I37" s="16" t="s">
        <v>49</v>
      </c>
      <c r="J37" s="16" t="s">
        <v>55</v>
      </c>
      <c r="K37" s="16" t="s">
        <v>49</v>
      </c>
      <c r="L37" s="16" t="s">
        <v>51</v>
      </c>
      <c r="M37" s="16" t="s">
        <v>55</v>
      </c>
      <c r="N37" s="16" t="s">
        <v>91</v>
      </c>
      <c r="O37" s="16" t="s">
        <v>124</v>
      </c>
      <c r="P37" s="27" t="str">
        <f>IF(C37="","INVALID INPUT",IF(D37&lt;&gt;"COMPLETE","INVALID INPUT",IF(OR(COUNTIF('Controlled Vocabulary'!$B$4:$B$6,E37)=0,COUNTIF('Controlled Vocabulary'!$B$4:$B$6,F37)=0,COUNTIF('Controlled Vocabulary'!$B$4:$B$6,G37)=0,COUNTIF('Controlled Vocabulary'!$B$4:$B$6,H37)=0,COUNTIF('Controlled Vocabulary'!$B$4:$B$6,I37)=0,COUNTIF('Controlled Vocabulary'!$B$4:$B$6,J37)=0,COUNTIF('Controlled Vocabulary'!$B$4:$B$6,K37)=0,COUNTIF('Controlled Vocabulary'!$E$4:$E$6,L37)=0,COUNTIF('Controlled Vocabulary'!$K$4:$K$5,M37)=0),"INVALID INPUT",IF(M37="YES","UNRESOLVED",IF(L37="UNRESOLVED","UNRESOLVED",IF(OR(E37="UNKNOWN",F37="UNKNOWN",G37="UNKNOWN",I37="UNKNOWN"),"UNRESOLVED",IF(E37="NO",IF(K37="UNKNOWN","UNRESOLVED",IF(K37="YES","REFERENCE / CONTEXT ONLY","EXCLUDED")),IF(OR(F37="NO",G37="NO"),IF(K37="UNKNOWN","UNRESOLVED",IF(K37="YES","REFERENCE / CONTEXT ONLY","EXCLUDED")),IF(I37="NO",IF(K37="UNKNOWN","UNRESOLVED",IF(K37="YES","REFERENCE / CONTEXT ONLY","EXCLUDED")),IF(H37="UNKNOWN","UNRESOLVED",IF(H37="YES","DIRECT",IF(J37="UNKNOWN","UNRESOLVED",IF(J37="YES","SUBSTITUTE","INDIRECT")))))))))))))</f>
        <v>REFERENCE / CONTEXT ONLY</v>
      </c>
      <c r="Q37" s="27" t="str">
        <f>IF(C37="","INVALID_MISSING_CANDIDATE",IF(D37&lt;&gt;"COMPLETE","INVALID_INCOMPLETE_SCOPE",IF(OR(COUNTIF('Controlled Vocabulary'!$B$4:$B$6,E37)=0,COUNTIF('Controlled Vocabulary'!$B$4:$B$6,F37)=0,COUNTIF('Controlled Vocabulary'!$B$4:$B$6,G37)=0,COUNTIF('Controlled Vocabulary'!$B$4:$B$6,H37)=0,COUNTIF('Controlled Vocabulary'!$B$4:$B$6,I37)=0,COUNTIF('Controlled Vocabulary'!$B$4:$B$6,J37)=0,COUNTIF('Controlled Vocabulary'!$B$4:$B$6,K37)=0,COUNTIF('Controlled Vocabulary'!$E$4:$E$6,L37)=0,COUNTIF('Controlled Vocabulary'!$K$4:$K$5,M37)=0),"INVALID_CONTROLLED_VALUE",IF(M37="YES","UNRESOLVED_CONTRADICTION",IF(L37="UNRESOLVED","UNRESOLVED_EVIDENCE_GAP",IF(OR(E37="UNKNOWN",F37="UNKNOWN",G37="UNKNOWN",I37="UNKNOWN"),"UNRESOLVED_EVIDENCE_GAP",IF(E37="NO",IF(K37="UNKNOWN","UNRESOLVED_EVIDENCE_GAP",IF(K37="YES","REFERENCE_OUT_OF_SCOPE_BENCHMARK","EXCLUDED_OUT_OF_SCOPE")),IF(OR(F37="NO",G37="NO"),IF(K37="UNKNOWN","UNRESOLVED_EVIDENCE_GAP",IF(K37="YES","REFERENCE_DISCOVERY_OR_CONTEXT_ONLY","EXCLUDED_NO_DECISION_RELATION")),IF(I37="NO",IF(K37="UNKNOWN","UNRESOLVED_EVIDENCE_GAP",IF(K37="YES","REFERENCE_DISCOVERY_OR_CONTEXT_ONLY","EXCLUDED_NO_DECISION_RELATION")),IF(H37="UNKNOWN","UNRESOLVED_EVIDENCE_GAP",IF(H37="YES","DIRECT_CLOSE_BUYER_SUBSTITUTE",IF(J37="UNKNOWN","UNRESOLVED_EVIDENCE_GAP",IF(J37="YES","SUBSTITUTE_ALTERNATIVE_PATH","INDIRECT_ADJACENT_COMMERCIAL_ALTERNATIVE")))))))))))))</f>
        <v>REFERENCE_DISCOVERY_OR_CONTEXT_ONLY</v>
      </c>
      <c r="R37" s="28" t="str">
        <f>IF(AND(N37=P37,O37=Q37),"PASS","FAIL")</f>
        <v>PASS</v>
      </c>
    </row>
    <row r="38" spans="1:18" ht="28.5">
      <c r="A38" s="12" t="s">
        <v>272</v>
      </c>
      <c r="B38" s="13" t="s">
        <v>273</v>
      </c>
      <c r="C38" s="13" t="s">
        <v>274</v>
      </c>
      <c r="D38" s="13" t="s">
        <v>53</v>
      </c>
      <c r="E38" s="13" t="s">
        <v>49</v>
      </c>
      <c r="F38" s="13" t="s">
        <v>49</v>
      </c>
      <c r="G38" s="13" t="s">
        <v>55</v>
      </c>
      <c r="H38" s="13" t="s">
        <v>49</v>
      </c>
      <c r="I38" s="13" t="s">
        <v>49</v>
      </c>
      <c r="J38" s="13" t="s">
        <v>55</v>
      </c>
      <c r="K38" s="13" t="s">
        <v>49</v>
      </c>
      <c r="L38" s="13" t="s">
        <v>51</v>
      </c>
      <c r="M38" s="13" t="s">
        <v>55</v>
      </c>
      <c r="N38" s="13" t="s">
        <v>91</v>
      </c>
      <c r="O38" s="13" t="s">
        <v>124</v>
      </c>
      <c r="P38" s="27" t="str">
        <f>IF(C38="","INVALID INPUT",IF(D38&lt;&gt;"COMPLETE","INVALID INPUT",IF(OR(COUNTIF('Controlled Vocabulary'!$B$4:$B$6,E38)=0,COUNTIF('Controlled Vocabulary'!$B$4:$B$6,F38)=0,COUNTIF('Controlled Vocabulary'!$B$4:$B$6,G38)=0,COUNTIF('Controlled Vocabulary'!$B$4:$B$6,H38)=0,COUNTIF('Controlled Vocabulary'!$B$4:$B$6,I38)=0,COUNTIF('Controlled Vocabulary'!$B$4:$B$6,J38)=0,COUNTIF('Controlled Vocabulary'!$B$4:$B$6,K38)=0,COUNTIF('Controlled Vocabulary'!$E$4:$E$6,L38)=0,COUNTIF('Controlled Vocabulary'!$K$4:$K$5,M38)=0),"INVALID INPUT",IF(M38="YES","UNRESOLVED",IF(L38="UNRESOLVED","UNRESOLVED",IF(OR(E38="UNKNOWN",F38="UNKNOWN",G38="UNKNOWN",I38="UNKNOWN"),"UNRESOLVED",IF(E38="NO",IF(K38="UNKNOWN","UNRESOLVED",IF(K38="YES","REFERENCE / CONTEXT ONLY","EXCLUDED")),IF(OR(F38="NO",G38="NO"),IF(K38="UNKNOWN","UNRESOLVED",IF(K38="YES","REFERENCE / CONTEXT ONLY","EXCLUDED")),IF(I38="NO",IF(K38="UNKNOWN","UNRESOLVED",IF(K38="YES","REFERENCE / CONTEXT ONLY","EXCLUDED")),IF(H38="UNKNOWN","UNRESOLVED",IF(H38="YES","DIRECT",IF(J38="UNKNOWN","UNRESOLVED",IF(J38="YES","SUBSTITUTE","INDIRECT")))))))))))))</f>
        <v>REFERENCE / CONTEXT ONLY</v>
      </c>
      <c r="Q38" s="27" t="str">
        <f>IF(C38="","INVALID_MISSING_CANDIDATE",IF(D38&lt;&gt;"COMPLETE","INVALID_INCOMPLETE_SCOPE",IF(OR(COUNTIF('Controlled Vocabulary'!$B$4:$B$6,E38)=0,COUNTIF('Controlled Vocabulary'!$B$4:$B$6,F38)=0,COUNTIF('Controlled Vocabulary'!$B$4:$B$6,G38)=0,COUNTIF('Controlled Vocabulary'!$B$4:$B$6,H38)=0,COUNTIF('Controlled Vocabulary'!$B$4:$B$6,I38)=0,COUNTIF('Controlled Vocabulary'!$B$4:$B$6,J38)=0,COUNTIF('Controlled Vocabulary'!$B$4:$B$6,K38)=0,COUNTIF('Controlled Vocabulary'!$E$4:$E$6,L38)=0,COUNTIF('Controlled Vocabulary'!$K$4:$K$5,M38)=0),"INVALID_CONTROLLED_VALUE",IF(M38="YES","UNRESOLVED_CONTRADICTION",IF(L38="UNRESOLVED","UNRESOLVED_EVIDENCE_GAP",IF(OR(E38="UNKNOWN",F38="UNKNOWN",G38="UNKNOWN",I38="UNKNOWN"),"UNRESOLVED_EVIDENCE_GAP",IF(E38="NO",IF(K38="UNKNOWN","UNRESOLVED_EVIDENCE_GAP",IF(K38="YES","REFERENCE_OUT_OF_SCOPE_BENCHMARK","EXCLUDED_OUT_OF_SCOPE")),IF(OR(F38="NO",G38="NO"),IF(K38="UNKNOWN","UNRESOLVED_EVIDENCE_GAP",IF(K38="YES","REFERENCE_DISCOVERY_OR_CONTEXT_ONLY","EXCLUDED_NO_DECISION_RELATION")),IF(I38="NO",IF(K38="UNKNOWN","UNRESOLVED_EVIDENCE_GAP",IF(K38="YES","REFERENCE_DISCOVERY_OR_CONTEXT_ONLY","EXCLUDED_NO_DECISION_RELATION")),IF(H38="UNKNOWN","UNRESOLVED_EVIDENCE_GAP",IF(H38="YES","DIRECT_CLOSE_BUYER_SUBSTITUTE",IF(J38="UNKNOWN","UNRESOLVED_EVIDENCE_GAP",IF(J38="YES","SUBSTITUTE_ALTERNATIVE_PATH","INDIRECT_ADJACENT_COMMERCIAL_ALTERNATIVE")))))))))))))</f>
        <v>REFERENCE_DISCOVERY_OR_CONTEXT_ONLY</v>
      </c>
      <c r="R38" s="28" t="str">
        <f>IF(AND(N38=P38,O38=Q38),"PASS","FAIL")</f>
        <v>PASS</v>
      </c>
    </row>
    <row r="39" spans="1:18">
      <c r="A39" s="15" t="s">
        <v>275</v>
      </c>
      <c r="B39" s="16" t="s">
        <v>276</v>
      </c>
      <c r="C39" s="16" t="s">
        <v>276</v>
      </c>
      <c r="D39" s="16" t="s">
        <v>53</v>
      </c>
      <c r="E39" s="16" t="s">
        <v>55</v>
      </c>
      <c r="F39" s="16" t="s">
        <v>49</v>
      </c>
      <c r="G39" s="16" t="s">
        <v>49</v>
      </c>
      <c r="H39" s="16" t="s">
        <v>49</v>
      </c>
      <c r="I39" s="16" t="s">
        <v>49</v>
      </c>
      <c r="J39" s="16" t="s">
        <v>55</v>
      </c>
      <c r="K39" s="16" t="s">
        <v>55</v>
      </c>
      <c r="L39" s="16" t="s">
        <v>51</v>
      </c>
      <c r="M39" s="16" t="s">
        <v>55</v>
      </c>
      <c r="N39" s="16" t="s">
        <v>104</v>
      </c>
      <c r="O39" s="16" t="s">
        <v>106</v>
      </c>
      <c r="P39" s="27" t="str">
        <f>IF(C39="","INVALID INPUT",IF(D39&lt;&gt;"COMPLETE","INVALID INPUT",IF(OR(COUNTIF('Controlled Vocabulary'!$B$4:$B$6,E39)=0,COUNTIF('Controlled Vocabulary'!$B$4:$B$6,F39)=0,COUNTIF('Controlled Vocabulary'!$B$4:$B$6,G39)=0,COUNTIF('Controlled Vocabulary'!$B$4:$B$6,H39)=0,COUNTIF('Controlled Vocabulary'!$B$4:$B$6,I39)=0,COUNTIF('Controlled Vocabulary'!$B$4:$B$6,J39)=0,COUNTIF('Controlled Vocabulary'!$B$4:$B$6,K39)=0,COUNTIF('Controlled Vocabulary'!$E$4:$E$6,L39)=0,COUNTIF('Controlled Vocabulary'!$K$4:$K$5,M39)=0),"INVALID INPUT",IF(M39="YES","UNRESOLVED",IF(L39="UNRESOLVED","UNRESOLVED",IF(OR(E39="UNKNOWN",F39="UNKNOWN",G39="UNKNOWN",I39="UNKNOWN"),"UNRESOLVED",IF(E39="NO",IF(K39="UNKNOWN","UNRESOLVED",IF(K39="YES","REFERENCE / CONTEXT ONLY","EXCLUDED")),IF(OR(F39="NO",G39="NO"),IF(K39="UNKNOWN","UNRESOLVED",IF(K39="YES","REFERENCE / CONTEXT ONLY","EXCLUDED")),IF(I39="NO",IF(K39="UNKNOWN","UNRESOLVED",IF(K39="YES","REFERENCE / CONTEXT ONLY","EXCLUDED")),IF(H39="UNKNOWN","UNRESOLVED",IF(H39="YES","DIRECT",IF(J39="UNKNOWN","UNRESOLVED",IF(J39="YES","SUBSTITUTE","INDIRECT")))))))))))))</f>
        <v>EXCLUDED</v>
      </c>
      <c r="Q39" s="27" t="str">
        <f>IF(C39="","INVALID_MISSING_CANDIDATE",IF(D39&lt;&gt;"COMPLETE","INVALID_INCOMPLETE_SCOPE",IF(OR(COUNTIF('Controlled Vocabulary'!$B$4:$B$6,E39)=0,COUNTIF('Controlled Vocabulary'!$B$4:$B$6,F39)=0,COUNTIF('Controlled Vocabulary'!$B$4:$B$6,G39)=0,COUNTIF('Controlled Vocabulary'!$B$4:$B$6,H39)=0,COUNTIF('Controlled Vocabulary'!$B$4:$B$6,I39)=0,COUNTIF('Controlled Vocabulary'!$B$4:$B$6,J39)=0,COUNTIF('Controlled Vocabulary'!$B$4:$B$6,K39)=0,COUNTIF('Controlled Vocabulary'!$E$4:$E$6,L39)=0,COUNTIF('Controlled Vocabulary'!$K$4:$K$5,M39)=0),"INVALID_CONTROLLED_VALUE",IF(M39="YES","UNRESOLVED_CONTRADICTION",IF(L39="UNRESOLVED","UNRESOLVED_EVIDENCE_GAP",IF(OR(E39="UNKNOWN",F39="UNKNOWN",G39="UNKNOWN",I39="UNKNOWN"),"UNRESOLVED_EVIDENCE_GAP",IF(E39="NO",IF(K39="UNKNOWN","UNRESOLVED_EVIDENCE_GAP",IF(K39="YES","REFERENCE_OUT_OF_SCOPE_BENCHMARK","EXCLUDED_OUT_OF_SCOPE")),IF(OR(F39="NO",G39="NO"),IF(K39="UNKNOWN","UNRESOLVED_EVIDENCE_GAP",IF(K39="YES","REFERENCE_DISCOVERY_OR_CONTEXT_ONLY","EXCLUDED_NO_DECISION_RELATION")),IF(I39="NO",IF(K39="UNKNOWN","UNRESOLVED_EVIDENCE_GAP",IF(K39="YES","REFERENCE_DISCOVERY_OR_CONTEXT_ONLY","EXCLUDED_NO_DECISION_RELATION")),IF(H39="UNKNOWN","UNRESOLVED_EVIDENCE_GAP",IF(H39="YES","DIRECT_CLOSE_BUYER_SUBSTITUTE",IF(J39="UNKNOWN","UNRESOLVED_EVIDENCE_GAP",IF(J39="YES","SUBSTITUTE_ALTERNATIVE_PATH","INDIRECT_ADJACENT_COMMERCIAL_ALTERNATIVE")))))))))))))</f>
        <v>EXCLUDED_OUT_OF_SCOPE</v>
      </c>
      <c r="R39" s="28" t="str">
        <f>IF(AND(N39=P39,O39=Q39),"PASS","FAIL")</f>
        <v>PASS</v>
      </c>
    </row>
    <row r="40" spans="1:18" ht="28.5">
      <c r="A40" s="12" t="s">
        <v>277</v>
      </c>
      <c r="B40" s="13" t="s">
        <v>278</v>
      </c>
      <c r="C40" s="13" t="s">
        <v>278</v>
      </c>
      <c r="D40" s="13" t="s">
        <v>53</v>
      </c>
      <c r="E40" s="13" t="s">
        <v>49</v>
      </c>
      <c r="F40" s="13" t="s">
        <v>55</v>
      </c>
      <c r="G40" s="13" t="s">
        <v>49</v>
      </c>
      <c r="H40" s="13" t="s">
        <v>49</v>
      </c>
      <c r="I40" s="13" t="s">
        <v>49</v>
      </c>
      <c r="J40" s="13" t="s">
        <v>55</v>
      </c>
      <c r="K40" s="13" t="s">
        <v>55</v>
      </c>
      <c r="L40" s="13" t="s">
        <v>51</v>
      </c>
      <c r="M40" s="13" t="s">
        <v>55</v>
      </c>
      <c r="N40" s="13" t="s">
        <v>104</v>
      </c>
      <c r="O40" s="13" t="s">
        <v>112</v>
      </c>
      <c r="P40" s="27" t="str">
        <f>IF(C40="","INVALID INPUT",IF(D40&lt;&gt;"COMPLETE","INVALID INPUT",IF(OR(COUNTIF('Controlled Vocabulary'!$B$4:$B$6,E40)=0,COUNTIF('Controlled Vocabulary'!$B$4:$B$6,F40)=0,COUNTIF('Controlled Vocabulary'!$B$4:$B$6,G40)=0,COUNTIF('Controlled Vocabulary'!$B$4:$B$6,H40)=0,COUNTIF('Controlled Vocabulary'!$B$4:$B$6,I40)=0,COUNTIF('Controlled Vocabulary'!$B$4:$B$6,J40)=0,COUNTIF('Controlled Vocabulary'!$B$4:$B$6,K40)=0,COUNTIF('Controlled Vocabulary'!$E$4:$E$6,L40)=0,COUNTIF('Controlled Vocabulary'!$K$4:$K$5,M40)=0),"INVALID INPUT",IF(M40="YES","UNRESOLVED",IF(L40="UNRESOLVED","UNRESOLVED",IF(OR(E40="UNKNOWN",F40="UNKNOWN",G40="UNKNOWN",I40="UNKNOWN"),"UNRESOLVED",IF(E40="NO",IF(K40="UNKNOWN","UNRESOLVED",IF(K40="YES","REFERENCE / CONTEXT ONLY","EXCLUDED")),IF(OR(F40="NO",G40="NO"),IF(K40="UNKNOWN","UNRESOLVED",IF(K40="YES","REFERENCE / CONTEXT ONLY","EXCLUDED")),IF(I40="NO",IF(K40="UNKNOWN","UNRESOLVED",IF(K40="YES","REFERENCE / CONTEXT ONLY","EXCLUDED")),IF(H40="UNKNOWN","UNRESOLVED",IF(H40="YES","DIRECT",IF(J40="UNKNOWN","UNRESOLVED",IF(J40="YES","SUBSTITUTE","INDIRECT")))))))))))))</f>
        <v>EXCLUDED</v>
      </c>
      <c r="Q40" s="27" t="str">
        <f>IF(C40="","INVALID_MISSING_CANDIDATE",IF(D40&lt;&gt;"COMPLETE","INVALID_INCOMPLETE_SCOPE",IF(OR(COUNTIF('Controlled Vocabulary'!$B$4:$B$6,E40)=0,COUNTIF('Controlled Vocabulary'!$B$4:$B$6,F40)=0,COUNTIF('Controlled Vocabulary'!$B$4:$B$6,G40)=0,COUNTIF('Controlled Vocabulary'!$B$4:$B$6,H40)=0,COUNTIF('Controlled Vocabulary'!$B$4:$B$6,I40)=0,COUNTIF('Controlled Vocabulary'!$B$4:$B$6,J40)=0,COUNTIF('Controlled Vocabulary'!$B$4:$B$6,K40)=0,COUNTIF('Controlled Vocabulary'!$E$4:$E$6,L40)=0,COUNTIF('Controlled Vocabulary'!$K$4:$K$5,M40)=0),"INVALID_CONTROLLED_VALUE",IF(M40="YES","UNRESOLVED_CONTRADICTION",IF(L40="UNRESOLVED","UNRESOLVED_EVIDENCE_GAP",IF(OR(E40="UNKNOWN",F40="UNKNOWN",G40="UNKNOWN",I40="UNKNOWN"),"UNRESOLVED_EVIDENCE_GAP",IF(E40="NO",IF(K40="UNKNOWN","UNRESOLVED_EVIDENCE_GAP",IF(K40="YES","REFERENCE_OUT_OF_SCOPE_BENCHMARK","EXCLUDED_OUT_OF_SCOPE")),IF(OR(F40="NO",G40="NO"),IF(K40="UNKNOWN","UNRESOLVED_EVIDENCE_GAP",IF(K40="YES","REFERENCE_DISCOVERY_OR_CONTEXT_ONLY","EXCLUDED_NO_DECISION_RELATION")),IF(I40="NO",IF(K40="UNKNOWN","UNRESOLVED_EVIDENCE_GAP",IF(K40="YES","REFERENCE_DISCOVERY_OR_CONTEXT_ONLY","EXCLUDED_NO_DECISION_RELATION")),IF(H40="UNKNOWN","UNRESOLVED_EVIDENCE_GAP",IF(H40="YES","DIRECT_CLOSE_BUYER_SUBSTITUTE",IF(J40="UNKNOWN","UNRESOLVED_EVIDENCE_GAP",IF(J40="YES","SUBSTITUTE_ALTERNATIVE_PATH","INDIRECT_ADJACENT_COMMERCIAL_ALTERNATIVE")))))))))))))</f>
        <v>EXCLUDED_NO_DECISION_RELATION</v>
      </c>
      <c r="R40" s="28" t="str">
        <f>IF(AND(N40=P40,O40=Q40),"PASS","FAIL")</f>
        <v>PASS</v>
      </c>
    </row>
    <row r="41" spans="1:18" ht="28.5">
      <c r="A41" s="15" t="s">
        <v>279</v>
      </c>
      <c r="B41" s="16" t="s">
        <v>280</v>
      </c>
      <c r="C41" s="16" t="s">
        <v>280</v>
      </c>
      <c r="D41" s="16" t="s">
        <v>53</v>
      </c>
      <c r="E41" s="16" t="s">
        <v>49</v>
      </c>
      <c r="F41" s="16" t="s">
        <v>49</v>
      </c>
      <c r="G41" s="16" t="s">
        <v>55</v>
      </c>
      <c r="H41" s="16" t="s">
        <v>49</v>
      </c>
      <c r="I41" s="16" t="s">
        <v>49</v>
      </c>
      <c r="J41" s="16" t="s">
        <v>55</v>
      </c>
      <c r="K41" s="16" t="s">
        <v>55</v>
      </c>
      <c r="L41" s="16" t="s">
        <v>51</v>
      </c>
      <c r="M41" s="16" t="s">
        <v>55</v>
      </c>
      <c r="N41" s="16" t="s">
        <v>104</v>
      </c>
      <c r="O41" s="16" t="s">
        <v>112</v>
      </c>
      <c r="P41" s="27" t="str">
        <f>IF(C41="","INVALID INPUT",IF(D41&lt;&gt;"COMPLETE","INVALID INPUT",IF(OR(COUNTIF('Controlled Vocabulary'!$B$4:$B$6,E41)=0,COUNTIF('Controlled Vocabulary'!$B$4:$B$6,F41)=0,COUNTIF('Controlled Vocabulary'!$B$4:$B$6,G41)=0,COUNTIF('Controlled Vocabulary'!$B$4:$B$6,H41)=0,COUNTIF('Controlled Vocabulary'!$B$4:$B$6,I41)=0,COUNTIF('Controlled Vocabulary'!$B$4:$B$6,J41)=0,COUNTIF('Controlled Vocabulary'!$B$4:$B$6,K41)=0,COUNTIF('Controlled Vocabulary'!$E$4:$E$6,L41)=0,COUNTIF('Controlled Vocabulary'!$K$4:$K$5,M41)=0),"INVALID INPUT",IF(M41="YES","UNRESOLVED",IF(L41="UNRESOLVED","UNRESOLVED",IF(OR(E41="UNKNOWN",F41="UNKNOWN",G41="UNKNOWN",I41="UNKNOWN"),"UNRESOLVED",IF(E41="NO",IF(K41="UNKNOWN","UNRESOLVED",IF(K41="YES","REFERENCE / CONTEXT ONLY","EXCLUDED")),IF(OR(F41="NO",G41="NO"),IF(K41="UNKNOWN","UNRESOLVED",IF(K41="YES","REFERENCE / CONTEXT ONLY","EXCLUDED")),IF(I41="NO",IF(K41="UNKNOWN","UNRESOLVED",IF(K41="YES","REFERENCE / CONTEXT ONLY","EXCLUDED")),IF(H41="UNKNOWN","UNRESOLVED",IF(H41="YES","DIRECT",IF(J41="UNKNOWN","UNRESOLVED",IF(J41="YES","SUBSTITUTE","INDIRECT")))))))))))))</f>
        <v>EXCLUDED</v>
      </c>
      <c r="Q41" s="27" t="str">
        <f>IF(C41="","INVALID_MISSING_CANDIDATE",IF(D41&lt;&gt;"COMPLETE","INVALID_INCOMPLETE_SCOPE",IF(OR(COUNTIF('Controlled Vocabulary'!$B$4:$B$6,E41)=0,COUNTIF('Controlled Vocabulary'!$B$4:$B$6,F41)=0,COUNTIF('Controlled Vocabulary'!$B$4:$B$6,G41)=0,COUNTIF('Controlled Vocabulary'!$B$4:$B$6,H41)=0,COUNTIF('Controlled Vocabulary'!$B$4:$B$6,I41)=0,COUNTIF('Controlled Vocabulary'!$B$4:$B$6,J41)=0,COUNTIF('Controlled Vocabulary'!$B$4:$B$6,K41)=0,COUNTIF('Controlled Vocabulary'!$E$4:$E$6,L41)=0,COUNTIF('Controlled Vocabulary'!$K$4:$K$5,M41)=0),"INVALID_CONTROLLED_VALUE",IF(M41="YES","UNRESOLVED_CONTRADICTION",IF(L41="UNRESOLVED","UNRESOLVED_EVIDENCE_GAP",IF(OR(E41="UNKNOWN",F41="UNKNOWN",G41="UNKNOWN",I41="UNKNOWN"),"UNRESOLVED_EVIDENCE_GAP",IF(E41="NO",IF(K41="UNKNOWN","UNRESOLVED_EVIDENCE_GAP",IF(K41="YES","REFERENCE_OUT_OF_SCOPE_BENCHMARK","EXCLUDED_OUT_OF_SCOPE")),IF(OR(F41="NO",G41="NO"),IF(K41="UNKNOWN","UNRESOLVED_EVIDENCE_GAP",IF(K41="YES","REFERENCE_DISCOVERY_OR_CONTEXT_ONLY","EXCLUDED_NO_DECISION_RELATION")),IF(I41="NO",IF(K41="UNKNOWN","UNRESOLVED_EVIDENCE_GAP",IF(K41="YES","REFERENCE_DISCOVERY_OR_CONTEXT_ONLY","EXCLUDED_NO_DECISION_RELATION")),IF(H41="UNKNOWN","UNRESOLVED_EVIDENCE_GAP",IF(H41="YES","DIRECT_CLOSE_BUYER_SUBSTITUTE",IF(J41="UNKNOWN","UNRESOLVED_EVIDENCE_GAP",IF(J41="YES","SUBSTITUTE_ALTERNATIVE_PATH","INDIRECT_ADJACENT_COMMERCIAL_ALTERNATIVE")))))))))))))</f>
        <v>EXCLUDED_NO_DECISION_RELATION</v>
      </c>
      <c r="R41" s="28" t="str">
        <f>IF(AND(N41=P41,O41=Q41),"PASS","FAIL")</f>
        <v>PASS</v>
      </c>
    </row>
    <row r="42" spans="1:18" ht="28.5">
      <c r="A42" s="12" t="s">
        <v>281</v>
      </c>
      <c r="B42" s="13" t="s">
        <v>282</v>
      </c>
      <c r="C42" s="13" t="s">
        <v>282</v>
      </c>
      <c r="D42" s="13" t="s">
        <v>53</v>
      </c>
      <c r="E42" s="13" t="s">
        <v>49</v>
      </c>
      <c r="F42" s="13" t="s">
        <v>49</v>
      </c>
      <c r="G42" s="13" t="s">
        <v>49</v>
      </c>
      <c r="H42" s="13" t="s">
        <v>49</v>
      </c>
      <c r="I42" s="13" t="s">
        <v>55</v>
      </c>
      <c r="J42" s="13" t="s">
        <v>55</v>
      </c>
      <c r="K42" s="13" t="s">
        <v>55</v>
      </c>
      <c r="L42" s="13" t="s">
        <v>51</v>
      </c>
      <c r="M42" s="13" t="s">
        <v>55</v>
      </c>
      <c r="N42" s="13" t="s">
        <v>104</v>
      </c>
      <c r="O42" s="13" t="s">
        <v>112</v>
      </c>
      <c r="P42" s="27" t="str">
        <f>IF(C42="","INVALID INPUT",IF(D42&lt;&gt;"COMPLETE","INVALID INPUT",IF(OR(COUNTIF('Controlled Vocabulary'!$B$4:$B$6,E42)=0,COUNTIF('Controlled Vocabulary'!$B$4:$B$6,F42)=0,COUNTIF('Controlled Vocabulary'!$B$4:$B$6,G42)=0,COUNTIF('Controlled Vocabulary'!$B$4:$B$6,H42)=0,COUNTIF('Controlled Vocabulary'!$B$4:$B$6,I42)=0,COUNTIF('Controlled Vocabulary'!$B$4:$B$6,J42)=0,COUNTIF('Controlled Vocabulary'!$B$4:$B$6,K42)=0,COUNTIF('Controlled Vocabulary'!$E$4:$E$6,L42)=0,COUNTIF('Controlled Vocabulary'!$K$4:$K$5,M42)=0),"INVALID INPUT",IF(M42="YES","UNRESOLVED",IF(L42="UNRESOLVED","UNRESOLVED",IF(OR(E42="UNKNOWN",F42="UNKNOWN",G42="UNKNOWN",I42="UNKNOWN"),"UNRESOLVED",IF(E42="NO",IF(K42="UNKNOWN","UNRESOLVED",IF(K42="YES","REFERENCE / CONTEXT ONLY","EXCLUDED")),IF(OR(F42="NO",G42="NO"),IF(K42="UNKNOWN","UNRESOLVED",IF(K42="YES","REFERENCE / CONTEXT ONLY","EXCLUDED")),IF(I42="NO",IF(K42="UNKNOWN","UNRESOLVED",IF(K42="YES","REFERENCE / CONTEXT ONLY","EXCLUDED")),IF(H42="UNKNOWN","UNRESOLVED",IF(H42="YES","DIRECT",IF(J42="UNKNOWN","UNRESOLVED",IF(J42="YES","SUBSTITUTE","INDIRECT")))))))))))))</f>
        <v>EXCLUDED</v>
      </c>
      <c r="Q42" s="27" t="str">
        <f>IF(C42="","INVALID_MISSING_CANDIDATE",IF(D42&lt;&gt;"COMPLETE","INVALID_INCOMPLETE_SCOPE",IF(OR(COUNTIF('Controlled Vocabulary'!$B$4:$B$6,E42)=0,COUNTIF('Controlled Vocabulary'!$B$4:$B$6,F42)=0,COUNTIF('Controlled Vocabulary'!$B$4:$B$6,G42)=0,COUNTIF('Controlled Vocabulary'!$B$4:$B$6,H42)=0,COUNTIF('Controlled Vocabulary'!$B$4:$B$6,I42)=0,COUNTIF('Controlled Vocabulary'!$B$4:$B$6,J42)=0,COUNTIF('Controlled Vocabulary'!$B$4:$B$6,K42)=0,COUNTIF('Controlled Vocabulary'!$E$4:$E$6,L42)=0,COUNTIF('Controlled Vocabulary'!$K$4:$K$5,M42)=0),"INVALID_CONTROLLED_VALUE",IF(M42="YES","UNRESOLVED_CONTRADICTION",IF(L42="UNRESOLVED","UNRESOLVED_EVIDENCE_GAP",IF(OR(E42="UNKNOWN",F42="UNKNOWN",G42="UNKNOWN",I42="UNKNOWN"),"UNRESOLVED_EVIDENCE_GAP",IF(E42="NO",IF(K42="UNKNOWN","UNRESOLVED_EVIDENCE_GAP",IF(K42="YES","REFERENCE_OUT_OF_SCOPE_BENCHMARK","EXCLUDED_OUT_OF_SCOPE")),IF(OR(F42="NO",G42="NO"),IF(K42="UNKNOWN","UNRESOLVED_EVIDENCE_GAP",IF(K42="YES","REFERENCE_DISCOVERY_OR_CONTEXT_ONLY","EXCLUDED_NO_DECISION_RELATION")),IF(I42="NO",IF(K42="UNKNOWN","UNRESOLVED_EVIDENCE_GAP",IF(K42="YES","REFERENCE_DISCOVERY_OR_CONTEXT_ONLY","EXCLUDED_NO_DECISION_RELATION")),IF(H42="UNKNOWN","UNRESOLVED_EVIDENCE_GAP",IF(H42="YES","DIRECT_CLOSE_BUYER_SUBSTITUTE",IF(J42="UNKNOWN","UNRESOLVED_EVIDENCE_GAP",IF(J42="YES","SUBSTITUTE_ALTERNATIVE_PATH","INDIRECT_ADJACENT_COMMERCIAL_ALTERNATIVE")))))))))))))</f>
        <v>EXCLUDED_NO_DECISION_RELATION</v>
      </c>
      <c r="R42" s="28" t="str">
        <f>IF(AND(N42=P42,O42=Q42),"PASS","FAIL")</f>
        <v>PASS</v>
      </c>
    </row>
    <row r="43" spans="1:18" ht="28.5">
      <c r="A43" s="15" t="s">
        <v>283</v>
      </c>
      <c r="B43" s="16" t="s">
        <v>284</v>
      </c>
      <c r="C43" s="16" t="s">
        <v>284</v>
      </c>
      <c r="D43" s="16" t="s">
        <v>53</v>
      </c>
      <c r="E43" s="16" t="s">
        <v>49</v>
      </c>
      <c r="F43" s="16" t="s">
        <v>55</v>
      </c>
      <c r="G43" s="16" t="s">
        <v>55</v>
      </c>
      <c r="H43" s="16" t="s">
        <v>49</v>
      </c>
      <c r="I43" s="16" t="s">
        <v>49</v>
      </c>
      <c r="J43" s="16" t="s">
        <v>55</v>
      </c>
      <c r="K43" s="16" t="s">
        <v>55</v>
      </c>
      <c r="L43" s="16" t="s">
        <v>51</v>
      </c>
      <c r="M43" s="16" t="s">
        <v>55</v>
      </c>
      <c r="N43" s="16" t="s">
        <v>104</v>
      </c>
      <c r="O43" s="16" t="s">
        <v>112</v>
      </c>
      <c r="P43" s="27" t="str">
        <f>IF(C43="","INVALID INPUT",IF(D43&lt;&gt;"COMPLETE","INVALID INPUT",IF(OR(COUNTIF('Controlled Vocabulary'!$B$4:$B$6,E43)=0,COUNTIF('Controlled Vocabulary'!$B$4:$B$6,F43)=0,COUNTIF('Controlled Vocabulary'!$B$4:$B$6,G43)=0,COUNTIF('Controlled Vocabulary'!$B$4:$B$6,H43)=0,COUNTIF('Controlled Vocabulary'!$B$4:$B$6,I43)=0,COUNTIF('Controlled Vocabulary'!$B$4:$B$6,J43)=0,COUNTIF('Controlled Vocabulary'!$B$4:$B$6,K43)=0,COUNTIF('Controlled Vocabulary'!$E$4:$E$6,L43)=0,COUNTIF('Controlled Vocabulary'!$K$4:$K$5,M43)=0),"INVALID INPUT",IF(M43="YES","UNRESOLVED",IF(L43="UNRESOLVED","UNRESOLVED",IF(OR(E43="UNKNOWN",F43="UNKNOWN",G43="UNKNOWN",I43="UNKNOWN"),"UNRESOLVED",IF(E43="NO",IF(K43="UNKNOWN","UNRESOLVED",IF(K43="YES","REFERENCE / CONTEXT ONLY","EXCLUDED")),IF(OR(F43="NO",G43="NO"),IF(K43="UNKNOWN","UNRESOLVED",IF(K43="YES","REFERENCE / CONTEXT ONLY","EXCLUDED")),IF(I43="NO",IF(K43="UNKNOWN","UNRESOLVED",IF(K43="YES","REFERENCE / CONTEXT ONLY","EXCLUDED")),IF(H43="UNKNOWN","UNRESOLVED",IF(H43="YES","DIRECT",IF(J43="UNKNOWN","UNRESOLVED",IF(J43="YES","SUBSTITUTE","INDIRECT")))))))))))))</f>
        <v>EXCLUDED</v>
      </c>
      <c r="Q43" s="27" t="str">
        <f>IF(C43="","INVALID_MISSING_CANDIDATE",IF(D43&lt;&gt;"COMPLETE","INVALID_INCOMPLETE_SCOPE",IF(OR(COUNTIF('Controlled Vocabulary'!$B$4:$B$6,E43)=0,COUNTIF('Controlled Vocabulary'!$B$4:$B$6,F43)=0,COUNTIF('Controlled Vocabulary'!$B$4:$B$6,G43)=0,COUNTIF('Controlled Vocabulary'!$B$4:$B$6,H43)=0,COUNTIF('Controlled Vocabulary'!$B$4:$B$6,I43)=0,COUNTIF('Controlled Vocabulary'!$B$4:$B$6,J43)=0,COUNTIF('Controlled Vocabulary'!$B$4:$B$6,K43)=0,COUNTIF('Controlled Vocabulary'!$E$4:$E$6,L43)=0,COUNTIF('Controlled Vocabulary'!$K$4:$K$5,M43)=0),"INVALID_CONTROLLED_VALUE",IF(M43="YES","UNRESOLVED_CONTRADICTION",IF(L43="UNRESOLVED","UNRESOLVED_EVIDENCE_GAP",IF(OR(E43="UNKNOWN",F43="UNKNOWN",G43="UNKNOWN",I43="UNKNOWN"),"UNRESOLVED_EVIDENCE_GAP",IF(E43="NO",IF(K43="UNKNOWN","UNRESOLVED_EVIDENCE_GAP",IF(K43="YES","REFERENCE_OUT_OF_SCOPE_BENCHMARK","EXCLUDED_OUT_OF_SCOPE")),IF(OR(F43="NO",G43="NO"),IF(K43="UNKNOWN","UNRESOLVED_EVIDENCE_GAP",IF(K43="YES","REFERENCE_DISCOVERY_OR_CONTEXT_ONLY","EXCLUDED_NO_DECISION_RELATION")),IF(I43="NO",IF(K43="UNKNOWN","UNRESOLVED_EVIDENCE_GAP",IF(K43="YES","REFERENCE_DISCOVERY_OR_CONTEXT_ONLY","EXCLUDED_NO_DECISION_RELATION")),IF(H43="UNKNOWN","UNRESOLVED_EVIDENCE_GAP",IF(H43="YES","DIRECT_CLOSE_BUYER_SUBSTITUTE",IF(J43="UNKNOWN","UNRESOLVED_EVIDENCE_GAP",IF(J43="YES","SUBSTITUTE_ALTERNATIVE_PATH","INDIRECT_ADJACENT_COMMERCIAL_ALTERNATIVE")))))))))))))</f>
        <v>EXCLUDED_NO_DECISION_RELATION</v>
      </c>
      <c r="R43" s="28" t="str">
        <f>IF(AND(N43=P43,O43=Q43),"PASS","FAIL")</f>
        <v>PASS</v>
      </c>
    </row>
    <row r="44" spans="1:18">
      <c r="A44" s="12" t="s">
        <v>285</v>
      </c>
      <c r="B44" s="13" t="s">
        <v>286</v>
      </c>
      <c r="C44" s="13" t="s">
        <v>286</v>
      </c>
      <c r="D44" s="13" t="s">
        <v>53</v>
      </c>
      <c r="E44" s="13" t="s">
        <v>55</v>
      </c>
      <c r="F44" s="13" t="s">
        <v>55</v>
      </c>
      <c r="G44" s="13" t="s">
        <v>49</v>
      </c>
      <c r="H44" s="13" t="s">
        <v>49</v>
      </c>
      <c r="I44" s="13" t="s">
        <v>49</v>
      </c>
      <c r="J44" s="13" t="s">
        <v>55</v>
      </c>
      <c r="K44" s="13" t="s">
        <v>55</v>
      </c>
      <c r="L44" s="13" t="s">
        <v>51</v>
      </c>
      <c r="M44" s="13" t="s">
        <v>55</v>
      </c>
      <c r="N44" s="13" t="s">
        <v>104</v>
      </c>
      <c r="O44" s="13" t="s">
        <v>106</v>
      </c>
      <c r="P44" s="27" t="str">
        <f>IF(C44="","INVALID INPUT",IF(D44&lt;&gt;"COMPLETE","INVALID INPUT",IF(OR(COUNTIF('Controlled Vocabulary'!$B$4:$B$6,E44)=0,COUNTIF('Controlled Vocabulary'!$B$4:$B$6,F44)=0,COUNTIF('Controlled Vocabulary'!$B$4:$B$6,G44)=0,COUNTIF('Controlled Vocabulary'!$B$4:$B$6,H44)=0,COUNTIF('Controlled Vocabulary'!$B$4:$B$6,I44)=0,COUNTIF('Controlled Vocabulary'!$B$4:$B$6,J44)=0,COUNTIF('Controlled Vocabulary'!$B$4:$B$6,K44)=0,COUNTIF('Controlled Vocabulary'!$E$4:$E$6,L44)=0,COUNTIF('Controlled Vocabulary'!$K$4:$K$5,M44)=0),"INVALID INPUT",IF(M44="YES","UNRESOLVED",IF(L44="UNRESOLVED","UNRESOLVED",IF(OR(E44="UNKNOWN",F44="UNKNOWN",G44="UNKNOWN",I44="UNKNOWN"),"UNRESOLVED",IF(E44="NO",IF(K44="UNKNOWN","UNRESOLVED",IF(K44="YES","REFERENCE / CONTEXT ONLY","EXCLUDED")),IF(OR(F44="NO",G44="NO"),IF(K44="UNKNOWN","UNRESOLVED",IF(K44="YES","REFERENCE / CONTEXT ONLY","EXCLUDED")),IF(I44="NO",IF(K44="UNKNOWN","UNRESOLVED",IF(K44="YES","REFERENCE / CONTEXT ONLY","EXCLUDED")),IF(H44="UNKNOWN","UNRESOLVED",IF(H44="YES","DIRECT",IF(J44="UNKNOWN","UNRESOLVED",IF(J44="YES","SUBSTITUTE","INDIRECT")))))))))))))</f>
        <v>EXCLUDED</v>
      </c>
      <c r="Q44" s="27" t="str">
        <f>IF(C44="","INVALID_MISSING_CANDIDATE",IF(D44&lt;&gt;"COMPLETE","INVALID_INCOMPLETE_SCOPE",IF(OR(COUNTIF('Controlled Vocabulary'!$B$4:$B$6,E44)=0,COUNTIF('Controlled Vocabulary'!$B$4:$B$6,F44)=0,COUNTIF('Controlled Vocabulary'!$B$4:$B$6,G44)=0,COUNTIF('Controlled Vocabulary'!$B$4:$B$6,H44)=0,COUNTIF('Controlled Vocabulary'!$B$4:$B$6,I44)=0,COUNTIF('Controlled Vocabulary'!$B$4:$B$6,J44)=0,COUNTIF('Controlled Vocabulary'!$B$4:$B$6,K44)=0,COUNTIF('Controlled Vocabulary'!$E$4:$E$6,L44)=0,COUNTIF('Controlled Vocabulary'!$K$4:$K$5,M44)=0),"INVALID_CONTROLLED_VALUE",IF(M44="YES","UNRESOLVED_CONTRADICTION",IF(L44="UNRESOLVED","UNRESOLVED_EVIDENCE_GAP",IF(OR(E44="UNKNOWN",F44="UNKNOWN",G44="UNKNOWN",I44="UNKNOWN"),"UNRESOLVED_EVIDENCE_GAP",IF(E44="NO",IF(K44="UNKNOWN","UNRESOLVED_EVIDENCE_GAP",IF(K44="YES","REFERENCE_OUT_OF_SCOPE_BENCHMARK","EXCLUDED_OUT_OF_SCOPE")),IF(OR(F44="NO",G44="NO"),IF(K44="UNKNOWN","UNRESOLVED_EVIDENCE_GAP",IF(K44="YES","REFERENCE_DISCOVERY_OR_CONTEXT_ONLY","EXCLUDED_NO_DECISION_RELATION")),IF(I44="NO",IF(K44="UNKNOWN","UNRESOLVED_EVIDENCE_GAP",IF(K44="YES","REFERENCE_DISCOVERY_OR_CONTEXT_ONLY","EXCLUDED_NO_DECISION_RELATION")),IF(H44="UNKNOWN","UNRESOLVED_EVIDENCE_GAP",IF(H44="YES","DIRECT_CLOSE_BUYER_SUBSTITUTE",IF(J44="UNKNOWN","UNRESOLVED_EVIDENCE_GAP",IF(J44="YES","SUBSTITUTE_ALTERNATIVE_PATH","INDIRECT_ADJACENT_COMMERCIAL_ALTERNATIVE")))))))))))))</f>
        <v>EXCLUDED_OUT_OF_SCOPE</v>
      </c>
      <c r="R44" s="28" t="str">
        <f>IF(AND(N44=P44,O44=Q44),"PASS","FAIL")</f>
        <v>PASS</v>
      </c>
    </row>
    <row r="45" spans="1:18">
      <c r="A45" s="15" t="s">
        <v>287</v>
      </c>
      <c r="B45" s="16" t="s">
        <v>288</v>
      </c>
      <c r="C45" s="16" t="s">
        <v>288</v>
      </c>
      <c r="D45" s="16" t="s">
        <v>53</v>
      </c>
      <c r="E45" s="16" t="s">
        <v>58</v>
      </c>
      <c r="F45" s="16" t="s">
        <v>49</v>
      </c>
      <c r="G45" s="16" t="s">
        <v>49</v>
      </c>
      <c r="H45" s="16" t="s">
        <v>49</v>
      </c>
      <c r="I45" s="16" t="s">
        <v>49</v>
      </c>
      <c r="J45" s="16" t="s">
        <v>55</v>
      </c>
      <c r="K45" s="16" t="s">
        <v>55</v>
      </c>
      <c r="L45" s="16" t="s">
        <v>51</v>
      </c>
      <c r="M45" s="16" t="s">
        <v>55</v>
      </c>
      <c r="N45" s="16" t="s">
        <v>59</v>
      </c>
      <c r="O45" s="16" t="s">
        <v>99</v>
      </c>
      <c r="P45" s="27" t="str">
        <f>IF(C45="","INVALID INPUT",IF(D45&lt;&gt;"COMPLETE","INVALID INPUT",IF(OR(COUNTIF('Controlled Vocabulary'!$B$4:$B$6,E45)=0,COUNTIF('Controlled Vocabulary'!$B$4:$B$6,F45)=0,COUNTIF('Controlled Vocabulary'!$B$4:$B$6,G45)=0,COUNTIF('Controlled Vocabulary'!$B$4:$B$6,H45)=0,COUNTIF('Controlled Vocabulary'!$B$4:$B$6,I45)=0,COUNTIF('Controlled Vocabulary'!$B$4:$B$6,J45)=0,COUNTIF('Controlled Vocabulary'!$B$4:$B$6,K45)=0,COUNTIF('Controlled Vocabulary'!$E$4:$E$6,L45)=0,COUNTIF('Controlled Vocabulary'!$K$4:$K$5,M45)=0),"INVALID INPUT",IF(M45="YES","UNRESOLVED",IF(L45="UNRESOLVED","UNRESOLVED",IF(OR(E45="UNKNOWN",F45="UNKNOWN",G45="UNKNOWN",I45="UNKNOWN"),"UNRESOLVED",IF(E45="NO",IF(K45="UNKNOWN","UNRESOLVED",IF(K45="YES","REFERENCE / CONTEXT ONLY","EXCLUDED")),IF(OR(F45="NO",G45="NO"),IF(K45="UNKNOWN","UNRESOLVED",IF(K45="YES","REFERENCE / CONTEXT ONLY","EXCLUDED")),IF(I45="NO",IF(K45="UNKNOWN","UNRESOLVED",IF(K45="YES","REFERENCE / CONTEXT ONLY","EXCLUDED")),IF(H45="UNKNOWN","UNRESOLVED",IF(H45="YES","DIRECT",IF(J45="UNKNOWN","UNRESOLVED",IF(J45="YES","SUBSTITUTE","INDIRECT")))))))))))))</f>
        <v>UNRESOLVED</v>
      </c>
      <c r="Q45" s="27" t="str">
        <f>IF(C45="","INVALID_MISSING_CANDIDATE",IF(D45&lt;&gt;"COMPLETE","INVALID_INCOMPLETE_SCOPE",IF(OR(COUNTIF('Controlled Vocabulary'!$B$4:$B$6,E45)=0,COUNTIF('Controlled Vocabulary'!$B$4:$B$6,F45)=0,COUNTIF('Controlled Vocabulary'!$B$4:$B$6,G45)=0,COUNTIF('Controlled Vocabulary'!$B$4:$B$6,H45)=0,COUNTIF('Controlled Vocabulary'!$B$4:$B$6,I45)=0,COUNTIF('Controlled Vocabulary'!$B$4:$B$6,J45)=0,COUNTIF('Controlled Vocabulary'!$B$4:$B$6,K45)=0,COUNTIF('Controlled Vocabulary'!$E$4:$E$6,L45)=0,COUNTIF('Controlled Vocabulary'!$K$4:$K$5,M45)=0),"INVALID_CONTROLLED_VALUE",IF(M45="YES","UNRESOLVED_CONTRADICTION",IF(L45="UNRESOLVED","UNRESOLVED_EVIDENCE_GAP",IF(OR(E45="UNKNOWN",F45="UNKNOWN",G45="UNKNOWN",I45="UNKNOWN"),"UNRESOLVED_EVIDENCE_GAP",IF(E45="NO",IF(K45="UNKNOWN","UNRESOLVED_EVIDENCE_GAP",IF(K45="YES","REFERENCE_OUT_OF_SCOPE_BENCHMARK","EXCLUDED_OUT_OF_SCOPE")),IF(OR(F45="NO",G45="NO"),IF(K45="UNKNOWN","UNRESOLVED_EVIDENCE_GAP",IF(K45="YES","REFERENCE_DISCOVERY_OR_CONTEXT_ONLY","EXCLUDED_NO_DECISION_RELATION")),IF(I45="NO",IF(K45="UNKNOWN","UNRESOLVED_EVIDENCE_GAP",IF(K45="YES","REFERENCE_DISCOVERY_OR_CONTEXT_ONLY","EXCLUDED_NO_DECISION_RELATION")),IF(H45="UNKNOWN","UNRESOLVED_EVIDENCE_GAP",IF(H45="YES","DIRECT_CLOSE_BUYER_SUBSTITUTE",IF(J45="UNKNOWN","UNRESOLVED_EVIDENCE_GAP",IF(J45="YES","SUBSTITUTE_ALTERNATIVE_PATH","INDIRECT_ADJACENT_COMMERCIAL_ALTERNATIVE")))))))))))))</f>
        <v>UNRESOLVED_EVIDENCE_GAP</v>
      </c>
      <c r="R45" s="28" t="str">
        <f>IF(AND(N45=P45,O45=Q45),"PASS","FAIL")</f>
        <v>PASS</v>
      </c>
    </row>
    <row r="46" spans="1:18">
      <c r="A46" s="12" t="s">
        <v>289</v>
      </c>
      <c r="B46" s="13" t="s">
        <v>290</v>
      </c>
      <c r="C46" s="13" t="s">
        <v>290</v>
      </c>
      <c r="D46" s="13" t="s">
        <v>53</v>
      </c>
      <c r="E46" s="13" t="s">
        <v>49</v>
      </c>
      <c r="F46" s="13" t="s">
        <v>58</v>
      </c>
      <c r="G46" s="13" t="s">
        <v>49</v>
      </c>
      <c r="H46" s="13" t="s">
        <v>49</v>
      </c>
      <c r="I46" s="13" t="s">
        <v>49</v>
      </c>
      <c r="J46" s="13" t="s">
        <v>55</v>
      </c>
      <c r="K46" s="13" t="s">
        <v>55</v>
      </c>
      <c r="L46" s="13" t="s">
        <v>51</v>
      </c>
      <c r="M46" s="13" t="s">
        <v>55</v>
      </c>
      <c r="N46" s="13" t="s">
        <v>59</v>
      </c>
      <c r="O46" s="13" t="s">
        <v>99</v>
      </c>
      <c r="P46" s="27" t="str">
        <f>IF(C46="","INVALID INPUT",IF(D46&lt;&gt;"COMPLETE","INVALID INPUT",IF(OR(COUNTIF('Controlled Vocabulary'!$B$4:$B$6,E46)=0,COUNTIF('Controlled Vocabulary'!$B$4:$B$6,F46)=0,COUNTIF('Controlled Vocabulary'!$B$4:$B$6,G46)=0,COUNTIF('Controlled Vocabulary'!$B$4:$B$6,H46)=0,COUNTIF('Controlled Vocabulary'!$B$4:$B$6,I46)=0,COUNTIF('Controlled Vocabulary'!$B$4:$B$6,J46)=0,COUNTIF('Controlled Vocabulary'!$B$4:$B$6,K46)=0,COUNTIF('Controlled Vocabulary'!$E$4:$E$6,L46)=0,COUNTIF('Controlled Vocabulary'!$K$4:$K$5,M46)=0),"INVALID INPUT",IF(M46="YES","UNRESOLVED",IF(L46="UNRESOLVED","UNRESOLVED",IF(OR(E46="UNKNOWN",F46="UNKNOWN",G46="UNKNOWN",I46="UNKNOWN"),"UNRESOLVED",IF(E46="NO",IF(K46="UNKNOWN","UNRESOLVED",IF(K46="YES","REFERENCE / CONTEXT ONLY","EXCLUDED")),IF(OR(F46="NO",G46="NO"),IF(K46="UNKNOWN","UNRESOLVED",IF(K46="YES","REFERENCE / CONTEXT ONLY","EXCLUDED")),IF(I46="NO",IF(K46="UNKNOWN","UNRESOLVED",IF(K46="YES","REFERENCE / CONTEXT ONLY","EXCLUDED")),IF(H46="UNKNOWN","UNRESOLVED",IF(H46="YES","DIRECT",IF(J46="UNKNOWN","UNRESOLVED",IF(J46="YES","SUBSTITUTE","INDIRECT")))))))))))))</f>
        <v>UNRESOLVED</v>
      </c>
      <c r="Q46" s="27" t="str">
        <f>IF(C46="","INVALID_MISSING_CANDIDATE",IF(D46&lt;&gt;"COMPLETE","INVALID_INCOMPLETE_SCOPE",IF(OR(COUNTIF('Controlled Vocabulary'!$B$4:$B$6,E46)=0,COUNTIF('Controlled Vocabulary'!$B$4:$B$6,F46)=0,COUNTIF('Controlled Vocabulary'!$B$4:$B$6,G46)=0,COUNTIF('Controlled Vocabulary'!$B$4:$B$6,H46)=0,COUNTIF('Controlled Vocabulary'!$B$4:$B$6,I46)=0,COUNTIF('Controlled Vocabulary'!$B$4:$B$6,J46)=0,COUNTIF('Controlled Vocabulary'!$B$4:$B$6,K46)=0,COUNTIF('Controlled Vocabulary'!$E$4:$E$6,L46)=0,COUNTIF('Controlled Vocabulary'!$K$4:$K$5,M46)=0),"INVALID_CONTROLLED_VALUE",IF(M46="YES","UNRESOLVED_CONTRADICTION",IF(L46="UNRESOLVED","UNRESOLVED_EVIDENCE_GAP",IF(OR(E46="UNKNOWN",F46="UNKNOWN",G46="UNKNOWN",I46="UNKNOWN"),"UNRESOLVED_EVIDENCE_GAP",IF(E46="NO",IF(K46="UNKNOWN","UNRESOLVED_EVIDENCE_GAP",IF(K46="YES","REFERENCE_OUT_OF_SCOPE_BENCHMARK","EXCLUDED_OUT_OF_SCOPE")),IF(OR(F46="NO",G46="NO"),IF(K46="UNKNOWN","UNRESOLVED_EVIDENCE_GAP",IF(K46="YES","REFERENCE_DISCOVERY_OR_CONTEXT_ONLY","EXCLUDED_NO_DECISION_RELATION")),IF(I46="NO",IF(K46="UNKNOWN","UNRESOLVED_EVIDENCE_GAP",IF(K46="YES","REFERENCE_DISCOVERY_OR_CONTEXT_ONLY","EXCLUDED_NO_DECISION_RELATION")),IF(H46="UNKNOWN","UNRESOLVED_EVIDENCE_GAP",IF(H46="YES","DIRECT_CLOSE_BUYER_SUBSTITUTE",IF(J46="UNKNOWN","UNRESOLVED_EVIDENCE_GAP",IF(J46="YES","SUBSTITUTE_ALTERNATIVE_PATH","INDIRECT_ADJACENT_COMMERCIAL_ALTERNATIVE")))))))))))))</f>
        <v>UNRESOLVED_EVIDENCE_GAP</v>
      </c>
      <c r="R46" s="28" t="str">
        <f>IF(AND(N46=P46,O46=Q46),"PASS","FAIL")</f>
        <v>PASS</v>
      </c>
    </row>
    <row r="47" spans="1:18">
      <c r="A47" s="15" t="s">
        <v>291</v>
      </c>
      <c r="B47" s="16" t="s">
        <v>292</v>
      </c>
      <c r="C47" s="16" t="s">
        <v>292</v>
      </c>
      <c r="D47" s="16" t="s">
        <v>53</v>
      </c>
      <c r="E47" s="16" t="s">
        <v>49</v>
      </c>
      <c r="F47" s="16" t="s">
        <v>49</v>
      </c>
      <c r="G47" s="16" t="s">
        <v>58</v>
      </c>
      <c r="H47" s="16" t="s">
        <v>49</v>
      </c>
      <c r="I47" s="16" t="s">
        <v>49</v>
      </c>
      <c r="J47" s="16" t="s">
        <v>55</v>
      </c>
      <c r="K47" s="16" t="s">
        <v>55</v>
      </c>
      <c r="L47" s="16" t="s">
        <v>51</v>
      </c>
      <c r="M47" s="16" t="s">
        <v>55</v>
      </c>
      <c r="N47" s="16" t="s">
        <v>59</v>
      </c>
      <c r="O47" s="16" t="s">
        <v>99</v>
      </c>
      <c r="P47" s="27" t="str">
        <f>IF(C47="","INVALID INPUT",IF(D47&lt;&gt;"COMPLETE","INVALID INPUT",IF(OR(COUNTIF('Controlled Vocabulary'!$B$4:$B$6,E47)=0,COUNTIF('Controlled Vocabulary'!$B$4:$B$6,F47)=0,COUNTIF('Controlled Vocabulary'!$B$4:$B$6,G47)=0,COUNTIF('Controlled Vocabulary'!$B$4:$B$6,H47)=0,COUNTIF('Controlled Vocabulary'!$B$4:$B$6,I47)=0,COUNTIF('Controlled Vocabulary'!$B$4:$B$6,J47)=0,COUNTIF('Controlled Vocabulary'!$B$4:$B$6,K47)=0,COUNTIF('Controlled Vocabulary'!$E$4:$E$6,L47)=0,COUNTIF('Controlled Vocabulary'!$K$4:$K$5,M47)=0),"INVALID INPUT",IF(M47="YES","UNRESOLVED",IF(L47="UNRESOLVED","UNRESOLVED",IF(OR(E47="UNKNOWN",F47="UNKNOWN",G47="UNKNOWN",I47="UNKNOWN"),"UNRESOLVED",IF(E47="NO",IF(K47="UNKNOWN","UNRESOLVED",IF(K47="YES","REFERENCE / CONTEXT ONLY","EXCLUDED")),IF(OR(F47="NO",G47="NO"),IF(K47="UNKNOWN","UNRESOLVED",IF(K47="YES","REFERENCE / CONTEXT ONLY","EXCLUDED")),IF(I47="NO",IF(K47="UNKNOWN","UNRESOLVED",IF(K47="YES","REFERENCE / CONTEXT ONLY","EXCLUDED")),IF(H47="UNKNOWN","UNRESOLVED",IF(H47="YES","DIRECT",IF(J47="UNKNOWN","UNRESOLVED",IF(J47="YES","SUBSTITUTE","INDIRECT")))))))))))))</f>
        <v>UNRESOLVED</v>
      </c>
      <c r="Q47" s="27" t="str">
        <f>IF(C47="","INVALID_MISSING_CANDIDATE",IF(D47&lt;&gt;"COMPLETE","INVALID_INCOMPLETE_SCOPE",IF(OR(COUNTIF('Controlled Vocabulary'!$B$4:$B$6,E47)=0,COUNTIF('Controlled Vocabulary'!$B$4:$B$6,F47)=0,COUNTIF('Controlled Vocabulary'!$B$4:$B$6,G47)=0,COUNTIF('Controlled Vocabulary'!$B$4:$B$6,H47)=0,COUNTIF('Controlled Vocabulary'!$B$4:$B$6,I47)=0,COUNTIF('Controlled Vocabulary'!$B$4:$B$6,J47)=0,COUNTIF('Controlled Vocabulary'!$B$4:$B$6,K47)=0,COUNTIF('Controlled Vocabulary'!$E$4:$E$6,L47)=0,COUNTIF('Controlled Vocabulary'!$K$4:$K$5,M47)=0),"INVALID_CONTROLLED_VALUE",IF(M47="YES","UNRESOLVED_CONTRADICTION",IF(L47="UNRESOLVED","UNRESOLVED_EVIDENCE_GAP",IF(OR(E47="UNKNOWN",F47="UNKNOWN",G47="UNKNOWN",I47="UNKNOWN"),"UNRESOLVED_EVIDENCE_GAP",IF(E47="NO",IF(K47="UNKNOWN","UNRESOLVED_EVIDENCE_GAP",IF(K47="YES","REFERENCE_OUT_OF_SCOPE_BENCHMARK","EXCLUDED_OUT_OF_SCOPE")),IF(OR(F47="NO",G47="NO"),IF(K47="UNKNOWN","UNRESOLVED_EVIDENCE_GAP",IF(K47="YES","REFERENCE_DISCOVERY_OR_CONTEXT_ONLY","EXCLUDED_NO_DECISION_RELATION")),IF(I47="NO",IF(K47="UNKNOWN","UNRESOLVED_EVIDENCE_GAP",IF(K47="YES","REFERENCE_DISCOVERY_OR_CONTEXT_ONLY","EXCLUDED_NO_DECISION_RELATION")),IF(H47="UNKNOWN","UNRESOLVED_EVIDENCE_GAP",IF(H47="YES","DIRECT_CLOSE_BUYER_SUBSTITUTE",IF(J47="UNKNOWN","UNRESOLVED_EVIDENCE_GAP",IF(J47="YES","SUBSTITUTE_ALTERNATIVE_PATH","INDIRECT_ADJACENT_COMMERCIAL_ALTERNATIVE")))))))))))))</f>
        <v>UNRESOLVED_EVIDENCE_GAP</v>
      </c>
      <c r="R47" s="28" t="str">
        <f>IF(AND(N47=P47,O47=Q47),"PASS","FAIL")</f>
        <v>PASS</v>
      </c>
    </row>
    <row r="48" spans="1:18">
      <c r="A48" s="12" t="s">
        <v>293</v>
      </c>
      <c r="B48" s="13" t="s">
        <v>294</v>
      </c>
      <c r="C48" s="13" t="s">
        <v>294</v>
      </c>
      <c r="D48" s="13" t="s">
        <v>53</v>
      </c>
      <c r="E48" s="13" t="s">
        <v>49</v>
      </c>
      <c r="F48" s="13" t="s">
        <v>49</v>
      </c>
      <c r="G48" s="13" t="s">
        <v>49</v>
      </c>
      <c r="H48" s="13" t="s">
        <v>49</v>
      </c>
      <c r="I48" s="13" t="s">
        <v>58</v>
      </c>
      <c r="J48" s="13" t="s">
        <v>55</v>
      </c>
      <c r="K48" s="13" t="s">
        <v>55</v>
      </c>
      <c r="L48" s="13" t="s">
        <v>51</v>
      </c>
      <c r="M48" s="13" t="s">
        <v>55</v>
      </c>
      <c r="N48" s="13" t="s">
        <v>59</v>
      </c>
      <c r="O48" s="13" t="s">
        <v>99</v>
      </c>
      <c r="P48" s="27" t="str">
        <f>IF(C48="","INVALID INPUT",IF(D48&lt;&gt;"COMPLETE","INVALID INPUT",IF(OR(COUNTIF('Controlled Vocabulary'!$B$4:$B$6,E48)=0,COUNTIF('Controlled Vocabulary'!$B$4:$B$6,F48)=0,COUNTIF('Controlled Vocabulary'!$B$4:$B$6,G48)=0,COUNTIF('Controlled Vocabulary'!$B$4:$B$6,H48)=0,COUNTIF('Controlled Vocabulary'!$B$4:$B$6,I48)=0,COUNTIF('Controlled Vocabulary'!$B$4:$B$6,J48)=0,COUNTIF('Controlled Vocabulary'!$B$4:$B$6,K48)=0,COUNTIF('Controlled Vocabulary'!$E$4:$E$6,L48)=0,COUNTIF('Controlled Vocabulary'!$K$4:$K$5,M48)=0),"INVALID INPUT",IF(M48="YES","UNRESOLVED",IF(L48="UNRESOLVED","UNRESOLVED",IF(OR(E48="UNKNOWN",F48="UNKNOWN",G48="UNKNOWN",I48="UNKNOWN"),"UNRESOLVED",IF(E48="NO",IF(K48="UNKNOWN","UNRESOLVED",IF(K48="YES","REFERENCE / CONTEXT ONLY","EXCLUDED")),IF(OR(F48="NO",G48="NO"),IF(K48="UNKNOWN","UNRESOLVED",IF(K48="YES","REFERENCE / CONTEXT ONLY","EXCLUDED")),IF(I48="NO",IF(K48="UNKNOWN","UNRESOLVED",IF(K48="YES","REFERENCE / CONTEXT ONLY","EXCLUDED")),IF(H48="UNKNOWN","UNRESOLVED",IF(H48="YES","DIRECT",IF(J48="UNKNOWN","UNRESOLVED",IF(J48="YES","SUBSTITUTE","INDIRECT")))))))))))))</f>
        <v>UNRESOLVED</v>
      </c>
      <c r="Q48" s="27" t="str">
        <f>IF(C48="","INVALID_MISSING_CANDIDATE",IF(D48&lt;&gt;"COMPLETE","INVALID_INCOMPLETE_SCOPE",IF(OR(COUNTIF('Controlled Vocabulary'!$B$4:$B$6,E48)=0,COUNTIF('Controlled Vocabulary'!$B$4:$B$6,F48)=0,COUNTIF('Controlled Vocabulary'!$B$4:$B$6,G48)=0,COUNTIF('Controlled Vocabulary'!$B$4:$B$6,H48)=0,COUNTIF('Controlled Vocabulary'!$B$4:$B$6,I48)=0,COUNTIF('Controlled Vocabulary'!$B$4:$B$6,J48)=0,COUNTIF('Controlled Vocabulary'!$B$4:$B$6,K48)=0,COUNTIF('Controlled Vocabulary'!$E$4:$E$6,L48)=0,COUNTIF('Controlled Vocabulary'!$K$4:$K$5,M48)=0),"INVALID_CONTROLLED_VALUE",IF(M48="YES","UNRESOLVED_CONTRADICTION",IF(L48="UNRESOLVED","UNRESOLVED_EVIDENCE_GAP",IF(OR(E48="UNKNOWN",F48="UNKNOWN",G48="UNKNOWN",I48="UNKNOWN"),"UNRESOLVED_EVIDENCE_GAP",IF(E48="NO",IF(K48="UNKNOWN","UNRESOLVED_EVIDENCE_GAP",IF(K48="YES","REFERENCE_OUT_OF_SCOPE_BENCHMARK","EXCLUDED_OUT_OF_SCOPE")),IF(OR(F48="NO",G48="NO"),IF(K48="UNKNOWN","UNRESOLVED_EVIDENCE_GAP",IF(K48="YES","REFERENCE_DISCOVERY_OR_CONTEXT_ONLY","EXCLUDED_NO_DECISION_RELATION")),IF(I48="NO",IF(K48="UNKNOWN","UNRESOLVED_EVIDENCE_GAP",IF(K48="YES","REFERENCE_DISCOVERY_OR_CONTEXT_ONLY","EXCLUDED_NO_DECISION_RELATION")),IF(H48="UNKNOWN","UNRESOLVED_EVIDENCE_GAP",IF(H48="YES","DIRECT_CLOSE_BUYER_SUBSTITUTE",IF(J48="UNKNOWN","UNRESOLVED_EVIDENCE_GAP",IF(J48="YES","SUBSTITUTE_ALTERNATIVE_PATH","INDIRECT_ADJACENT_COMMERCIAL_ALTERNATIVE")))))))))))))</f>
        <v>UNRESOLVED_EVIDENCE_GAP</v>
      </c>
      <c r="R48" s="28" t="str">
        <f>IF(AND(N48=P48,O48=Q48),"PASS","FAIL")</f>
        <v>PASS</v>
      </c>
    </row>
    <row r="49" spans="1:18">
      <c r="A49" s="15" t="s">
        <v>295</v>
      </c>
      <c r="B49" s="16" t="s">
        <v>296</v>
      </c>
      <c r="C49" s="16" t="s">
        <v>296</v>
      </c>
      <c r="D49" s="16" t="s">
        <v>53</v>
      </c>
      <c r="E49" s="16" t="s">
        <v>49</v>
      </c>
      <c r="F49" s="16" t="s">
        <v>49</v>
      </c>
      <c r="G49" s="16" t="s">
        <v>49</v>
      </c>
      <c r="H49" s="16" t="s">
        <v>58</v>
      </c>
      <c r="I49" s="16" t="s">
        <v>49</v>
      </c>
      <c r="J49" s="16" t="s">
        <v>55</v>
      </c>
      <c r="K49" s="16" t="s">
        <v>55</v>
      </c>
      <c r="L49" s="16" t="s">
        <v>51</v>
      </c>
      <c r="M49" s="16" t="s">
        <v>55</v>
      </c>
      <c r="N49" s="16" t="s">
        <v>59</v>
      </c>
      <c r="O49" s="16" t="s">
        <v>99</v>
      </c>
      <c r="P49" s="27" t="str">
        <f>IF(C49="","INVALID INPUT",IF(D49&lt;&gt;"COMPLETE","INVALID INPUT",IF(OR(COUNTIF('Controlled Vocabulary'!$B$4:$B$6,E49)=0,COUNTIF('Controlled Vocabulary'!$B$4:$B$6,F49)=0,COUNTIF('Controlled Vocabulary'!$B$4:$B$6,G49)=0,COUNTIF('Controlled Vocabulary'!$B$4:$B$6,H49)=0,COUNTIF('Controlled Vocabulary'!$B$4:$B$6,I49)=0,COUNTIF('Controlled Vocabulary'!$B$4:$B$6,J49)=0,COUNTIF('Controlled Vocabulary'!$B$4:$B$6,K49)=0,COUNTIF('Controlled Vocabulary'!$E$4:$E$6,L49)=0,COUNTIF('Controlled Vocabulary'!$K$4:$K$5,M49)=0),"INVALID INPUT",IF(M49="YES","UNRESOLVED",IF(L49="UNRESOLVED","UNRESOLVED",IF(OR(E49="UNKNOWN",F49="UNKNOWN",G49="UNKNOWN",I49="UNKNOWN"),"UNRESOLVED",IF(E49="NO",IF(K49="UNKNOWN","UNRESOLVED",IF(K49="YES","REFERENCE / CONTEXT ONLY","EXCLUDED")),IF(OR(F49="NO",G49="NO"),IF(K49="UNKNOWN","UNRESOLVED",IF(K49="YES","REFERENCE / CONTEXT ONLY","EXCLUDED")),IF(I49="NO",IF(K49="UNKNOWN","UNRESOLVED",IF(K49="YES","REFERENCE / CONTEXT ONLY","EXCLUDED")),IF(H49="UNKNOWN","UNRESOLVED",IF(H49="YES","DIRECT",IF(J49="UNKNOWN","UNRESOLVED",IF(J49="YES","SUBSTITUTE","INDIRECT")))))))))))))</f>
        <v>UNRESOLVED</v>
      </c>
      <c r="Q49" s="27" t="str">
        <f>IF(C49="","INVALID_MISSING_CANDIDATE",IF(D49&lt;&gt;"COMPLETE","INVALID_INCOMPLETE_SCOPE",IF(OR(COUNTIF('Controlled Vocabulary'!$B$4:$B$6,E49)=0,COUNTIF('Controlled Vocabulary'!$B$4:$B$6,F49)=0,COUNTIF('Controlled Vocabulary'!$B$4:$B$6,G49)=0,COUNTIF('Controlled Vocabulary'!$B$4:$B$6,H49)=0,COUNTIF('Controlled Vocabulary'!$B$4:$B$6,I49)=0,COUNTIF('Controlled Vocabulary'!$B$4:$B$6,J49)=0,COUNTIF('Controlled Vocabulary'!$B$4:$B$6,K49)=0,COUNTIF('Controlled Vocabulary'!$E$4:$E$6,L49)=0,COUNTIF('Controlled Vocabulary'!$K$4:$K$5,M49)=0),"INVALID_CONTROLLED_VALUE",IF(M49="YES","UNRESOLVED_CONTRADICTION",IF(L49="UNRESOLVED","UNRESOLVED_EVIDENCE_GAP",IF(OR(E49="UNKNOWN",F49="UNKNOWN",G49="UNKNOWN",I49="UNKNOWN"),"UNRESOLVED_EVIDENCE_GAP",IF(E49="NO",IF(K49="UNKNOWN","UNRESOLVED_EVIDENCE_GAP",IF(K49="YES","REFERENCE_OUT_OF_SCOPE_BENCHMARK","EXCLUDED_OUT_OF_SCOPE")),IF(OR(F49="NO",G49="NO"),IF(K49="UNKNOWN","UNRESOLVED_EVIDENCE_GAP",IF(K49="YES","REFERENCE_DISCOVERY_OR_CONTEXT_ONLY","EXCLUDED_NO_DECISION_RELATION")),IF(I49="NO",IF(K49="UNKNOWN","UNRESOLVED_EVIDENCE_GAP",IF(K49="YES","REFERENCE_DISCOVERY_OR_CONTEXT_ONLY","EXCLUDED_NO_DECISION_RELATION")),IF(H49="UNKNOWN","UNRESOLVED_EVIDENCE_GAP",IF(H49="YES","DIRECT_CLOSE_BUYER_SUBSTITUTE",IF(J49="UNKNOWN","UNRESOLVED_EVIDENCE_GAP",IF(J49="YES","SUBSTITUTE_ALTERNATIVE_PATH","INDIRECT_ADJACENT_COMMERCIAL_ALTERNATIVE")))))))))))))</f>
        <v>UNRESOLVED_EVIDENCE_GAP</v>
      </c>
      <c r="R49" s="28" t="str">
        <f>IF(AND(N49=P49,O49=Q49),"PASS","FAIL")</f>
        <v>PASS</v>
      </c>
    </row>
    <row r="50" spans="1:18">
      <c r="A50" s="12" t="s">
        <v>297</v>
      </c>
      <c r="B50" s="13" t="s">
        <v>298</v>
      </c>
      <c r="C50" s="13" t="s">
        <v>298</v>
      </c>
      <c r="D50" s="13" t="s">
        <v>53</v>
      </c>
      <c r="E50" s="13" t="s">
        <v>49</v>
      </c>
      <c r="F50" s="13" t="s">
        <v>49</v>
      </c>
      <c r="G50" s="13" t="s">
        <v>49</v>
      </c>
      <c r="H50" s="13" t="s">
        <v>55</v>
      </c>
      <c r="I50" s="13" t="s">
        <v>49</v>
      </c>
      <c r="J50" s="13" t="s">
        <v>58</v>
      </c>
      <c r="K50" s="13" t="s">
        <v>55</v>
      </c>
      <c r="L50" s="13" t="s">
        <v>51</v>
      </c>
      <c r="M50" s="13" t="s">
        <v>55</v>
      </c>
      <c r="N50" s="13" t="s">
        <v>59</v>
      </c>
      <c r="O50" s="13" t="s">
        <v>99</v>
      </c>
      <c r="P50" s="27" t="str">
        <f>IF(C50="","INVALID INPUT",IF(D50&lt;&gt;"COMPLETE","INVALID INPUT",IF(OR(COUNTIF('Controlled Vocabulary'!$B$4:$B$6,E50)=0,COUNTIF('Controlled Vocabulary'!$B$4:$B$6,F50)=0,COUNTIF('Controlled Vocabulary'!$B$4:$B$6,G50)=0,COUNTIF('Controlled Vocabulary'!$B$4:$B$6,H50)=0,COUNTIF('Controlled Vocabulary'!$B$4:$B$6,I50)=0,COUNTIF('Controlled Vocabulary'!$B$4:$B$6,J50)=0,COUNTIF('Controlled Vocabulary'!$B$4:$B$6,K50)=0,COUNTIF('Controlled Vocabulary'!$E$4:$E$6,L50)=0,COUNTIF('Controlled Vocabulary'!$K$4:$K$5,M50)=0),"INVALID INPUT",IF(M50="YES","UNRESOLVED",IF(L50="UNRESOLVED","UNRESOLVED",IF(OR(E50="UNKNOWN",F50="UNKNOWN",G50="UNKNOWN",I50="UNKNOWN"),"UNRESOLVED",IF(E50="NO",IF(K50="UNKNOWN","UNRESOLVED",IF(K50="YES","REFERENCE / CONTEXT ONLY","EXCLUDED")),IF(OR(F50="NO",G50="NO"),IF(K50="UNKNOWN","UNRESOLVED",IF(K50="YES","REFERENCE / CONTEXT ONLY","EXCLUDED")),IF(I50="NO",IF(K50="UNKNOWN","UNRESOLVED",IF(K50="YES","REFERENCE / CONTEXT ONLY","EXCLUDED")),IF(H50="UNKNOWN","UNRESOLVED",IF(H50="YES","DIRECT",IF(J50="UNKNOWN","UNRESOLVED",IF(J50="YES","SUBSTITUTE","INDIRECT")))))))))))))</f>
        <v>UNRESOLVED</v>
      </c>
      <c r="Q50" s="27" t="str">
        <f>IF(C50="","INVALID_MISSING_CANDIDATE",IF(D50&lt;&gt;"COMPLETE","INVALID_INCOMPLETE_SCOPE",IF(OR(COUNTIF('Controlled Vocabulary'!$B$4:$B$6,E50)=0,COUNTIF('Controlled Vocabulary'!$B$4:$B$6,F50)=0,COUNTIF('Controlled Vocabulary'!$B$4:$B$6,G50)=0,COUNTIF('Controlled Vocabulary'!$B$4:$B$6,H50)=0,COUNTIF('Controlled Vocabulary'!$B$4:$B$6,I50)=0,COUNTIF('Controlled Vocabulary'!$B$4:$B$6,J50)=0,COUNTIF('Controlled Vocabulary'!$B$4:$B$6,K50)=0,COUNTIF('Controlled Vocabulary'!$E$4:$E$6,L50)=0,COUNTIF('Controlled Vocabulary'!$K$4:$K$5,M50)=0),"INVALID_CONTROLLED_VALUE",IF(M50="YES","UNRESOLVED_CONTRADICTION",IF(L50="UNRESOLVED","UNRESOLVED_EVIDENCE_GAP",IF(OR(E50="UNKNOWN",F50="UNKNOWN",G50="UNKNOWN",I50="UNKNOWN"),"UNRESOLVED_EVIDENCE_GAP",IF(E50="NO",IF(K50="UNKNOWN","UNRESOLVED_EVIDENCE_GAP",IF(K50="YES","REFERENCE_OUT_OF_SCOPE_BENCHMARK","EXCLUDED_OUT_OF_SCOPE")),IF(OR(F50="NO",G50="NO"),IF(K50="UNKNOWN","UNRESOLVED_EVIDENCE_GAP",IF(K50="YES","REFERENCE_DISCOVERY_OR_CONTEXT_ONLY","EXCLUDED_NO_DECISION_RELATION")),IF(I50="NO",IF(K50="UNKNOWN","UNRESOLVED_EVIDENCE_GAP",IF(K50="YES","REFERENCE_DISCOVERY_OR_CONTEXT_ONLY","EXCLUDED_NO_DECISION_RELATION")),IF(H50="UNKNOWN","UNRESOLVED_EVIDENCE_GAP",IF(H50="YES","DIRECT_CLOSE_BUYER_SUBSTITUTE",IF(J50="UNKNOWN","UNRESOLVED_EVIDENCE_GAP",IF(J50="YES","SUBSTITUTE_ALTERNATIVE_PATH","INDIRECT_ADJACENT_COMMERCIAL_ALTERNATIVE")))))))))))))</f>
        <v>UNRESOLVED_EVIDENCE_GAP</v>
      </c>
      <c r="R50" s="28" t="str">
        <f>IF(AND(N50=P50,O50=Q50),"PASS","FAIL")</f>
        <v>PASS</v>
      </c>
    </row>
    <row r="51" spans="1:18">
      <c r="A51" s="15" t="s">
        <v>299</v>
      </c>
      <c r="B51" s="16" t="s">
        <v>300</v>
      </c>
      <c r="C51" s="16" t="s">
        <v>300</v>
      </c>
      <c r="D51" s="16" t="s">
        <v>53</v>
      </c>
      <c r="E51" s="16" t="s">
        <v>49</v>
      </c>
      <c r="F51" s="16" t="s">
        <v>49</v>
      </c>
      <c r="G51" s="16" t="s">
        <v>49</v>
      </c>
      <c r="H51" s="16" t="s">
        <v>49</v>
      </c>
      <c r="I51" s="16" t="s">
        <v>49</v>
      </c>
      <c r="J51" s="16" t="s">
        <v>55</v>
      </c>
      <c r="K51" s="16" t="s">
        <v>55</v>
      </c>
      <c r="L51" s="16" t="s">
        <v>59</v>
      </c>
      <c r="M51" s="16" t="s">
        <v>55</v>
      </c>
      <c r="N51" s="16" t="s">
        <v>59</v>
      </c>
      <c r="O51" s="16" t="s">
        <v>99</v>
      </c>
      <c r="P51" s="27" t="str">
        <f>IF(C51="","INVALID INPUT",IF(D51&lt;&gt;"COMPLETE","INVALID INPUT",IF(OR(COUNTIF('Controlled Vocabulary'!$B$4:$B$6,E51)=0,COUNTIF('Controlled Vocabulary'!$B$4:$B$6,F51)=0,COUNTIF('Controlled Vocabulary'!$B$4:$B$6,G51)=0,COUNTIF('Controlled Vocabulary'!$B$4:$B$6,H51)=0,COUNTIF('Controlled Vocabulary'!$B$4:$B$6,I51)=0,COUNTIF('Controlled Vocabulary'!$B$4:$B$6,J51)=0,COUNTIF('Controlled Vocabulary'!$B$4:$B$6,K51)=0,COUNTIF('Controlled Vocabulary'!$E$4:$E$6,L51)=0,COUNTIF('Controlled Vocabulary'!$K$4:$K$5,M51)=0),"INVALID INPUT",IF(M51="YES","UNRESOLVED",IF(L51="UNRESOLVED","UNRESOLVED",IF(OR(E51="UNKNOWN",F51="UNKNOWN",G51="UNKNOWN",I51="UNKNOWN"),"UNRESOLVED",IF(E51="NO",IF(K51="UNKNOWN","UNRESOLVED",IF(K51="YES","REFERENCE / CONTEXT ONLY","EXCLUDED")),IF(OR(F51="NO",G51="NO"),IF(K51="UNKNOWN","UNRESOLVED",IF(K51="YES","REFERENCE / CONTEXT ONLY","EXCLUDED")),IF(I51="NO",IF(K51="UNKNOWN","UNRESOLVED",IF(K51="YES","REFERENCE / CONTEXT ONLY","EXCLUDED")),IF(H51="UNKNOWN","UNRESOLVED",IF(H51="YES","DIRECT",IF(J51="UNKNOWN","UNRESOLVED",IF(J51="YES","SUBSTITUTE","INDIRECT")))))))))))))</f>
        <v>UNRESOLVED</v>
      </c>
      <c r="Q51" s="27" t="str">
        <f>IF(C51="","INVALID_MISSING_CANDIDATE",IF(D51&lt;&gt;"COMPLETE","INVALID_INCOMPLETE_SCOPE",IF(OR(COUNTIF('Controlled Vocabulary'!$B$4:$B$6,E51)=0,COUNTIF('Controlled Vocabulary'!$B$4:$B$6,F51)=0,COUNTIF('Controlled Vocabulary'!$B$4:$B$6,G51)=0,COUNTIF('Controlled Vocabulary'!$B$4:$B$6,H51)=0,COUNTIF('Controlled Vocabulary'!$B$4:$B$6,I51)=0,COUNTIF('Controlled Vocabulary'!$B$4:$B$6,J51)=0,COUNTIF('Controlled Vocabulary'!$B$4:$B$6,K51)=0,COUNTIF('Controlled Vocabulary'!$E$4:$E$6,L51)=0,COUNTIF('Controlled Vocabulary'!$K$4:$K$5,M51)=0),"INVALID_CONTROLLED_VALUE",IF(M51="YES","UNRESOLVED_CONTRADICTION",IF(L51="UNRESOLVED","UNRESOLVED_EVIDENCE_GAP",IF(OR(E51="UNKNOWN",F51="UNKNOWN",G51="UNKNOWN",I51="UNKNOWN"),"UNRESOLVED_EVIDENCE_GAP",IF(E51="NO",IF(K51="UNKNOWN","UNRESOLVED_EVIDENCE_GAP",IF(K51="YES","REFERENCE_OUT_OF_SCOPE_BENCHMARK","EXCLUDED_OUT_OF_SCOPE")),IF(OR(F51="NO",G51="NO"),IF(K51="UNKNOWN","UNRESOLVED_EVIDENCE_GAP",IF(K51="YES","REFERENCE_DISCOVERY_OR_CONTEXT_ONLY","EXCLUDED_NO_DECISION_RELATION")),IF(I51="NO",IF(K51="UNKNOWN","UNRESOLVED_EVIDENCE_GAP",IF(K51="YES","REFERENCE_DISCOVERY_OR_CONTEXT_ONLY","EXCLUDED_NO_DECISION_RELATION")),IF(H51="UNKNOWN","UNRESOLVED_EVIDENCE_GAP",IF(H51="YES","DIRECT_CLOSE_BUYER_SUBSTITUTE",IF(J51="UNKNOWN","UNRESOLVED_EVIDENCE_GAP",IF(J51="YES","SUBSTITUTE_ALTERNATIVE_PATH","INDIRECT_ADJACENT_COMMERCIAL_ALTERNATIVE")))))))))))))</f>
        <v>UNRESOLVED_EVIDENCE_GAP</v>
      </c>
      <c r="R51" s="28" t="str">
        <f>IF(AND(N51=P51,O51=Q51),"PASS","FAIL")</f>
        <v>PASS</v>
      </c>
    </row>
    <row r="52" spans="1:18">
      <c r="A52" s="12" t="s">
        <v>301</v>
      </c>
      <c r="B52" s="13" t="s">
        <v>302</v>
      </c>
      <c r="C52" s="13" t="s">
        <v>302</v>
      </c>
      <c r="D52" s="13" t="s">
        <v>53</v>
      </c>
      <c r="E52" s="13" t="s">
        <v>49</v>
      </c>
      <c r="F52" s="13" t="s">
        <v>49</v>
      </c>
      <c r="G52" s="13" t="s">
        <v>49</v>
      </c>
      <c r="H52" s="13" t="s">
        <v>49</v>
      </c>
      <c r="I52" s="13" t="s">
        <v>49</v>
      </c>
      <c r="J52" s="13" t="s">
        <v>55</v>
      </c>
      <c r="K52" s="13" t="s">
        <v>55</v>
      </c>
      <c r="L52" s="13" t="s">
        <v>51</v>
      </c>
      <c r="M52" s="13" t="s">
        <v>49</v>
      </c>
      <c r="N52" s="13" t="s">
        <v>59</v>
      </c>
      <c r="O52" s="13" t="s">
        <v>93</v>
      </c>
      <c r="P52" s="27" t="str">
        <f>IF(C52="","INVALID INPUT",IF(D52&lt;&gt;"COMPLETE","INVALID INPUT",IF(OR(COUNTIF('Controlled Vocabulary'!$B$4:$B$6,E52)=0,COUNTIF('Controlled Vocabulary'!$B$4:$B$6,F52)=0,COUNTIF('Controlled Vocabulary'!$B$4:$B$6,G52)=0,COUNTIF('Controlled Vocabulary'!$B$4:$B$6,H52)=0,COUNTIF('Controlled Vocabulary'!$B$4:$B$6,I52)=0,COUNTIF('Controlled Vocabulary'!$B$4:$B$6,J52)=0,COUNTIF('Controlled Vocabulary'!$B$4:$B$6,K52)=0,COUNTIF('Controlled Vocabulary'!$E$4:$E$6,L52)=0,COUNTIF('Controlled Vocabulary'!$K$4:$K$5,M52)=0),"INVALID INPUT",IF(M52="YES","UNRESOLVED",IF(L52="UNRESOLVED","UNRESOLVED",IF(OR(E52="UNKNOWN",F52="UNKNOWN",G52="UNKNOWN",I52="UNKNOWN"),"UNRESOLVED",IF(E52="NO",IF(K52="UNKNOWN","UNRESOLVED",IF(K52="YES","REFERENCE / CONTEXT ONLY","EXCLUDED")),IF(OR(F52="NO",G52="NO"),IF(K52="UNKNOWN","UNRESOLVED",IF(K52="YES","REFERENCE / CONTEXT ONLY","EXCLUDED")),IF(I52="NO",IF(K52="UNKNOWN","UNRESOLVED",IF(K52="YES","REFERENCE / CONTEXT ONLY","EXCLUDED")),IF(H52="UNKNOWN","UNRESOLVED",IF(H52="YES","DIRECT",IF(J52="UNKNOWN","UNRESOLVED",IF(J52="YES","SUBSTITUTE","INDIRECT")))))))))))))</f>
        <v>UNRESOLVED</v>
      </c>
      <c r="Q52" s="27" t="str">
        <f>IF(C52="","INVALID_MISSING_CANDIDATE",IF(D52&lt;&gt;"COMPLETE","INVALID_INCOMPLETE_SCOPE",IF(OR(COUNTIF('Controlled Vocabulary'!$B$4:$B$6,E52)=0,COUNTIF('Controlled Vocabulary'!$B$4:$B$6,F52)=0,COUNTIF('Controlled Vocabulary'!$B$4:$B$6,G52)=0,COUNTIF('Controlled Vocabulary'!$B$4:$B$6,H52)=0,COUNTIF('Controlled Vocabulary'!$B$4:$B$6,I52)=0,COUNTIF('Controlled Vocabulary'!$B$4:$B$6,J52)=0,COUNTIF('Controlled Vocabulary'!$B$4:$B$6,K52)=0,COUNTIF('Controlled Vocabulary'!$E$4:$E$6,L52)=0,COUNTIF('Controlled Vocabulary'!$K$4:$K$5,M52)=0),"INVALID_CONTROLLED_VALUE",IF(M52="YES","UNRESOLVED_CONTRADICTION",IF(L52="UNRESOLVED","UNRESOLVED_EVIDENCE_GAP",IF(OR(E52="UNKNOWN",F52="UNKNOWN",G52="UNKNOWN",I52="UNKNOWN"),"UNRESOLVED_EVIDENCE_GAP",IF(E52="NO",IF(K52="UNKNOWN","UNRESOLVED_EVIDENCE_GAP",IF(K52="YES","REFERENCE_OUT_OF_SCOPE_BENCHMARK","EXCLUDED_OUT_OF_SCOPE")),IF(OR(F52="NO",G52="NO"),IF(K52="UNKNOWN","UNRESOLVED_EVIDENCE_GAP",IF(K52="YES","REFERENCE_DISCOVERY_OR_CONTEXT_ONLY","EXCLUDED_NO_DECISION_RELATION")),IF(I52="NO",IF(K52="UNKNOWN","UNRESOLVED_EVIDENCE_GAP",IF(K52="YES","REFERENCE_DISCOVERY_OR_CONTEXT_ONLY","EXCLUDED_NO_DECISION_RELATION")),IF(H52="UNKNOWN","UNRESOLVED_EVIDENCE_GAP",IF(H52="YES","DIRECT_CLOSE_BUYER_SUBSTITUTE",IF(J52="UNKNOWN","UNRESOLVED_EVIDENCE_GAP",IF(J52="YES","SUBSTITUTE_ALTERNATIVE_PATH","INDIRECT_ADJACENT_COMMERCIAL_ALTERNATIVE")))))))))))))</f>
        <v>UNRESOLVED_CONTRADICTION</v>
      </c>
      <c r="R52" s="28" t="str">
        <f>IF(AND(N52=P52,O52=Q52),"PASS","FAIL")</f>
        <v>PASS</v>
      </c>
    </row>
    <row r="53" spans="1:18">
      <c r="A53" s="15" t="s">
        <v>303</v>
      </c>
      <c r="B53" s="16" t="s">
        <v>304</v>
      </c>
      <c r="C53" s="16" t="s">
        <v>304</v>
      </c>
      <c r="D53" s="16" t="s">
        <v>53</v>
      </c>
      <c r="E53" s="16" t="s">
        <v>55</v>
      </c>
      <c r="F53" s="16" t="s">
        <v>49</v>
      </c>
      <c r="G53" s="16" t="s">
        <v>49</v>
      </c>
      <c r="H53" s="16" t="s">
        <v>49</v>
      </c>
      <c r="I53" s="16" t="s">
        <v>49</v>
      </c>
      <c r="J53" s="16" t="s">
        <v>55</v>
      </c>
      <c r="K53" s="16" t="s">
        <v>58</v>
      </c>
      <c r="L53" s="16" t="s">
        <v>51</v>
      </c>
      <c r="M53" s="16" t="s">
        <v>55</v>
      </c>
      <c r="N53" s="16" t="s">
        <v>59</v>
      </c>
      <c r="O53" s="16" t="s">
        <v>99</v>
      </c>
      <c r="P53" s="27" t="str">
        <f>IF(C53="","INVALID INPUT",IF(D53&lt;&gt;"COMPLETE","INVALID INPUT",IF(OR(COUNTIF('Controlled Vocabulary'!$B$4:$B$6,E53)=0,COUNTIF('Controlled Vocabulary'!$B$4:$B$6,F53)=0,COUNTIF('Controlled Vocabulary'!$B$4:$B$6,G53)=0,COUNTIF('Controlled Vocabulary'!$B$4:$B$6,H53)=0,COUNTIF('Controlled Vocabulary'!$B$4:$B$6,I53)=0,COUNTIF('Controlled Vocabulary'!$B$4:$B$6,J53)=0,COUNTIF('Controlled Vocabulary'!$B$4:$B$6,K53)=0,COUNTIF('Controlled Vocabulary'!$E$4:$E$6,L53)=0,COUNTIF('Controlled Vocabulary'!$K$4:$K$5,M53)=0),"INVALID INPUT",IF(M53="YES","UNRESOLVED",IF(L53="UNRESOLVED","UNRESOLVED",IF(OR(E53="UNKNOWN",F53="UNKNOWN",G53="UNKNOWN",I53="UNKNOWN"),"UNRESOLVED",IF(E53="NO",IF(K53="UNKNOWN","UNRESOLVED",IF(K53="YES","REFERENCE / CONTEXT ONLY","EXCLUDED")),IF(OR(F53="NO",G53="NO"),IF(K53="UNKNOWN","UNRESOLVED",IF(K53="YES","REFERENCE / CONTEXT ONLY","EXCLUDED")),IF(I53="NO",IF(K53="UNKNOWN","UNRESOLVED",IF(K53="YES","REFERENCE / CONTEXT ONLY","EXCLUDED")),IF(H53="UNKNOWN","UNRESOLVED",IF(H53="YES","DIRECT",IF(J53="UNKNOWN","UNRESOLVED",IF(J53="YES","SUBSTITUTE","INDIRECT")))))))))))))</f>
        <v>UNRESOLVED</v>
      </c>
      <c r="Q53" s="27" t="str">
        <f>IF(C53="","INVALID_MISSING_CANDIDATE",IF(D53&lt;&gt;"COMPLETE","INVALID_INCOMPLETE_SCOPE",IF(OR(COUNTIF('Controlled Vocabulary'!$B$4:$B$6,E53)=0,COUNTIF('Controlled Vocabulary'!$B$4:$B$6,F53)=0,COUNTIF('Controlled Vocabulary'!$B$4:$B$6,G53)=0,COUNTIF('Controlled Vocabulary'!$B$4:$B$6,H53)=0,COUNTIF('Controlled Vocabulary'!$B$4:$B$6,I53)=0,COUNTIF('Controlled Vocabulary'!$B$4:$B$6,J53)=0,COUNTIF('Controlled Vocabulary'!$B$4:$B$6,K53)=0,COUNTIF('Controlled Vocabulary'!$E$4:$E$6,L53)=0,COUNTIF('Controlled Vocabulary'!$K$4:$K$5,M53)=0),"INVALID_CONTROLLED_VALUE",IF(M53="YES","UNRESOLVED_CONTRADICTION",IF(L53="UNRESOLVED","UNRESOLVED_EVIDENCE_GAP",IF(OR(E53="UNKNOWN",F53="UNKNOWN",G53="UNKNOWN",I53="UNKNOWN"),"UNRESOLVED_EVIDENCE_GAP",IF(E53="NO",IF(K53="UNKNOWN","UNRESOLVED_EVIDENCE_GAP",IF(K53="YES","REFERENCE_OUT_OF_SCOPE_BENCHMARK","EXCLUDED_OUT_OF_SCOPE")),IF(OR(F53="NO",G53="NO"),IF(K53="UNKNOWN","UNRESOLVED_EVIDENCE_GAP",IF(K53="YES","REFERENCE_DISCOVERY_OR_CONTEXT_ONLY","EXCLUDED_NO_DECISION_RELATION")),IF(I53="NO",IF(K53="UNKNOWN","UNRESOLVED_EVIDENCE_GAP",IF(K53="YES","REFERENCE_DISCOVERY_OR_CONTEXT_ONLY","EXCLUDED_NO_DECISION_RELATION")),IF(H53="UNKNOWN","UNRESOLVED_EVIDENCE_GAP",IF(H53="YES","DIRECT_CLOSE_BUYER_SUBSTITUTE",IF(J53="UNKNOWN","UNRESOLVED_EVIDENCE_GAP",IF(J53="YES","SUBSTITUTE_ALTERNATIVE_PATH","INDIRECT_ADJACENT_COMMERCIAL_ALTERNATIVE")))))))))))))</f>
        <v>UNRESOLVED_EVIDENCE_GAP</v>
      </c>
      <c r="R53" s="28" t="str">
        <f>IF(AND(N53=P53,O53=Q53),"PASS","FAIL")</f>
        <v>PASS</v>
      </c>
    </row>
    <row r="54" spans="1:18">
      <c r="A54" s="12" t="s">
        <v>305</v>
      </c>
      <c r="B54" s="13" t="s">
        <v>306</v>
      </c>
      <c r="C54" s="13" t="s">
        <v>306</v>
      </c>
      <c r="D54" s="13" t="s">
        <v>53</v>
      </c>
      <c r="E54" s="13" t="s">
        <v>49</v>
      </c>
      <c r="F54" s="13" t="s">
        <v>49</v>
      </c>
      <c r="G54" s="13" t="s">
        <v>49</v>
      </c>
      <c r="H54" s="13" t="s">
        <v>49</v>
      </c>
      <c r="I54" s="13" t="s">
        <v>55</v>
      </c>
      <c r="J54" s="13" t="s">
        <v>55</v>
      </c>
      <c r="K54" s="13" t="s">
        <v>58</v>
      </c>
      <c r="L54" s="13" t="s">
        <v>51</v>
      </c>
      <c r="M54" s="13" t="s">
        <v>55</v>
      </c>
      <c r="N54" s="13" t="s">
        <v>59</v>
      </c>
      <c r="O54" s="13" t="s">
        <v>99</v>
      </c>
      <c r="P54" s="27" t="str">
        <f>IF(C54="","INVALID INPUT",IF(D54&lt;&gt;"COMPLETE","INVALID INPUT",IF(OR(COUNTIF('Controlled Vocabulary'!$B$4:$B$6,E54)=0,COUNTIF('Controlled Vocabulary'!$B$4:$B$6,F54)=0,COUNTIF('Controlled Vocabulary'!$B$4:$B$6,G54)=0,COUNTIF('Controlled Vocabulary'!$B$4:$B$6,H54)=0,COUNTIF('Controlled Vocabulary'!$B$4:$B$6,I54)=0,COUNTIF('Controlled Vocabulary'!$B$4:$B$6,J54)=0,COUNTIF('Controlled Vocabulary'!$B$4:$B$6,K54)=0,COUNTIF('Controlled Vocabulary'!$E$4:$E$6,L54)=0,COUNTIF('Controlled Vocabulary'!$K$4:$K$5,M54)=0),"INVALID INPUT",IF(M54="YES","UNRESOLVED",IF(L54="UNRESOLVED","UNRESOLVED",IF(OR(E54="UNKNOWN",F54="UNKNOWN",G54="UNKNOWN",I54="UNKNOWN"),"UNRESOLVED",IF(E54="NO",IF(K54="UNKNOWN","UNRESOLVED",IF(K54="YES","REFERENCE / CONTEXT ONLY","EXCLUDED")),IF(OR(F54="NO",G54="NO"),IF(K54="UNKNOWN","UNRESOLVED",IF(K54="YES","REFERENCE / CONTEXT ONLY","EXCLUDED")),IF(I54="NO",IF(K54="UNKNOWN","UNRESOLVED",IF(K54="YES","REFERENCE / CONTEXT ONLY","EXCLUDED")),IF(H54="UNKNOWN","UNRESOLVED",IF(H54="YES","DIRECT",IF(J54="UNKNOWN","UNRESOLVED",IF(J54="YES","SUBSTITUTE","INDIRECT")))))))))))))</f>
        <v>UNRESOLVED</v>
      </c>
      <c r="Q54" s="27" t="str">
        <f>IF(C54="","INVALID_MISSING_CANDIDATE",IF(D54&lt;&gt;"COMPLETE","INVALID_INCOMPLETE_SCOPE",IF(OR(COUNTIF('Controlled Vocabulary'!$B$4:$B$6,E54)=0,COUNTIF('Controlled Vocabulary'!$B$4:$B$6,F54)=0,COUNTIF('Controlled Vocabulary'!$B$4:$B$6,G54)=0,COUNTIF('Controlled Vocabulary'!$B$4:$B$6,H54)=0,COUNTIF('Controlled Vocabulary'!$B$4:$B$6,I54)=0,COUNTIF('Controlled Vocabulary'!$B$4:$B$6,J54)=0,COUNTIF('Controlled Vocabulary'!$B$4:$B$6,K54)=0,COUNTIF('Controlled Vocabulary'!$E$4:$E$6,L54)=0,COUNTIF('Controlled Vocabulary'!$K$4:$K$5,M54)=0),"INVALID_CONTROLLED_VALUE",IF(M54="YES","UNRESOLVED_CONTRADICTION",IF(L54="UNRESOLVED","UNRESOLVED_EVIDENCE_GAP",IF(OR(E54="UNKNOWN",F54="UNKNOWN",G54="UNKNOWN",I54="UNKNOWN"),"UNRESOLVED_EVIDENCE_GAP",IF(E54="NO",IF(K54="UNKNOWN","UNRESOLVED_EVIDENCE_GAP",IF(K54="YES","REFERENCE_OUT_OF_SCOPE_BENCHMARK","EXCLUDED_OUT_OF_SCOPE")),IF(OR(F54="NO",G54="NO"),IF(K54="UNKNOWN","UNRESOLVED_EVIDENCE_GAP",IF(K54="YES","REFERENCE_DISCOVERY_OR_CONTEXT_ONLY","EXCLUDED_NO_DECISION_RELATION")),IF(I54="NO",IF(K54="UNKNOWN","UNRESOLVED_EVIDENCE_GAP",IF(K54="YES","REFERENCE_DISCOVERY_OR_CONTEXT_ONLY","EXCLUDED_NO_DECISION_RELATION")),IF(H54="UNKNOWN","UNRESOLVED_EVIDENCE_GAP",IF(H54="YES","DIRECT_CLOSE_BUYER_SUBSTITUTE",IF(J54="UNKNOWN","UNRESOLVED_EVIDENCE_GAP",IF(J54="YES","SUBSTITUTE_ALTERNATIVE_PATH","INDIRECT_ADJACENT_COMMERCIAL_ALTERNATIVE")))))))))))))</f>
        <v>UNRESOLVED_EVIDENCE_GAP</v>
      </c>
      <c r="R54" s="28" t="str">
        <f>IF(AND(N54=P54,O54=Q54),"PASS","FAIL")</f>
        <v>PASS</v>
      </c>
    </row>
    <row r="55" spans="1:18">
      <c r="A55" s="15" t="s">
        <v>307</v>
      </c>
      <c r="B55" s="16" t="s">
        <v>308</v>
      </c>
      <c r="C55" s="16"/>
      <c r="D55" s="16" t="s">
        <v>53</v>
      </c>
      <c r="E55" s="16" t="s">
        <v>49</v>
      </c>
      <c r="F55" s="16" t="s">
        <v>49</v>
      </c>
      <c r="G55" s="16" t="s">
        <v>49</v>
      </c>
      <c r="H55" s="16" t="s">
        <v>49</v>
      </c>
      <c r="I55" s="16" t="s">
        <v>49</v>
      </c>
      <c r="J55" s="16" t="s">
        <v>55</v>
      </c>
      <c r="K55" s="16" t="s">
        <v>55</v>
      </c>
      <c r="L55" s="16" t="s">
        <v>51</v>
      </c>
      <c r="M55" s="16" t="s">
        <v>55</v>
      </c>
      <c r="N55" s="16" t="s">
        <v>72</v>
      </c>
      <c r="O55" s="16" t="s">
        <v>71</v>
      </c>
      <c r="P55" s="27" t="str">
        <f>IF(C55="","INVALID INPUT",IF(D55&lt;&gt;"COMPLETE","INVALID INPUT",IF(OR(COUNTIF('Controlled Vocabulary'!$B$4:$B$6,E55)=0,COUNTIF('Controlled Vocabulary'!$B$4:$B$6,F55)=0,COUNTIF('Controlled Vocabulary'!$B$4:$B$6,G55)=0,COUNTIF('Controlled Vocabulary'!$B$4:$B$6,H55)=0,COUNTIF('Controlled Vocabulary'!$B$4:$B$6,I55)=0,COUNTIF('Controlled Vocabulary'!$B$4:$B$6,J55)=0,COUNTIF('Controlled Vocabulary'!$B$4:$B$6,K55)=0,COUNTIF('Controlled Vocabulary'!$E$4:$E$6,L55)=0,COUNTIF('Controlled Vocabulary'!$K$4:$K$5,M55)=0),"INVALID INPUT",IF(M55="YES","UNRESOLVED",IF(L55="UNRESOLVED","UNRESOLVED",IF(OR(E55="UNKNOWN",F55="UNKNOWN",G55="UNKNOWN",I55="UNKNOWN"),"UNRESOLVED",IF(E55="NO",IF(K55="UNKNOWN","UNRESOLVED",IF(K55="YES","REFERENCE / CONTEXT ONLY","EXCLUDED")),IF(OR(F55="NO",G55="NO"),IF(K55="UNKNOWN","UNRESOLVED",IF(K55="YES","REFERENCE / CONTEXT ONLY","EXCLUDED")),IF(I55="NO",IF(K55="UNKNOWN","UNRESOLVED",IF(K55="YES","REFERENCE / CONTEXT ONLY","EXCLUDED")),IF(H55="UNKNOWN","UNRESOLVED",IF(H55="YES","DIRECT",IF(J55="UNKNOWN","UNRESOLVED",IF(J55="YES","SUBSTITUTE","INDIRECT")))))))))))))</f>
        <v>INVALID INPUT</v>
      </c>
      <c r="Q55" s="27" t="str">
        <f>IF(C55="","INVALID_MISSING_CANDIDATE",IF(D55&lt;&gt;"COMPLETE","INVALID_INCOMPLETE_SCOPE",IF(OR(COUNTIF('Controlled Vocabulary'!$B$4:$B$6,E55)=0,COUNTIF('Controlled Vocabulary'!$B$4:$B$6,F55)=0,COUNTIF('Controlled Vocabulary'!$B$4:$B$6,G55)=0,COUNTIF('Controlled Vocabulary'!$B$4:$B$6,H55)=0,COUNTIF('Controlled Vocabulary'!$B$4:$B$6,I55)=0,COUNTIF('Controlled Vocabulary'!$B$4:$B$6,J55)=0,COUNTIF('Controlled Vocabulary'!$B$4:$B$6,K55)=0,COUNTIF('Controlled Vocabulary'!$E$4:$E$6,L55)=0,COUNTIF('Controlled Vocabulary'!$K$4:$K$5,M55)=0),"INVALID_CONTROLLED_VALUE",IF(M55="YES","UNRESOLVED_CONTRADICTION",IF(L55="UNRESOLVED","UNRESOLVED_EVIDENCE_GAP",IF(OR(E55="UNKNOWN",F55="UNKNOWN",G55="UNKNOWN",I55="UNKNOWN"),"UNRESOLVED_EVIDENCE_GAP",IF(E55="NO",IF(K55="UNKNOWN","UNRESOLVED_EVIDENCE_GAP",IF(K55="YES","REFERENCE_OUT_OF_SCOPE_BENCHMARK","EXCLUDED_OUT_OF_SCOPE")),IF(OR(F55="NO",G55="NO"),IF(K55="UNKNOWN","UNRESOLVED_EVIDENCE_GAP",IF(K55="YES","REFERENCE_DISCOVERY_OR_CONTEXT_ONLY","EXCLUDED_NO_DECISION_RELATION")),IF(I55="NO",IF(K55="UNKNOWN","UNRESOLVED_EVIDENCE_GAP",IF(K55="YES","REFERENCE_DISCOVERY_OR_CONTEXT_ONLY","EXCLUDED_NO_DECISION_RELATION")),IF(H55="UNKNOWN","UNRESOLVED_EVIDENCE_GAP",IF(H55="YES","DIRECT_CLOSE_BUYER_SUBSTITUTE",IF(J55="UNKNOWN","UNRESOLVED_EVIDENCE_GAP",IF(J55="YES","SUBSTITUTE_ALTERNATIVE_PATH","INDIRECT_ADJACENT_COMMERCIAL_ALTERNATIVE")))))))))))))</f>
        <v>INVALID_MISSING_CANDIDATE</v>
      </c>
      <c r="R55" s="28" t="str">
        <f>IF(AND(N55=P55,O55=Q55),"PASS","FAIL")</f>
        <v>PASS</v>
      </c>
    </row>
    <row r="56" spans="1:18">
      <c r="A56" s="12" t="s">
        <v>309</v>
      </c>
      <c r="B56" s="13" t="s">
        <v>310</v>
      </c>
      <c r="C56" s="13" t="s">
        <v>176</v>
      </c>
      <c r="D56" s="13" t="s">
        <v>57</v>
      </c>
      <c r="E56" s="13" t="s">
        <v>49</v>
      </c>
      <c r="F56" s="13" t="s">
        <v>49</v>
      </c>
      <c r="G56" s="13" t="s">
        <v>49</v>
      </c>
      <c r="H56" s="13" t="s">
        <v>49</v>
      </c>
      <c r="I56" s="13" t="s">
        <v>49</v>
      </c>
      <c r="J56" s="13" t="s">
        <v>55</v>
      </c>
      <c r="K56" s="13" t="s">
        <v>55</v>
      </c>
      <c r="L56" s="13" t="s">
        <v>51</v>
      </c>
      <c r="M56" s="13" t="s">
        <v>55</v>
      </c>
      <c r="N56" s="13" t="s">
        <v>72</v>
      </c>
      <c r="O56" s="13" t="s">
        <v>79</v>
      </c>
      <c r="P56" s="27" t="str">
        <f>IF(C56="","INVALID INPUT",IF(D56&lt;&gt;"COMPLETE","INVALID INPUT",IF(OR(COUNTIF('Controlled Vocabulary'!$B$4:$B$6,E56)=0,COUNTIF('Controlled Vocabulary'!$B$4:$B$6,F56)=0,COUNTIF('Controlled Vocabulary'!$B$4:$B$6,G56)=0,COUNTIF('Controlled Vocabulary'!$B$4:$B$6,H56)=0,COUNTIF('Controlled Vocabulary'!$B$4:$B$6,I56)=0,COUNTIF('Controlled Vocabulary'!$B$4:$B$6,J56)=0,COUNTIF('Controlled Vocabulary'!$B$4:$B$6,K56)=0,COUNTIF('Controlled Vocabulary'!$E$4:$E$6,L56)=0,COUNTIF('Controlled Vocabulary'!$K$4:$K$5,M56)=0),"INVALID INPUT",IF(M56="YES","UNRESOLVED",IF(L56="UNRESOLVED","UNRESOLVED",IF(OR(E56="UNKNOWN",F56="UNKNOWN",G56="UNKNOWN",I56="UNKNOWN"),"UNRESOLVED",IF(E56="NO",IF(K56="UNKNOWN","UNRESOLVED",IF(K56="YES","REFERENCE / CONTEXT ONLY","EXCLUDED")),IF(OR(F56="NO",G56="NO"),IF(K56="UNKNOWN","UNRESOLVED",IF(K56="YES","REFERENCE / CONTEXT ONLY","EXCLUDED")),IF(I56="NO",IF(K56="UNKNOWN","UNRESOLVED",IF(K56="YES","REFERENCE / CONTEXT ONLY","EXCLUDED")),IF(H56="UNKNOWN","UNRESOLVED",IF(H56="YES","DIRECT",IF(J56="UNKNOWN","UNRESOLVED",IF(J56="YES","SUBSTITUTE","INDIRECT")))))))))))))</f>
        <v>INVALID INPUT</v>
      </c>
      <c r="Q56" s="27" t="str">
        <f>IF(C56="","INVALID_MISSING_CANDIDATE",IF(D56&lt;&gt;"COMPLETE","INVALID_INCOMPLETE_SCOPE",IF(OR(COUNTIF('Controlled Vocabulary'!$B$4:$B$6,E56)=0,COUNTIF('Controlled Vocabulary'!$B$4:$B$6,F56)=0,COUNTIF('Controlled Vocabulary'!$B$4:$B$6,G56)=0,COUNTIF('Controlled Vocabulary'!$B$4:$B$6,H56)=0,COUNTIF('Controlled Vocabulary'!$B$4:$B$6,I56)=0,COUNTIF('Controlled Vocabulary'!$B$4:$B$6,J56)=0,COUNTIF('Controlled Vocabulary'!$B$4:$B$6,K56)=0,COUNTIF('Controlled Vocabulary'!$E$4:$E$6,L56)=0,COUNTIF('Controlled Vocabulary'!$K$4:$K$5,M56)=0),"INVALID_CONTROLLED_VALUE",IF(M56="YES","UNRESOLVED_CONTRADICTION",IF(L56="UNRESOLVED","UNRESOLVED_EVIDENCE_GAP",IF(OR(E56="UNKNOWN",F56="UNKNOWN",G56="UNKNOWN",I56="UNKNOWN"),"UNRESOLVED_EVIDENCE_GAP",IF(E56="NO",IF(K56="UNKNOWN","UNRESOLVED_EVIDENCE_GAP",IF(K56="YES","REFERENCE_OUT_OF_SCOPE_BENCHMARK","EXCLUDED_OUT_OF_SCOPE")),IF(OR(F56="NO",G56="NO"),IF(K56="UNKNOWN","UNRESOLVED_EVIDENCE_GAP",IF(K56="YES","REFERENCE_DISCOVERY_OR_CONTEXT_ONLY","EXCLUDED_NO_DECISION_RELATION")),IF(I56="NO",IF(K56="UNKNOWN","UNRESOLVED_EVIDENCE_GAP",IF(K56="YES","REFERENCE_DISCOVERY_OR_CONTEXT_ONLY","EXCLUDED_NO_DECISION_RELATION")),IF(H56="UNKNOWN","UNRESOLVED_EVIDENCE_GAP",IF(H56="YES","DIRECT_CLOSE_BUYER_SUBSTITUTE",IF(J56="UNKNOWN","UNRESOLVED_EVIDENCE_GAP",IF(J56="YES","SUBSTITUTE_ALTERNATIVE_PATH","INDIRECT_ADJACENT_COMMERCIAL_ALTERNATIVE")))))))))))))</f>
        <v>INVALID_INCOMPLETE_SCOPE</v>
      </c>
      <c r="R56" s="28" t="str">
        <f>IF(AND(N56=P56,O56=Q56),"PASS","FAIL")</f>
        <v>PASS</v>
      </c>
    </row>
    <row r="57" spans="1:18">
      <c r="A57" s="15" t="s">
        <v>311</v>
      </c>
      <c r="B57" s="16" t="s">
        <v>312</v>
      </c>
      <c r="C57" s="16" t="s">
        <v>176</v>
      </c>
      <c r="D57" s="16" t="s">
        <v>53</v>
      </c>
      <c r="E57" s="16" t="s">
        <v>313</v>
      </c>
      <c r="F57" s="16" t="s">
        <v>49</v>
      </c>
      <c r="G57" s="16" t="s">
        <v>49</v>
      </c>
      <c r="H57" s="16" t="s">
        <v>49</v>
      </c>
      <c r="I57" s="16" t="s">
        <v>49</v>
      </c>
      <c r="J57" s="16" t="s">
        <v>55</v>
      </c>
      <c r="K57" s="16" t="s">
        <v>55</v>
      </c>
      <c r="L57" s="16" t="s">
        <v>51</v>
      </c>
      <c r="M57" s="16" t="s">
        <v>55</v>
      </c>
      <c r="N57" s="16" t="s">
        <v>72</v>
      </c>
      <c r="O57" s="16" t="s">
        <v>86</v>
      </c>
      <c r="P57" s="27" t="str">
        <f>IF(C57="","INVALID INPUT",IF(D57&lt;&gt;"COMPLETE","INVALID INPUT",IF(OR(COUNTIF('Controlled Vocabulary'!$B$4:$B$6,E57)=0,COUNTIF('Controlled Vocabulary'!$B$4:$B$6,F57)=0,COUNTIF('Controlled Vocabulary'!$B$4:$B$6,G57)=0,COUNTIF('Controlled Vocabulary'!$B$4:$B$6,H57)=0,COUNTIF('Controlled Vocabulary'!$B$4:$B$6,I57)=0,COUNTIF('Controlled Vocabulary'!$B$4:$B$6,J57)=0,COUNTIF('Controlled Vocabulary'!$B$4:$B$6,K57)=0,COUNTIF('Controlled Vocabulary'!$E$4:$E$6,L57)=0,COUNTIF('Controlled Vocabulary'!$K$4:$K$5,M57)=0),"INVALID INPUT",IF(M57="YES","UNRESOLVED",IF(L57="UNRESOLVED","UNRESOLVED",IF(OR(E57="UNKNOWN",F57="UNKNOWN",G57="UNKNOWN",I57="UNKNOWN"),"UNRESOLVED",IF(E57="NO",IF(K57="UNKNOWN","UNRESOLVED",IF(K57="YES","REFERENCE / CONTEXT ONLY","EXCLUDED")),IF(OR(F57="NO",G57="NO"),IF(K57="UNKNOWN","UNRESOLVED",IF(K57="YES","REFERENCE / CONTEXT ONLY","EXCLUDED")),IF(I57="NO",IF(K57="UNKNOWN","UNRESOLVED",IF(K57="YES","REFERENCE / CONTEXT ONLY","EXCLUDED")),IF(H57="UNKNOWN","UNRESOLVED",IF(H57="YES","DIRECT",IF(J57="UNKNOWN","UNRESOLVED",IF(J57="YES","SUBSTITUTE","INDIRECT")))))))))))))</f>
        <v>INVALID INPUT</v>
      </c>
      <c r="Q57" s="27" t="str">
        <f>IF(C57="","INVALID_MISSING_CANDIDATE",IF(D57&lt;&gt;"COMPLETE","INVALID_INCOMPLETE_SCOPE",IF(OR(COUNTIF('Controlled Vocabulary'!$B$4:$B$6,E57)=0,COUNTIF('Controlled Vocabulary'!$B$4:$B$6,F57)=0,COUNTIF('Controlled Vocabulary'!$B$4:$B$6,G57)=0,COUNTIF('Controlled Vocabulary'!$B$4:$B$6,H57)=0,COUNTIF('Controlled Vocabulary'!$B$4:$B$6,I57)=0,COUNTIF('Controlled Vocabulary'!$B$4:$B$6,J57)=0,COUNTIF('Controlled Vocabulary'!$B$4:$B$6,K57)=0,COUNTIF('Controlled Vocabulary'!$E$4:$E$6,L57)=0,COUNTIF('Controlled Vocabulary'!$K$4:$K$5,M57)=0),"INVALID_CONTROLLED_VALUE",IF(M57="YES","UNRESOLVED_CONTRADICTION",IF(L57="UNRESOLVED","UNRESOLVED_EVIDENCE_GAP",IF(OR(E57="UNKNOWN",F57="UNKNOWN",G57="UNKNOWN",I57="UNKNOWN"),"UNRESOLVED_EVIDENCE_GAP",IF(E57="NO",IF(K57="UNKNOWN","UNRESOLVED_EVIDENCE_GAP",IF(K57="YES","REFERENCE_OUT_OF_SCOPE_BENCHMARK","EXCLUDED_OUT_OF_SCOPE")),IF(OR(F57="NO",G57="NO"),IF(K57="UNKNOWN","UNRESOLVED_EVIDENCE_GAP",IF(K57="YES","REFERENCE_DISCOVERY_OR_CONTEXT_ONLY","EXCLUDED_NO_DECISION_RELATION")),IF(I57="NO",IF(K57="UNKNOWN","UNRESOLVED_EVIDENCE_GAP",IF(K57="YES","REFERENCE_DISCOVERY_OR_CONTEXT_ONLY","EXCLUDED_NO_DECISION_RELATION")),IF(H57="UNKNOWN","UNRESOLVED_EVIDENCE_GAP",IF(H57="YES","DIRECT_CLOSE_BUYER_SUBSTITUTE",IF(J57="UNKNOWN","UNRESOLVED_EVIDENCE_GAP",IF(J57="YES","SUBSTITUTE_ALTERNATIVE_PATH","INDIRECT_ADJACENT_COMMERCIAL_ALTERNATIVE")))))))))))))</f>
        <v>INVALID_CONTROLLED_VALUE</v>
      </c>
      <c r="R57" s="28" t="str">
        <f>IF(AND(N57=P57,O57=Q57),"PASS","FAIL")</f>
        <v>PASS</v>
      </c>
    </row>
    <row r="58" spans="1:18">
      <c r="A58" s="12" t="s">
        <v>314</v>
      </c>
      <c r="B58" s="13" t="s">
        <v>315</v>
      </c>
      <c r="C58" s="13" t="s">
        <v>176</v>
      </c>
      <c r="D58" s="13" t="s">
        <v>53</v>
      </c>
      <c r="E58" s="13" t="s">
        <v>49</v>
      </c>
      <c r="F58" s="13" t="s">
        <v>49</v>
      </c>
      <c r="G58" s="13" t="s">
        <v>49</v>
      </c>
      <c r="H58" s="13" t="s">
        <v>49</v>
      </c>
      <c r="I58" s="13" t="s">
        <v>49</v>
      </c>
      <c r="J58" s="13" t="s">
        <v>55</v>
      </c>
      <c r="K58" s="13" t="s">
        <v>55</v>
      </c>
      <c r="L58" s="13" t="s">
        <v>316</v>
      </c>
      <c r="M58" s="13" t="s">
        <v>55</v>
      </c>
      <c r="N58" s="13" t="s">
        <v>72</v>
      </c>
      <c r="O58" s="13" t="s">
        <v>86</v>
      </c>
      <c r="P58" s="27" t="str">
        <f>IF(C58="","INVALID INPUT",IF(D58&lt;&gt;"COMPLETE","INVALID INPUT",IF(OR(COUNTIF('Controlled Vocabulary'!$B$4:$B$6,E58)=0,COUNTIF('Controlled Vocabulary'!$B$4:$B$6,F58)=0,COUNTIF('Controlled Vocabulary'!$B$4:$B$6,G58)=0,COUNTIF('Controlled Vocabulary'!$B$4:$B$6,H58)=0,COUNTIF('Controlled Vocabulary'!$B$4:$B$6,I58)=0,COUNTIF('Controlled Vocabulary'!$B$4:$B$6,J58)=0,COUNTIF('Controlled Vocabulary'!$B$4:$B$6,K58)=0,COUNTIF('Controlled Vocabulary'!$E$4:$E$6,L58)=0,COUNTIF('Controlled Vocabulary'!$K$4:$K$5,M58)=0),"INVALID INPUT",IF(M58="YES","UNRESOLVED",IF(L58="UNRESOLVED","UNRESOLVED",IF(OR(E58="UNKNOWN",F58="UNKNOWN",G58="UNKNOWN",I58="UNKNOWN"),"UNRESOLVED",IF(E58="NO",IF(K58="UNKNOWN","UNRESOLVED",IF(K58="YES","REFERENCE / CONTEXT ONLY","EXCLUDED")),IF(OR(F58="NO",G58="NO"),IF(K58="UNKNOWN","UNRESOLVED",IF(K58="YES","REFERENCE / CONTEXT ONLY","EXCLUDED")),IF(I58="NO",IF(K58="UNKNOWN","UNRESOLVED",IF(K58="YES","REFERENCE / CONTEXT ONLY","EXCLUDED")),IF(H58="UNKNOWN","UNRESOLVED",IF(H58="YES","DIRECT",IF(J58="UNKNOWN","UNRESOLVED",IF(J58="YES","SUBSTITUTE","INDIRECT")))))))))))))</f>
        <v>INVALID INPUT</v>
      </c>
      <c r="Q58" s="27" t="str">
        <f>IF(C58="","INVALID_MISSING_CANDIDATE",IF(D58&lt;&gt;"COMPLETE","INVALID_INCOMPLETE_SCOPE",IF(OR(COUNTIF('Controlled Vocabulary'!$B$4:$B$6,E58)=0,COUNTIF('Controlled Vocabulary'!$B$4:$B$6,F58)=0,COUNTIF('Controlled Vocabulary'!$B$4:$B$6,G58)=0,COUNTIF('Controlled Vocabulary'!$B$4:$B$6,H58)=0,COUNTIF('Controlled Vocabulary'!$B$4:$B$6,I58)=0,COUNTIF('Controlled Vocabulary'!$B$4:$B$6,J58)=0,COUNTIF('Controlled Vocabulary'!$B$4:$B$6,K58)=0,COUNTIF('Controlled Vocabulary'!$E$4:$E$6,L58)=0,COUNTIF('Controlled Vocabulary'!$K$4:$K$5,M58)=0),"INVALID_CONTROLLED_VALUE",IF(M58="YES","UNRESOLVED_CONTRADICTION",IF(L58="UNRESOLVED","UNRESOLVED_EVIDENCE_GAP",IF(OR(E58="UNKNOWN",F58="UNKNOWN",G58="UNKNOWN",I58="UNKNOWN"),"UNRESOLVED_EVIDENCE_GAP",IF(E58="NO",IF(K58="UNKNOWN","UNRESOLVED_EVIDENCE_GAP",IF(K58="YES","REFERENCE_OUT_OF_SCOPE_BENCHMARK","EXCLUDED_OUT_OF_SCOPE")),IF(OR(F58="NO",G58="NO"),IF(K58="UNKNOWN","UNRESOLVED_EVIDENCE_GAP",IF(K58="YES","REFERENCE_DISCOVERY_OR_CONTEXT_ONLY","EXCLUDED_NO_DECISION_RELATION")),IF(I58="NO",IF(K58="UNKNOWN","UNRESOLVED_EVIDENCE_GAP",IF(K58="YES","REFERENCE_DISCOVERY_OR_CONTEXT_ONLY","EXCLUDED_NO_DECISION_RELATION")),IF(H58="UNKNOWN","UNRESOLVED_EVIDENCE_GAP",IF(H58="YES","DIRECT_CLOSE_BUYER_SUBSTITUTE",IF(J58="UNKNOWN","UNRESOLVED_EVIDENCE_GAP",IF(J58="YES","SUBSTITUTE_ALTERNATIVE_PATH","INDIRECT_ADJACENT_COMMERCIAL_ALTERNATIVE")))))))))))))</f>
        <v>INVALID_CONTROLLED_VALUE</v>
      </c>
      <c r="R58" s="28" t="str">
        <f>IF(AND(N58=P58,O58=Q58),"PASS","FAIL")</f>
        <v>PASS</v>
      </c>
    </row>
    <row r="59" spans="1:18">
      <c r="A59" s="15" t="s">
        <v>317</v>
      </c>
      <c r="B59" s="16" t="s">
        <v>318</v>
      </c>
      <c r="C59" s="16" t="s">
        <v>176</v>
      </c>
      <c r="D59" s="16" t="s">
        <v>53</v>
      </c>
      <c r="E59" s="16" t="s">
        <v>49</v>
      </c>
      <c r="F59" s="16" t="s">
        <v>49</v>
      </c>
      <c r="G59" s="16" t="s">
        <v>49</v>
      </c>
      <c r="H59" s="16" t="s">
        <v>49</v>
      </c>
      <c r="I59" s="16" t="s">
        <v>49</v>
      </c>
      <c r="J59" s="16" t="s">
        <v>55</v>
      </c>
      <c r="K59" s="16" t="s">
        <v>55</v>
      </c>
      <c r="L59" s="16" t="s">
        <v>51</v>
      </c>
      <c r="M59" s="16" t="s">
        <v>58</v>
      </c>
      <c r="N59" s="16" t="s">
        <v>72</v>
      </c>
      <c r="O59" s="16" t="s">
        <v>86</v>
      </c>
      <c r="P59" s="27" t="str">
        <f>IF(C59="","INVALID INPUT",IF(D59&lt;&gt;"COMPLETE","INVALID INPUT",IF(OR(COUNTIF('Controlled Vocabulary'!$B$4:$B$6,E59)=0,COUNTIF('Controlled Vocabulary'!$B$4:$B$6,F59)=0,COUNTIF('Controlled Vocabulary'!$B$4:$B$6,G59)=0,COUNTIF('Controlled Vocabulary'!$B$4:$B$6,H59)=0,COUNTIF('Controlled Vocabulary'!$B$4:$B$6,I59)=0,COUNTIF('Controlled Vocabulary'!$B$4:$B$6,J59)=0,COUNTIF('Controlled Vocabulary'!$B$4:$B$6,K59)=0,COUNTIF('Controlled Vocabulary'!$E$4:$E$6,L59)=0,COUNTIF('Controlled Vocabulary'!$K$4:$K$5,M59)=0),"INVALID INPUT",IF(M59="YES","UNRESOLVED",IF(L59="UNRESOLVED","UNRESOLVED",IF(OR(E59="UNKNOWN",F59="UNKNOWN",G59="UNKNOWN",I59="UNKNOWN"),"UNRESOLVED",IF(E59="NO",IF(K59="UNKNOWN","UNRESOLVED",IF(K59="YES","REFERENCE / CONTEXT ONLY","EXCLUDED")),IF(OR(F59="NO",G59="NO"),IF(K59="UNKNOWN","UNRESOLVED",IF(K59="YES","REFERENCE / CONTEXT ONLY","EXCLUDED")),IF(I59="NO",IF(K59="UNKNOWN","UNRESOLVED",IF(K59="YES","REFERENCE / CONTEXT ONLY","EXCLUDED")),IF(H59="UNKNOWN","UNRESOLVED",IF(H59="YES","DIRECT",IF(J59="UNKNOWN","UNRESOLVED",IF(J59="YES","SUBSTITUTE","INDIRECT")))))))))))))</f>
        <v>INVALID INPUT</v>
      </c>
      <c r="Q59" s="27" t="str">
        <f>IF(C59="","INVALID_MISSING_CANDIDATE",IF(D59&lt;&gt;"COMPLETE","INVALID_INCOMPLETE_SCOPE",IF(OR(COUNTIF('Controlled Vocabulary'!$B$4:$B$6,E59)=0,COUNTIF('Controlled Vocabulary'!$B$4:$B$6,F59)=0,COUNTIF('Controlled Vocabulary'!$B$4:$B$6,G59)=0,COUNTIF('Controlled Vocabulary'!$B$4:$B$6,H59)=0,COUNTIF('Controlled Vocabulary'!$B$4:$B$6,I59)=0,COUNTIF('Controlled Vocabulary'!$B$4:$B$6,J59)=0,COUNTIF('Controlled Vocabulary'!$B$4:$B$6,K59)=0,COUNTIF('Controlled Vocabulary'!$E$4:$E$6,L59)=0,COUNTIF('Controlled Vocabulary'!$K$4:$K$5,M59)=0),"INVALID_CONTROLLED_VALUE",IF(M59="YES","UNRESOLVED_CONTRADICTION",IF(L59="UNRESOLVED","UNRESOLVED_EVIDENCE_GAP",IF(OR(E59="UNKNOWN",F59="UNKNOWN",G59="UNKNOWN",I59="UNKNOWN"),"UNRESOLVED_EVIDENCE_GAP",IF(E59="NO",IF(K59="UNKNOWN","UNRESOLVED_EVIDENCE_GAP",IF(K59="YES","REFERENCE_OUT_OF_SCOPE_BENCHMARK","EXCLUDED_OUT_OF_SCOPE")),IF(OR(F59="NO",G59="NO"),IF(K59="UNKNOWN","UNRESOLVED_EVIDENCE_GAP",IF(K59="YES","REFERENCE_DISCOVERY_OR_CONTEXT_ONLY","EXCLUDED_NO_DECISION_RELATION")),IF(I59="NO",IF(K59="UNKNOWN","UNRESOLVED_EVIDENCE_GAP",IF(K59="YES","REFERENCE_DISCOVERY_OR_CONTEXT_ONLY","EXCLUDED_NO_DECISION_RELATION")),IF(H59="UNKNOWN","UNRESOLVED_EVIDENCE_GAP",IF(H59="YES","DIRECT_CLOSE_BUYER_SUBSTITUTE",IF(J59="UNKNOWN","UNRESOLVED_EVIDENCE_GAP",IF(J59="YES","SUBSTITUTE_ALTERNATIVE_PATH","INDIRECT_ADJACENT_COMMERCIAL_ALTERNATIVE")))))))))))))</f>
        <v>INVALID_CONTROLLED_VALUE</v>
      </c>
      <c r="R59" s="28" t="str">
        <f>IF(AND(N59=P59,O59=Q59),"PASS","FAIL")</f>
        <v>PASS</v>
      </c>
    </row>
  </sheetData>
  <sheetProtection sheet="1" objects="1" scenarios="1" sort="0" autoFilter="0"/>
  <mergeCells count="2">
    <mergeCell ref="A1:R1"/>
    <mergeCell ref="A2:R2"/>
  </mergeCells>
  <pageMargins left="0.7" right="0.7" top="0.75" bottom="0.75" header="0.3" footer="0.3"/>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14"/>
  <sheetViews>
    <sheetView workbookViewId="0"/>
  </sheetViews>
  <sheetFormatPr defaultRowHeight="14.25"/>
  <cols>
    <col min="1" max="1" width="30" style="2" customWidth="1"/>
    <col min="2" max="2" width="92" style="2" customWidth="1"/>
    <col min="3" max="16384" width="9" style="2"/>
  </cols>
  <sheetData>
    <row r="1" spans="1:2" ht="20.25">
      <c r="A1" s="1" t="s">
        <v>319</v>
      </c>
      <c r="B1" s="1"/>
    </row>
    <row r="3" spans="1:2" ht="29.25">
      <c r="A3" s="4" t="s">
        <v>320</v>
      </c>
      <c r="B3" s="5" t="s">
        <v>321</v>
      </c>
    </row>
    <row r="4" spans="1:2" ht="29.25">
      <c r="A4" s="4" t="s">
        <v>322</v>
      </c>
      <c r="B4" s="5" t="s">
        <v>323</v>
      </c>
    </row>
    <row r="5" spans="1:2" ht="15">
      <c r="A5" s="4" t="s">
        <v>324</v>
      </c>
      <c r="B5" s="5" t="s">
        <v>325</v>
      </c>
    </row>
    <row r="6" spans="1:2" ht="29.25">
      <c r="A6" s="4" t="s">
        <v>326</v>
      </c>
      <c r="B6" s="5" t="s">
        <v>327</v>
      </c>
    </row>
    <row r="7" spans="1:2" ht="29.25">
      <c r="A7" s="4" t="s">
        <v>328</v>
      </c>
      <c r="B7" s="5" t="s">
        <v>329</v>
      </c>
    </row>
    <row r="8" spans="1:2" ht="29.25">
      <c r="A8" s="4" t="s">
        <v>330</v>
      </c>
      <c r="B8" s="5" t="s">
        <v>331</v>
      </c>
    </row>
    <row r="9" spans="1:2" ht="15">
      <c r="A9" s="4" t="s">
        <v>332</v>
      </c>
      <c r="B9" s="5" t="s">
        <v>333</v>
      </c>
    </row>
    <row r="10" spans="1:2" ht="15">
      <c r="A10" s="4" t="s">
        <v>334</v>
      </c>
      <c r="B10" s="5" t="s">
        <v>335</v>
      </c>
    </row>
    <row r="11" spans="1:2" ht="15">
      <c r="A11" s="4" t="s">
        <v>336</v>
      </c>
      <c r="B11" s="5" t="s">
        <v>337</v>
      </c>
    </row>
    <row r="12" spans="1:2" ht="29.25">
      <c r="A12" s="4" t="s">
        <v>338</v>
      </c>
      <c r="B12" s="5" t="s">
        <v>339</v>
      </c>
    </row>
    <row r="13" spans="1:2" ht="29.25">
      <c r="A13" s="4" t="s">
        <v>340</v>
      </c>
      <c r="B13" s="5" t="s">
        <v>341</v>
      </c>
    </row>
    <row r="14" spans="1:2" ht="29.25">
      <c r="A14" s="4" t="s">
        <v>18</v>
      </c>
      <c r="B14" s="5" t="s">
        <v>342</v>
      </c>
    </row>
  </sheetData>
  <sheetProtection sheet="1" objects="1" scenarios="1" sort="0" autoFilter="0"/>
  <mergeCells count="1">
    <mergeCell ref="A1:B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Start Here</vt:lpstr>
      <vt:lpstr>Competitor Register</vt:lpstr>
      <vt:lpstr>Decision Scope</vt:lpstr>
      <vt:lpstr>Controlled Vocabulary</vt:lpstr>
      <vt:lpstr>Role Assignments</vt:lpstr>
      <vt:lpstr>Worked Examples</vt:lpstr>
      <vt:lpstr>Canonical Fixtures</vt:lpstr>
      <vt:lpstr>Method Notes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Pero Baldjiev</cp:lastModifiedBy>
  <dcterms:modified xsi:type="dcterms:W3CDTF">2026-08-01T19:49:03Z</dcterms:modified>
</cp:coreProperties>
</file>