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40a43a654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9d04f2885c92482d"/>
    <x:sheet xmlns:r="http://schemas.openxmlformats.org/officeDocument/2006/relationships" name="BUILD PLAN" sheetId="2" r:id="Rdaa0662679174964"/>
    <x:sheet xmlns:r="http://schemas.openxmlformats.org/officeDocument/2006/relationships" name="EVIDENCE + DEPENDENCIES" sheetId="3" r:id="R0997e9a9f9744bd8"/>
    <x:sheet xmlns:r="http://schemas.openxmlformats.org/officeDocument/2006/relationships" name="PORTFOLIO" sheetId="4" r:id="R705368a6c56d47d3"/>
    <x:sheet xmlns:r="http://schemas.openxmlformats.org/officeDocument/2006/relationships" name="SHARE" sheetId="5" r:id="Rc226ceb858fa4420"/>
    <x:sheet xmlns:r="http://schemas.openxmlformats.org/officeDocument/2006/relationships" name="QA - CONTROL LOGIC" sheetId="6" r:id="R18ad4382ca8b4d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sz val="10"/>
      <x:color rgb="FF17212B"/>
      <x:name val="Aptos"/>
    </x:font>
    <x:font>
      <x:b/>
      <x:sz val="18"/>
      <x:color rgb="FFFFFFFF"/>
      <x:name val="Aptos Display"/>
    </x:font>
    <x:font>
      <x:i/>
      <x:sz val="10"/>
      <x:color rgb="FFDDEAF4"/>
      <x:name val="Aptos"/>
    </x:font>
    <x:font>
      <x:b/>
      <x:sz val="11"/>
      <x:color rgb="FF0B1F33"/>
      <x:name val="Aptos"/>
    </x:font>
    <x:font>
      <x:b/>
      <x:sz val="10"/>
      <x:color rgb="FFFFFFFF"/>
      <x:name val="Aptos"/>
    </x:font>
    <x:font>
      <x:b/>
      <x:sz val="10"/>
      <x:color rgb="FF0B1F33"/>
      <x:name val="Aptos"/>
    </x:font>
    <x:font>
      <x:b/>
      <x:sz val="9"/>
      <x:color rgb="FFFFFFFF"/>
      <x:name val="Aptos"/>
    </x:font>
    <x:font>
      <x:sz val="10"/>
      <x:color rgb="FF0B1F33"/>
      <x:name val="Aptos"/>
    </x:font>
    <x:font>
      <x:b/>
      <x:sz val="17"/>
      <x:color rgb="FFFFFFFF"/>
      <x:name val="Aptos Display"/>
    </x:font>
    <x:font>
      <x:b/>
      <x:sz val="8"/>
      <x:color rgb="FFFFFFFF"/>
      <x:name val="Aptos"/>
    </x:font>
    <x:font>
      <x:sz val="8"/>
      <x:color rgb="FF17212B"/>
      <x:name val="Aptos Mono"/>
    </x:font>
  </x:fonts>
  <x:fills count="8">
    <x:fill>
      <x:patternFill patternType="none"/>
    </x:fill>
    <x:fill>
      <x:patternFill patternType="gray125"/>
    </x:fill>
    <x:fill>
      <x:patternFill patternType="solid">
        <x:fgColor rgb="FF0B1F33"/>
      </x:patternFill>
    </x:fill>
    <x:fill>
      <x:patternFill patternType="solid">
        <x:fgColor rgb="FF16344F"/>
      </x:patternFill>
    </x:fill>
    <x:fill>
      <x:patternFill patternType="solid">
        <x:fgColor rgb="FFDCEFFA"/>
      </x:patternFill>
    </x:fill>
    <x:fill>
      <x:patternFill patternType="solid">
        <x:fgColor rgb="FFF4F7FA"/>
      </x:patternFill>
    </x:fill>
    <x:fill>
      <x:patternFill patternType="solid">
        <x:fgColor rgb="FFFFF4CC"/>
      </x:patternFill>
    </x:fill>
    <x:fill>
      <x:patternFill patternType="solid">
        <x:fgColor rgb="FFEAF6FB"/>
      </x:patternFill>
    </x:fill>
  </x:fills>
  <x:borders count="10">
    <x:border/>
    <x:border/>
    <x:border>
      <x:bottom/>
    </x:border>
    <x:border>
      <x:bottom/>
    </x:border>
    <x:border>
      <x:right/>
    </x:border>
    <x:border>
      <x:right/>
      <x:bottom/>
    </x:border>
    <x:border>
      <x:right/>
    </x:border>
    <x:border>
      <x:right/>
      <x:bottom/>
    </x:border>
    <x:border>
      <x:bottom/>
    </x:border>
    <x:border>
      <x:bottom/>
    </x:border>
  </x:borders>
  <x:cellStyleXfs count="1">
    <x:xf numFmtId="0" fontId="0" fillId="0" borderId="0"/>
  </x:cellStyleXfs>
  <x:cellXfs count="8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top" wrapText="1"/>
    </x:xf>
    <x:xf numFmtId="0" fontId="5" fillId="3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2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0" fontId="1" fillId="5" borderId="3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vertical="top" wrapText="1"/>
    </x:xf>
    <x:xf numFmtId="0" fontId="6" fillId="5" borderId="2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 applyAlignment="1">
      <x:alignment vertical="top" wrapText="1"/>
    </x:xf>
    <x:xf numFmtId="0" fontId="6" fillId="5" borderId="3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1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horizontal="center" vertical="top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 applyAlignment="1">
      <x:alignment vertical="top" wrapText="1"/>
    </x:xf>
    <x:xf numFmtId="0" fontId="7" fillId="3" borderId="1" xfId="0" applyNumberFormat="1" applyFont="1" applyFill="1" applyBorder="1" applyAlignment="1">
      <x:alignment horizontal="center" vertical="top" wrapText="1"/>
    </x:xf>
    <x:xf numFmtId="0" fontId="7" fillId="3" borderId="1" xfId="0" applyNumberFormat="1" applyFont="1" applyFill="1" applyBorder="1" applyAlignment="1">
      <x:alignment horizontal="center" vertical="center" wrapText="1"/>
    </x:xf>
    <x:xf numFmtId="0" fontId="8" fillId="7" borderId="0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vertical="top" wrapText="1"/>
    </x:xf>
    <x:xf numFmtId="0" fontId="7" fillId="3" borderId="4" xfId="0" applyNumberFormat="1" applyFont="1" applyFill="1" applyBorder="1" applyAlignment="1">
      <x:alignment horizontal="center" vertical="center" wrapText="1"/>
    </x:xf>
    <x:xf numFmtId="0" fontId="8" fillId="7" borderId="4" xfId="0" applyNumberFormat="1" applyFont="1" applyFill="1" applyBorder="1" applyAlignment="1">
      <x:alignment vertical="top" wrapText="1"/>
    </x:xf>
    <x:xf numFmtId="0" fontId="1" fillId="6" borderId="2" xfId="0" applyNumberFormat="1" applyFont="1" applyFill="1" applyBorder="1" applyAlignment="1">
      <x:alignment vertical="top" wrapText="1"/>
    </x:xf>
    <x:xf numFmtId="0" fontId="8" fillId="7" borderId="2" xfId="0" applyNumberFormat="1" applyFont="1" applyFill="1" applyBorder="1" applyAlignment="1">
      <x:alignment vertical="top" wrapText="1"/>
    </x:xf>
    <x:xf numFmtId="0" fontId="8" fillId="7" borderId="5" xfId="0" applyNumberFormat="1" applyFont="1" applyFill="1" applyBorder="1" applyAlignment="1">
      <x:alignment vertical="top" wrapText="1"/>
    </x:xf>
    <x:xf numFmtId="0" fontId="7" fillId="3" borderId="6" xfId="0" applyNumberFormat="1" applyFont="1" applyFill="1" applyBorder="1" applyAlignment="1">
      <x:alignment horizontal="center" vertical="center" wrapText="1"/>
    </x:xf>
    <x:xf numFmtId="0" fontId="8" fillId="7" borderId="6" xfId="0" applyNumberFormat="1" applyFont="1" applyFill="1" applyBorder="1" applyAlignment="1">
      <x:alignment vertical="top" wrapText="1"/>
    </x:xf>
    <x:xf numFmtId="0" fontId="1" fillId="6" borderId="3" xfId="0" applyNumberFormat="1" applyFont="1" applyFill="1" applyBorder="1" applyAlignment="1">
      <x:alignment vertical="top" wrapText="1"/>
    </x:xf>
    <x:xf numFmtId="0" fontId="8" fillId="7" borderId="3" xfId="0" applyNumberFormat="1" applyFont="1" applyFill="1" applyBorder="1" applyAlignment="1">
      <x:alignment vertical="top" wrapText="1"/>
    </x:xf>
    <x:xf numFmtId="0" fontId="8" fillId="7" borderId="7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 applyAlignment="1">
      <x:alignment vertical="top" wrapText="1"/>
    </x:xf>
    <x:xf numFmtId="0" fontId="9" fillId="2" borderId="1" xfId="0" applyNumberFormat="1" applyFont="1" applyFill="1" applyBorder="1" applyAlignment="1">
      <x:alignment vertical="top" wrapText="1"/>
    </x:xf>
    <x:xf numFmtId="0" fontId="1" fillId="7" borderId="2" xfId="0" applyNumberFormat="1" applyFont="1" applyFill="1" applyBorder="1" applyAlignment="1">
      <x:alignment vertical="top" wrapText="1"/>
    </x:xf>
    <x:xf numFmtId="0" fontId="1" fillId="7" borderId="3" xfId="0" applyNumberFormat="1" applyFont="1" applyFill="1" applyBorder="1" applyAlignment="1">
      <x:alignment vertical="top" wrapText="1"/>
    </x:xf>
    <x:xf numFmtId="0" fontId="10" fillId="3" borderId="0" xfId="0" applyNumberFormat="1" applyFont="1" applyFill="1" applyBorder="1" applyAlignment="1">
      <x:alignment vertical="top" wrapText="1"/>
    </x:xf>
    <x:xf numFmtId="0" fontId="10" fillId="3" borderId="0" xfId="0" applyNumberFormat="1" applyFont="1" applyFill="1" applyBorder="1" applyAlignment="1">
      <x:alignment horizontal="center" vertical="top" wrapText="1"/>
    </x:xf>
    <x:xf numFmtId="0" fontId="10" fillId="3" borderId="0" xfId="0" applyNumberFormat="1" applyFont="1" applyFill="1" applyBorder="1" applyAlignment="1">
      <x:alignment horizontal="center" vertical="center" wrapText="1"/>
    </x:xf>
    <x:xf numFmtId="0" fontId="10" fillId="3" borderId="1" xfId="0" applyNumberFormat="1" applyFont="1" applyFill="1" applyBorder="1" applyAlignment="1">
      <x:alignment vertical="top" wrapText="1"/>
    </x:xf>
    <x:xf numFmtId="0" fontId="10" fillId="3" borderId="1" xfId="0" applyNumberFormat="1" applyFont="1" applyFill="1" applyBorder="1" applyAlignment="1">
      <x:alignment horizontal="center" vertical="top" wrapText="1"/>
    </x:xf>
    <x:xf numFmtId="0" fontId="10" fillId="3" borderId="1" xfId="0" applyNumberFormat="1" applyFont="1" applyFill="1" applyBorder="1" applyAlignment="1">
      <x:alignment horizontal="center" vertical="center" wrapText="1"/>
    </x:xf>
    <x:xf numFmtId="0" fontId="11" fillId="5" borderId="0" xfId="0" applyNumberFormat="1" applyFont="1" applyFill="1" applyBorder="1" applyAlignment="1">
      <x:alignment vertical="top" wrapText="1"/>
    </x:xf>
    <x:xf numFmtId="0" fontId="11" fillId="5" borderId="0" xfId="0" applyNumberFormat="1" applyFont="1" applyFill="1" applyBorder="1" applyAlignment="1">
      <x:alignment horizontal="center" vertical="top" wrapText="1"/>
    </x:xf>
    <x:xf numFmtId="0" fontId="11" fillId="5" borderId="0" xfId="0" applyNumberFormat="1" applyFont="1" applyFill="1" applyBorder="1" applyAlignment="1">
      <x:alignment horizontal="center" vertical="center" wrapText="1"/>
    </x:xf>
    <x:xf numFmtId="0" fontId="11" fillId="5" borderId="1" xfId="0" applyNumberFormat="1" applyFont="1" applyFill="1" applyBorder="1" applyAlignment="1">
      <x:alignment vertical="top" wrapText="1"/>
    </x:xf>
    <x:xf numFmtId="0" fontId="11" fillId="5" borderId="1" xfId="0" applyNumberFormat="1" applyFont="1" applyFill="1" applyBorder="1" applyAlignment="1">
      <x:alignment horizontal="center" vertical="top" wrapText="1"/>
    </x:xf>
    <x:xf numFmtId="0" fontId="11" fillId="5" borderId="1" xfId="0" applyNumberFormat="1" applyFont="1" applyFill="1" applyBorder="1" applyAlignment="1">
      <x:alignment horizontal="center" vertical="center" wrapText="1"/>
    </x:xf>
    <x:xf numFmtId="0" fontId="11" fillId="5" borderId="8" xfId="0" applyNumberFormat="1" applyFont="1" applyFill="1" applyBorder="1" applyAlignment="1">
      <x:alignment horizontal="center" vertical="center" wrapText="1"/>
    </x:xf>
    <x:xf numFmtId="0" fontId="1" fillId="0" borderId="8" xfId="0" applyNumberFormat="1" applyFont="1" applyFill="1" applyBorder="1" applyAlignment="1">
      <x:alignment vertical="top" wrapText="1"/>
    </x:xf>
    <x:xf numFmtId="0" fontId="11" fillId="5" borderId="9" xfId="0" applyNumberFormat="1" applyFont="1" applyFill="1" applyBorder="1" applyAlignment="1">
      <x:alignment horizontal="center" vertical="center" wrapText="1"/>
    </x:xf>
    <x:xf numFmtId="0" fontId="1" fillId="0" borderId="9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852e5233a4c72" /><Relationship Type="http://schemas.openxmlformats.org/officeDocument/2006/relationships/theme" Target="/xl/theme/theme1.xml" Id="R6eeff3bbd938491d" /><Relationship Type="http://schemas.openxmlformats.org/officeDocument/2006/relationships/sharedStrings" Target="/xl/sharedStrings.xml" Id="Rdfe81b93070d428e" /><Relationship Type="http://schemas.openxmlformats.org/officeDocument/2006/relationships/worksheet" Target="/xl/worksheets/sheet1.xml" Id="R9d04f2885c92482d" /><Relationship Type="http://schemas.openxmlformats.org/officeDocument/2006/relationships/worksheet" Target="/xl/worksheets/sheet2.xml" Id="Rdaa0662679174964" /><Relationship Type="http://schemas.openxmlformats.org/officeDocument/2006/relationships/worksheet" Target="/xl/worksheets/sheet3.xml" Id="R0997e9a9f9744bd8" /><Relationship Type="http://schemas.openxmlformats.org/officeDocument/2006/relationships/worksheet" Target="/xl/worksheets/sheet4.xml" Id="R705368a6c56d47d3" /><Relationship Type="http://schemas.openxmlformats.org/officeDocument/2006/relationships/worksheet" Target="/xl/worksheets/sheet5.xml" Id="Rc226ceb858fa4420" /><Relationship Type="http://schemas.openxmlformats.org/officeDocument/2006/relationships/worksheet" Target="/xl/worksheets/sheet6.xml" Id="R18ad4382ca8b4d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0" hidden="0" customWidth="1"/>
    <x:col min="3" max="3" width="3" hidden="0" customWidth="1"/>
    <x:col min="4" max="4" width="18" hidden="0" customWidth="1"/>
    <x:col min="5" max="5" width="30" hidden="0" customWidth="1"/>
    <x:col min="6" max="6" width="31" hidden="0" customWidth="1"/>
    <x:col min="7" max="7" width="25" hidden="0" customWidth="1"/>
    <x:col min="8" max="8" width="28" hidden="0" customWidth="1"/>
  </x:cols>
  <x:sheetData>
    <x:row r="1" ht="32" customHeight="1">
      <x:c r="A1" s="10" t="str">
        <x:v>SERPIFAI 30/60/90 EXECUTION WORKBOOK</x:v>
      </x:c>
      <x:c r="B1" s="10"/>
      <x:c r="C1" s="10"/>
      <x:c r="D1" s="10"/>
      <x:c r="E1" s="10"/>
      <x:c r="F1" s="10"/>
      <x:c r="G1" s="10"/>
      <x:c r="H1" s="10"/>
    </x:row>
    <x:row r="2" ht="28" customHeight="1">
      <x:c r="A2" s="16" t="str">
        <x:v>Turn an approved decision into owned, sequenced work, evidence outputs and review gates. Governed states replace a composite score.</x:v>
      </x:c>
      <x:c r="B2" s="16"/>
      <x:c r="C2" s="16"/>
      <x:c r="D2" s="16"/>
      <x:c r="E2" s="16"/>
      <x:c r="F2" s="16"/>
      <x:c r="G2" s="16"/>
      <x:c r="H2" s="16"/>
    </x:row>
    <x:row r="3" ht="20" customHeight="1">
      <x:c r="A3" s="6"/>
      <x:c r="B3" s="6"/>
      <x:c r="C3" s="6"/>
      <x:c r="D3" s="6"/>
      <x:c r="E3" s="6"/>
      <x:c r="F3" s="6"/>
      <x:c r="G3" s="6"/>
      <x:c r="H3" s="6"/>
    </x:row>
    <x:row r="4" ht="20" customHeight="1">
      <x:c r="A4" s="22" t="str">
        <x:v>START HERE</x:v>
      </x:c>
      <x:c r="B4" s="22"/>
      <x:c r="C4" s="22"/>
      <x:c r="D4" s="22"/>
      <x:c r="E4" s="22"/>
      <x:c r="F4" s="22"/>
      <x:c r="G4" s="22"/>
      <x:c r="H4" s="22"/>
    </x:row>
    <x:row r="5" ht="20" customHeight="1">
      <x:c r="A5" s="27" t="str">
        <x:v>Step</x:v>
      </x:c>
      <x:c r="B5" s="27" t="str">
        <x:v>What to do</x:v>
      </x:c>
      <x:c r="C5" s="27"/>
      <x:c r="D5" s="27" t="str">
        <x:v>Governed state</x:v>
      </x:c>
      <x:c r="E5" s="27" t="str">
        <x:v>Meaning</x:v>
      </x:c>
      <x:c r="F5" s="27" t="str">
        <x:v>Typical trigger</x:v>
      </x:c>
      <x:c r="G5" s="27" t="str">
        <x:v>Next action</x:v>
      </x:c>
      <x:c r="H5" s="27" t="str">
        <x:v>Do not interpret as</x:v>
      </x:c>
    </x:row>
    <x:row r="6" ht="36" customHeight="1">
      <x:c r="A6" s="6" t="str">
        <x:v>1</x:v>
      </x:c>
      <x:c r="B6" s="6" t="str">
        <x:v>Write the approved decision in BUILD PLAN. Do not start with a backlog.</x:v>
      </x:c>
      <x:c r="C6" s="6"/>
      <x:c r="D6" s="6" t="str">
        <x:v>NOT READY</x:v>
      </x:c>
      <x:c r="E6" s="6" t="str">
        <x:v>Core control is missing.</x:v>
      </x:c>
      <x:c r="F6" s="6" t="str">
        <x:v>Missing approved decision, accountable owner or review gate.</x:v>
      </x:c>
      <x:c r="G6" s="6" t="str">
        <x:v>Complete the missing control before release.</x:v>
      </x:c>
      <x:c r="H6" s="6" t="str">
        <x:v>A poor-quality score.</x:v>
      </x:c>
    </x:row>
    <x:row r="7" ht="36" customHeight="1">
      <x:c r="A7" s="6" t="str">
        <x:v>2</x:v>
      </x:c>
      <x:c r="B7" s="6" t="str">
        <x:v>Enter only material actions. Give each action one accountable owner and one execution phase.</x:v>
      </x:c>
      <x:c r="C7" s="6"/>
      <x:c r="D7" s="6" t="str">
        <x:v>RESEQUENCE</x:v>
      </x:c>
      <x:c r="E7" s="6" t="str">
        <x:v>Current order is not executable.</x:v>
      </x:c>
      <x:c r="F7" s="6" t="str">
        <x:v>Blocked/unknown prerequisite, unresolved/unknown dependency, phase-order conflict or unavailable/unknown capacity.</x:v>
      </x:c>
      <x:c r="G7" s="6" t="str">
        <x:v>Resolve the blocker or move dependent work.</x:v>
      </x:c>
      <x:c r="H7" s="6" t="str">
        <x:v>Automatic project failure.</x:v>
      </x:c>
    </x:row>
    <x:row r="8" ht="36" customHeight="1">
      <x:c r="A8" s="6" t="str">
        <x:v>3</x:v>
      </x:c>
      <x:c r="B8" s="6" t="str">
        <x:v>Set prerequisite, dependency, capacity and evidence states using controlled dropdowns.</x:v>
      </x:c>
      <x:c r="C8" s="6"/>
      <x:c r="D8" s="6" t="str">
        <x:v>EVIDENCE INCOMPLETE</x:v>
      </x:c>
      <x:c r="E8" s="6" t="str">
        <x:v>The next decision lacks required evidence.</x:v>
      </x:c>
      <x:c r="F8" s="6" t="str">
        <x:v>Required evidence is missing or unknown.</x:v>
      </x:c>
      <x:c r="G8" s="6" t="str">
        <x:v>Collect or define evidence before continuation.</x:v>
      </x:c>
      <x:c r="H8" s="6" t="str">
        <x:v>Every task is incomplete.</x:v>
      </x:c>
    </x:row>
    <x:row r="9" ht="36" customHeight="1">
      <x:c r="A9" s="6" t="str">
        <x:v>4</x:v>
      </x:c>
      <x:c r="B9" s="6" t="str">
        <x:v>Name the review gate that decides what is permitted next.</x:v>
      </x:c>
      <x:c r="C9" s="6"/>
      <x:c r="D9" s="6" t="str">
        <x:v>READY TO START</x:v>
      </x:c>
      <x:c r="E9" s="6" t="str">
        <x:v>The bounded tranche can begin.</x:v>
      </x:c>
      <x:c r="F9" s="6" t="str">
        <x:v>Required controls pass before execution.</x:v>
      </x:c>
      <x:c r="G9" s="6" t="str">
        <x:v>Release the tranche and collect evidence.</x:v>
      </x:c>
      <x:c r="H9" s="6" t="str">
        <x:v>A guarantee of results.</x:v>
      </x:c>
    </x:row>
    <x:row r="10" ht="36" customHeight="1">
      <x:c r="A10" s="30" t="str">
        <x:v>5</x:v>
      </x:c>
      <x:c r="B10" s="30" t="str">
        <x:v>Read EXECUTION STATE, WHY and NEXT ACTION. Resequence blocked work instead of preserving an invalid date.</x:v>
      </x:c>
      <x:c r="C10" s="30"/>
      <x:c r="D10" s="30" t="str">
        <x:v>READY TO CONTINUE</x:v>
      </x:c>
      <x:c r="E10" s="30" t="str">
        <x:v>Active work can continue.</x:v>
      </x:c>
      <x:c r="F10" s="30" t="str">
        <x:v>Controls still pass after execution begins.</x:v>
      </x:c>
      <x:c r="G10" s="30" t="str">
        <x:v>Continue to the next named gate.</x:v>
      </x:c>
      <x:c r="H10" s="30" t="str">
        <x:v>Permission to ignore new evidence.</x:v>
      </x:c>
    </x:row>
    <x:row r="11" ht="20" customHeight="1">
      <x:c r="A11" s="6"/>
      <x:c r="B11" s="6"/>
      <x:c r="C11" s="6"/>
      <x:c r="D11" s="6"/>
      <x:c r="E11" s="6"/>
      <x:c r="F11" s="6"/>
      <x:c r="G11" s="6"/>
      <x:c r="H11" s="6"/>
    </x:row>
    <x:row r="12" ht="20" customHeight="1">
      <x:c r="A12" s="22" t="str">
        <x:v>KEY DEFINITIONS</x:v>
      </x:c>
      <x:c r="B12" s="22"/>
      <x:c r="C12" s="22"/>
      <x:c r="D12" s="22"/>
      <x:c r="E12" s="22"/>
      <x:c r="F12" s="22"/>
      <x:c r="G12" s="22"/>
      <x:c r="H12" s="22"/>
    </x:row>
    <x:row r="13" ht="20" customHeight="1">
      <x:c r="A13" s="26" t="str">
        <x:v>Term</x:v>
      </x:c>
      <x:c r="B13" s="26" t="str">
        <x:v>Definition</x:v>
      </x:c>
      <x:c r="C13" s="6"/>
      <x:c r="D13" s="6"/>
      <x:c r="E13" s="6"/>
      <x:c r="F13" s="6"/>
      <x:c r="G13" s="6"/>
      <x:c r="H13" s="6"/>
    </x:row>
    <x:row r="14" ht="34" customHeight="1">
      <x:c r="A14" s="6" t="str">
        <x:v>Prerequisite</x:v>
      </x:c>
      <x:c r="B14" s="6" t="str">
        <x:v>A condition that must be true before a dependent action can be released.</x:v>
      </x:c>
      <x:c r="C14" s="6"/>
      <x:c r="D14" s="6"/>
      <x:c r="E14" s="6"/>
      <x:c r="F14" s="6"/>
      <x:c r="G14" s="6"/>
      <x:c r="H14" s="6"/>
    </x:row>
    <x:row r="15" ht="34" customHeight="1">
      <x:c r="A15" s="6" t="str">
        <x:v>Dependency</x:v>
      </x:c>
      <x:c r="B15" s="6" t="str">
        <x:v>A relationship in which one action relies on an upstream output or condition.</x:v>
      </x:c>
      <x:c r="C15" s="6"/>
      <x:c r="D15" s="6"/>
      <x:c r="E15" s="6"/>
      <x:c r="F15" s="6"/>
      <x:c r="G15" s="6"/>
      <x:c r="H15" s="6"/>
    </x:row>
    <x:row r="16" ht="34" customHeight="1">
      <x:c r="A16" s="6" t="str">
        <x:v>Evidence output</x:v>
      </x:c>
      <x:c r="B16" s="6" t="str">
        <x:v>The observation, record or measurement a tranche must produce for the next review decision.</x:v>
      </x:c>
      <x:c r="C16" s="6"/>
      <x:c r="D16" s="6"/>
      <x:c r="E16" s="6"/>
      <x:c r="F16" s="6"/>
      <x:c r="G16" s="6"/>
      <x:c r="H16" s="6"/>
    </x:row>
    <x:row r="17" ht="34" customHeight="1">
      <x:c r="A17" s="6" t="str">
        <x:v>Milestone</x:v>
      </x:c>
      <x:c r="B17" s="6" t="str">
        <x:v>A significant progress point or completed state.</x:v>
      </x:c>
      <x:c r="C17" s="6"/>
      <x:c r="D17" s="6"/>
      <x:c r="E17" s="6"/>
      <x:c r="F17" s="6"/>
      <x:c r="G17" s="6"/>
      <x:c r="H17" s="6"/>
    </x:row>
    <x:row r="18" ht="34" customHeight="1">
      <x:c r="A18" s="30" t="str">
        <x:v>Review gate</x:v>
      </x:c>
      <x:c r="B18" s="30" t="str">
        <x:v>A forward-looking decision point that controls what is permitted next.</x:v>
      </x:c>
      <x:c r="C18" s="6"/>
      <x:c r="D18" s="6"/>
      <x:c r="E18" s="6"/>
      <x:c r="F18" s="6"/>
      <x:c r="G18" s="6"/>
      <x:c r="H18" s="6"/>
    </x:row>
    <x:row r="19" ht="20" customHeight="1">
      <x:c r="A19" s="6"/>
      <x:c r="B19" s="6"/>
      <x:c r="C19" s="6"/>
      <x:c r="D19" s="6"/>
      <x:c r="E19" s="6"/>
      <x:c r="F19" s="6"/>
      <x:c r="G19" s="6"/>
      <x:c r="H19" s="6"/>
    </x:row>
    <x:row r="20" ht="20" customHeight="1">
      <x:c r="A20" s="22" t="str">
        <x:v>BOUNDARY + EVIDENCE BASIS</x:v>
      </x:c>
      <x:c r="B20" s="22"/>
      <x:c r="C20" s="22"/>
      <x:c r="D20" s="22"/>
      <x:c r="E20" s="22"/>
      <x:c r="F20" s="22"/>
      <x:c r="G20" s="22"/>
      <x:c r="H20" s="22"/>
    </x:row>
    <x:row r="21" ht="34" customHeight="1">
      <x:c r="A21" s="6" t="str">
        <x:v>Use boundary</x:v>
      </x:c>
      <x:c r="B21" s="6" t="str">
        <x:v>Lightweight execution control; not critical-path calculation, enterprise resource optimization, budget forecasting or PPM replacement.</x:v>
      </x:c>
      <x:c r="C21" s="6"/>
      <x:c r="D21" s="6"/>
      <x:c r="E21" s="6"/>
      <x:c r="F21" s="6"/>
      <x:c r="G21" s="6"/>
      <x:c r="H21" s="6"/>
    </x:row>
    <x:row r="22" ht="34" customHeight="1">
      <x:c r="A22" s="6" t="str">
        <x:v>90-day boundary</x:v>
      </x:c>
      <x:c r="B22" s="6" t="str">
        <x:v>The horizon governs execution and review. It is not a promise that commercial or search outcomes arrive by Day 90.</x:v>
      </x:c>
      <x:c r="C22" s="6"/>
      <x:c r="D22" s="6"/>
      <x:c r="E22" s="6"/>
      <x:c r="F22" s="6"/>
      <x:c r="G22" s="6"/>
      <x:c r="H22" s="6"/>
    </x:row>
    <x:row r="23" ht="34" customHeight="1">
      <x:c r="A23" s="6" t="str">
        <x:v>Scheduling evidence</x:v>
      </x:c>
      <x:c r="B23" s="6" t="str">
        <x:v>https://www.gao.gov/products/gao-16-89g</x:v>
      </x:c>
      <x:c r="C23" s="6"/>
      <x:c r="D23" s="6"/>
      <x:c r="E23" s="6"/>
      <x:c r="F23" s="6"/>
      <x:c r="G23" s="6"/>
      <x:c r="H23" s="6"/>
    </x:row>
    <x:row r="24" ht="34" customHeight="1">
      <x:c r="A24" s="6" t="str">
        <x:v>Planning evidence</x:v>
      </x:c>
      <x:c r="B24" s="6" t="str">
        <x:v>https://projectdelivery.gov.uk/teal-book/home/part-e-planning-and-control/chapter-16-planning/</x:v>
      </x:c>
      <x:c r="C24" s="6"/>
      <x:c r="D24" s="6"/>
      <x:c r="E24" s="6"/>
      <x:c r="F24" s="6"/>
      <x:c r="G24" s="6"/>
      <x:c r="H24" s="6"/>
    </x:row>
    <x:row r="25" ht="34" customHeight="1">
      <x:c r="A25" s="6" t="str">
        <x:v>Capacity/flow method</x:v>
      </x:c>
      <x:c r="B25" s="6" t="str">
        <x:v>https://kanban.university/kanban-guide/</x:v>
      </x:c>
      <x:c r="C25" s="6"/>
      <x:c r="D25" s="6"/>
      <x:c r="E25" s="6"/>
      <x:c r="F25" s="6"/>
      <x:c r="G25" s="6"/>
      <x:c r="H25" s="6"/>
    </x:row>
    <x:row r="26" ht="34" customHeight="1">
      <x:c r="A26" s="36" t="str">
        <x:v>Workbook status</x:v>
      </x:c>
      <x:c r="B26" s="32" t="str">
        <x:v>PRE_NATIVE clean-container candidate. Native Microsoft Excel open/recalculate/save/reopen acceptance is still required.</x:v>
      </x:c>
      <x:c r="C26" s="6"/>
      <x:c r="D26" s="6"/>
      <x:c r="E26" s="6"/>
      <x:c r="F26" s="6"/>
      <x:c r="G26" s="6"/>
      <x:c r="H26" s="6"/>
    </x:row>
    <x:row r="27" ht="34" customHeight="1">
      <x:c r="A27" s="37" t="str">
        <x:v>Version</x:v>
      </x:c>
      <x:c r="B27" s="33" t="str">
        <x:v>Workbook v1.1.4 - 2026-08-15</x:v>
      </x:c>
      <x:c r="C27" s="6"/>
      <x:c r="D27" s="6"/>
      <x:c r="E27" s="6"/>
      <x:c r="F27" s="6"/>
      <x:c r="G27" s="6"/>
      <x:c r="H27" s="6"/>
    </x:row>
    <x:row r="28" ht="20" customHeight="1">
      <x:c r="A28" s="6"/>
      <x:c r="B28" s="6"/>
      <x:c r="C28" s="6"/>
      <x:c r="D28" s="6"/>
      <x:c r="E28" s="6"/>
      <x:c r="F28" s="6"/>
      <x:c r="G28" s="6"/>
      <x:c r="H28" s="6"/>
    </x:row>
    <x:row r="29">
      <x:c r="A29" t="str">
        <x:v>FICTIONAL EXAMPLE - HOW ONE ROW COULD LOOK</x:v>
      </x:c>
      <x:c r="B29"/>
      <x:c r="C29"/>
      <x:c r="D29"/>
      <x:c r="E29"/>
      <x:c r="F29"/>
      <x:c r="G29"/>
      <x:c r="H29"/>
    </x:row>
    <x:row r="30">
      <x:c r="A30" t="str">
        <x:v>Decision</x:v>
      </x:c>
      <x:c r="B30" t="str">
        <x:v>Correct approved technical template issue</x:v>
      </x:c>
      <x:c r="C30"/>
      <x:c r="D30" t="str">
        <x:v>Action</x:v>
      </x:c>
      <x:c r="E30" t="str">
        <x:v>Implement bounded pilot</x:v>
      </x:c>
      <x:c r="F30"/>
      <x:c r="G30" t="str">
        <x:v>Owner</x:v>
      </x:c>
      <x:c r="H30" t="str">
        <x:v>SEO lead</x:v>
      </x:c>
    </x:row>
    <x:row r="31">
      <x:c r="A31" t="str">
        <x:v>Release checks</x:v>
      </x:c>
      <x:c r="B31" t="str">
        <x:v>Prerequisite resolved; dependency resolved; capacity available</x:v>
      </x:c>
      <x:c r="C31"/>
      <x:c r="D31" t="str">
        <x:v>Evidence</x:v>
      </x:c>
      <x:c r="E31" t="str">
        <x:v>Pilot QA + change log</x:v>
      </x:c>
      <x:c r="F31"/>
      <x:c r="G31" t="str">
        <x:v>Gate</x:v>
      </x:c>
      <x:c r="H31" t="str">
        <x:v>Day-30 pilot review</x:v>
      </x:c>
    </x:row>
    <x:row r="32">
      <x:c r="A32" t="str">
        <x:v>State</x:v>
      </x:c>
      <x:c r="B32" t="str">
        <x:v>READY TO START</x:v>
      </x:c>
      <x:c r="C32"/>
      <x:c r="D32" t="str">
        <x:v>Boundary</x:v>
      </x:c>
      <x:c r="E32" t="str">
        <x:v>No ranking outcome is implied</x:v>
      </x:c>
      <x:c r="F32"/>
      <x:c r="G32"/>
      <x:c r="H32"/>
    </x:row>
  </x:sheetData>
  <x:mergeCells>
    <x:mergeCell ref="A1:H1"/>
    <x:mergeCell ref="A2:H2"/>
    <x:mergeCell ref="A4:H4"/>
    <x:mergeCell ref="A12:H12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31" hidden="0" customWidth="1"/>
    <x:col min="3" max="3" width="19" hidden="0" customWidth="1"/>
    <x:col min="4" max="4" width="12" hidden="0" customWidth="1"/>
    <x:col min="5" max="5" width="16" hidden="0" customWidth="1"/>
    <x:col min="6" max="6" width="16" hidden="0" customWidth="1"/>
    <x:col min="7" max="7" width="15" hidden="0" customWidth="1"/>
    <x:col min="8" max="8" width="16" hidden="0" customWidth="1"/>
    <x:col min="9" max="9" width="28" hidden="0" customWidth="1"/>
    <x:col min="10" max="10" width="17" hidden="0" customWidth="1"/>
    <x:col min="11" max="11" width="24" hidden="0" customWidth="1"/>
    <x:col min="12" max="12" width="22" hidden="0" customWidth="1"/>
    <x:col min="13" max="13" width="34" hidden="0" customWidth="1"/>
    <x:col min="14" max="14" width="38" hidden="0" customWidth="1"/>
    <x:col min="15" max="15" width="22" hidden="0" customWidth="1"/>
  </x:cols>
  <x:sheetData>
    <x:row r="1" ht="32" customHeight="1">
      <x:c r="A1" s="10" t="str">
        <x:v>BUILD PLAN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</x:row>
    <x:row r="2" ht="26" customHeight="1">
      <x:c r="A2" s="15" t="str">
        <x:v>Yellow cells are inputs; blue cells are governed outputs. Empty rows stay neutral.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</x:row>
    <x:row r="3" ht="22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</x:row>
    <x:row r="4" ht="22" customHeight="1">
      <x:c r="A4" s="40" t="str">
        <x:v>Plan control</x:v>
      </x:c>
      <x:c r="B4" s="40" t="str">
        <x:v>Value</x:v>
      </x:c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</x:row>
    <x:row r="5" ht="22" customHeight="1">
      <x:c r="A5" s="36" t="str">
        <x:v>Approved decision / objective</x:v>
      </x:c>
      <x:c r="B5" s="42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</x:row>
    <x:row r="6" ht="22" customHeight="1">
      <x:c r="A6" s="36" t="str">
        <x:v>Plan owner</x:v>
      </x:c>
      <x:c r="B6" s="42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</x:row>
    <x:row r="7" ht="22" customHeight="1">
      <x:c r="A7" s="36" t="str">
        <x:v>Execution started?</x:v>
      </x:c>
      <x:c r="B7" s="42" t="str">
        <x:v>NO</x:v>
      </x:c>
      <x:c r="C7" s="6"/>
      <x:c r="D7" s="6"/>
      <x:c r="E7" s="6"/>
      <x:c r="F7" s="6"/>
      <x:c r="G7" s="6"/>
      <x:c r="H7" s="6"/>
      <x:c r="I7" s="6"/>
      <x:c r="J7" s="6"/>
      <x:c r="K7" s="6"/>
      <x:c r="L7" s="6"/>
      <x:c r="M7" s="6"/>
      <x:c r="N7" s="6"/>
      <x:c r="O7" s="6"/>
    </x:row>
    <x:row r="8" ht="22" customHeight="1">
      <x:c r="A8" s="36" t="str">
        <x:v>Overall execution posture</x:v>
      </x:c>
      <x:c r="B8" s="45" t="str">
        <x:f>'QA - CONTROL LOGIC'!O8</x:f>
        <x:v>NOT READY</x:v>
      </x:c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</x:row>
    <x:row r="9" ht="22" customHeight="1">
      <x:c r="A9" s="36" t="str">
        <x:v>Primary blocker / next control</x:v>
      </x:c>
      <x:c r="B9" s="45" t="str">
        <x:f>IF(B8="INVALID INPUT","Correct the unsupported controlled value before using the plan.",IF(B8="RESEQUENCE","At least one material action has an invalid release sequence.",IF(B8="EVIDENCE INCOMPLETE","At least one material action lacks its required evidence output or evidence state.",IF(B8="NOT READY","Complete the missing decision, owner, action or gate control.",IF(B8="READY TO CONTINUE","Continue to the next named gate and preserve evidence.","Release the earliest bounded tranche and preserve evidence.")))))</x:f>
        <x:v>Complete the missing decision, owner, action or gate control.</x:v>
      </x:c>
      <x:c r="C9" s="6"/>
      <x:c r="D9" s="6"/>
      <x:c r="E9" s="6"/>
      <x:c r="F9" s="6"/>
      <x:c r="G9" s="6"/>
      <x:c r="H9" s="6"/>
      <x:c r="I9" s="6"/>
      <x:c r="J9" s="6"/>
      <x:c r="K9" s="6"/>
      <x:c r="L9" s="6"/>
      <x:c r="M9" s="6"/>
      <x:c r="N9" s="6"/>
      <x:c r="O9" s="6"/>
    </x:row>
    <x:row r="10" ht="22" customHeight="1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</x:row>
    <x:row r="11" ht="36" customHeight="1">
      <x:c r="A11" s="50" t="str">
        <x:v>Workstream</x:v>
      </x:c>
      <x:c r="B11" s="50" t="str">
        <x:v>Action</x:v>
      </x:c>
      <x:c r="C11" s="50" t="str">
        <x:v>Owner</x:v>
      </x:c>
      <x:c r="D11" s="50" t="str">
        <x:v>Phase</x:v>
      </x:c>
      <x:c r="E11" s="50" t="str">
        <x:v>Prerequisite</x:v>
      </x:c>
      <x:c r="F11" s="50" t="str">
        <x:v>Dependency</x:v>
      </x:c>
      <x:c r="G11" s="50" t="str">
        <x:v>Upstream phase</x:v>
      </x:c>
      <x:c r="H11" s="50" t="str">
        <x:v>Capacity</x:v>
      </x:c>
      <x:c r="I11" s="50" t="str">
        <x:v>Evidence output</x:v>
      </x:c>
      <x:c r="J11" s="50" t="str">
        <x:v>Evidence state</x:v>
      </x:c>
      <x:c r="K11" s="50" t="str">
        <x:v>Review gate</x:v>
      </x:c>
      <x:c r="L11" s="50" t="str">
        <x:v>EXECUTION STATE</x:v>
      </x:c>
      <x:c r="M11" s="50" t="str">
        <x:v>WHY</x:v>
      </x:c>
      <x:c r="N11" s="50" t="str">
        <x:v>NEXT ACTION</x:v>
      </x:c>
      <x:c r="O11" s="56" t="str">
        <x:v>CONTROL CHECK</x:v>
      </x:c>
    </x:row>
    <x:row r="12" ht="42" customHeight="1">
      <x:c r="A12" s="42"/>
      <x:c r="B12" s="42"/>
      <x:c r="C12" s="42"/>
      <x:c r="D12" s="42"/>
      <x:c r="E12" s="42"/>
      <x:c r="F12" s="42"/>
      <x:c r="G12" s="42"/>
      <x:c r="H12" s="42"/>
      <x:c r="I12" s="42"/>
      <x:c r="J12" s="42"/>
      <x:c r="K12" s="42"/>
      <x:c r="L12" s="54" t="str">
        <x:f>IF(B12="","",IF($B$5="","NOT READY",IF(C12="","NOT READY",IF(K12="","NOT READY",IF(I12="","EVIDENCE INCOMPLETE",IF(OR(D12="",E12="",F12="",G12="",H12=""),"NOT READY",IF(J12="","EVIDENCE INCOMPLETE",IF(O12="OK",IF($B$7="YES","READY TO CONTINUE","READY TO START"),O12))))))))</x:f>
      </x:c>
      <x:c r="M12" s="54" t="str">
        <x:f>IF(B12="","",IF(L12="INVALID INPUT","A controlled field contains an unsupported or wrong-case value; the row is not decision-usable.",IF(L12="NOT READY","Complete the missing approved-decision, owner or gate control.",IF(L12="RESEQUENCE","A prerequisite, dependency, phase-order or capacity condition blocks release.",IF(L12="EVIDENCE INCOMPLETE","Required evidence output or evidence state is missing or unresolved.","No material release blocker is present in the supplied controls.")))))</x:f>
      </x:c>
      <x:c r="N12" s="54" t="str">
        <x:f>IF(B12="","",IF(L12="INVALID INPUT","Replace the unsupported value with an allowed controlled state.",IF(L12="NOT READY","Complete the missing control before release.",IF(L12="RESEQUENCE","Resolve the blocker or move dependent work to a feasible tranche.",IF(L12="EVIDENCE INCOMPLETE","Collect or define the evidence required for the next gate.",IF(L12="READY TO CONTINUE","Continue to the named gate and preserve evidence.","Release the bounded tranche and collect evidence."))))))</x:f>
      </x:c>
      <x:c r="O12" s="57" t="str">
        <x:f>IF(B12="","",'QA - CONTROL LOGIC'!L2)</x:f>
      </x:c>
    </x:row>
    <x:row r="13" ht="42" customHeight="1">
      <x:c r="A13" s="42"/>
      <x:c r="B13" s="42"/>
      <x:c r="C13" s="42"/>
      <x:c r="D13" s="42"/>
      <x:c r="E13" s="42"/>
      <x:c r="F13" s="42"/>
      <x:c r="G13" s="42"/>
      <x:c r="H13" s="42"/>
      <x:c r="I13" s="42"/>
      <x:c r="J13" s="42"/>
      <x:c r="K13" s="42"/>
      <x:c r="L13" s="54" t="str">
        <x:f>IF(B13="","",IF($B$5="","NOT READY",IF(C13="","NOT READY",IF(K13="","NOT READY",IF(I13="","EVIDENCE INCOMPLETE",IF(OR(D13="",E13="",F13="",G13="",H13=""),"NOT READY",IF(J13="","EVIDENCE INCOMPLETE",IF(O13="OK",IF($B$7="YES","READY TO CONTINUE","READY TO START"),O13))))))))</x:f>
      </x:c>
      <x:c r="M13" s="54" t="str">
        <x:f>IF(B13="","",IF(L13="INVALID INPUT","A controlled field contains an unsupported or wrong-case value; the row is not decision-usable.",IF(L13="NOT READY","Complete the missing approved-decision, owner or gate control.",IF(L13="RESEQUENCE","A prerequisite, dependency, phase-order or capacity condition blocks release.",IF(L13="EVIDENCE INCOMPLETE","Required evidence output or evidence state is missing or unresolved.","No material release blocker is present in the supplied controls.")))))</x:f>
      </x:c>
      <x:c r="N13" s="54" t="str">
        <x:f>IF(B13="","",IF(L13="INVALID INPUT","Replace the unsupported value with an allowed controlled state.",IF(L13="NOT READY","Complete the missing control before release.",IF(L13="RESEQUENCE","Resolve the blocker or move dependent work to a feasible tranche.",IF(L13="EVIDENCE INCOMPLETE","Collect or define the evidence required for the next gate.",IF(L13="READY TO CONTINUE","Continue to the named gate and preserve evidence.","Release the bounded tranche and collect evidence."))))))</x:f>
      </x:c>
      <x:c r="O13" s="57" t="str">
        <x:f>IF(B13="","",'QA - CONTROL LOGIC'!L3)</x:f>
      </x:c>
    </x:row>
    <x:row r="14" ht="42" customHeight="1">
      <x:c r="A14" s="42"/>
      <x:c r="B14" s="42"/>
      <x:c r="C14" s="42"/>
      <x:c r="D14" s="42"/>
      <x:c r="E14" s="42"/>
      <x:c r="F14" s="42"/>
      <x:c r="G14" s="42"/>
      <x:c r="H14" s="42"/>
      <x:c r="I14" s="42"/>
      <x:c r="J14" s="42"/>
      <x:c r="K14" s="42"/>
      <x:c r="L14" s="54" t="str">
        <x:f>IF(B14="","",IF($B$5="","NOT READY",IF(C14="","NOT READY",IF(K14="","NOT READY",IF(I14="","EVIDENCE INCOMPLETE",IF(OR(D14="",E14="",F14="",G14="",H14=""),"NOT READY",IF(J14="","EVIDENCE INCOMPLETE",IF(O14="OK",IF($B$7="YES","READY TO CONTINUE","READY TO START"),O14))))))))</x:f>
      </x:c>
      <x:c r="M14" s="54" t="str">
        <x:f>IF(B14="","",IF(L14="INVALID INPUT","A controlled field contains an unsupported or wrong-case value; the row is not decision-usable.",IF(L14="NOT READY","Complete the missing approved-decision, owner or gate control.",IF(L14="RESEQUENCE","A prerequisite, dependency, phase-order or capacity condition blocks release.",IF(L14="EVIDENCE INCOMPLETE","Required evidence output or evidence state is missing or unresolved.","No material release blocker is present in the supplied controls.")))))</x:f>
      </x:c>
      <x:c r="N14" s="54" t="str">
        <x:f>IF(B14="","",IF(L14="INVALID INPUT","Replace the unsupported value with an allowed controlled state.",IF(L14="NOT READY","Complete the missing control before release.",IF(L14="RESEQUENCE","Resolve the blocker or move dependent work to a feasible tranche.",IF(L14="EVIDENCE INCOMPLETE","Collect or define the evidence required for the next gate.",IF(L14="READY TO CONTINUE","Continue to the named gate and preserve evidence.","Release the bounded tranche and collect evidence."))))))</x:f>
      </x:c>
      <x:c r="O14" s="57" t="str">
        <x:f>IF(B14="","",'QA - CONTROL LOGIC'!L4)</x:f>
      </x:c>
    </x:row>
    <x:row r="15" ht="42" customHeight="1">
      <x:c r="A15" s="42"/>
      <x:c r="B15" s="42"/>
      <x:c r="C15" s="42"/>
      <x:c r="D15" s="42"/>
      <x:c r="E15" s="42"/>
      <x:c r="F15" s="42"/>
      <x:c r="G15" s="42"/>
      <x:c r="H15" s="42"/>
      <x:c r="I15" s="42"/>
      <x:c r="J15" s="42"/>
      <x:c r="K15" s="42"/>
      <x:c r="L15" s="54" t="str">
        <x:f>IF(B15="","",IF($B$5="","NOT READY",IF(C15="","NOT READY",IF(K15="","NOT READY",IF(I15="","EVIDENCE INCOMPLETE",IF(OR(D15="",E15="",F15="",G15="",H15=""),"NOT READY",IF(J15="","EVIDENCE INCOMPLETE",IF(O15="OK",IF($B$7="YES","READY TO CONTINUE","READY TO START"),O15))))))))</x:f>
      </x:c>
      <x:c r="M15" s="54" t="str">
        <x:f>IF(B15="","",IF(L15="INVALID INPUT","A controlled field contains an unsupported or wrong-case value; the row is not decision-usable.",IF(L15="NOT READY","Complete the missing approved-decision, owner or gate control.",IF(L15="RESEQUENCE","A prerequisite, dependency, phase-order or capacity condition blocks release.",IF(L15="EVIDENCE INCOMPLETE","Required evidence output or evidence state is missing or unresolved.","No material release blocker is present in the supplied controls.")))))</x:f>
      </x:c>
      <x:c r="N15" s="54" t="str">
        <x:f>IF(B15="","",IF(L15="INVALID INPUT","Replace the unsupported value with an allowed controlled state.",IF(L15="NOT READY","Complete the missing control before release.",IF(L15="RESEQUENCE","Resolve the blocker or move dependent work to a feasible tranche.",IF(L15="EVIDENCE INCOMPLETE","Collect or define the evidence required for the next gate.",IF(L15="READY TO CONTINUE","Continue to the named gate and preserve evidence.","Release the bounded tranche and collect evidence."))))))</x:f>
      </x:c>
      <x:c r="O15" s="57" t="str">
        <x:f>IF(B15="","",'QA - CONTROL LOGIC'!L5)</x:f>
      </x:c>
    </x:row>
    <x:row r="16" ht="42" customHeight="1">
      <x:c r="A16" s="42"/>
      <x:c r="B16" s="42"/>
      <x:c r="C16" s="42"/>
      <x:c r="D16" s="42"/>
      <x:c r="E16" s="42"/>
      <x:c r="F16" s="42"/>
      <x:c r="G16" s="42"/>
      <x:c r="H16" s="42"/>
      <x:c r="I16" s="42"/>
      <x:c r="J16" s="42"/>
      <x:c r="K16" s="42"/>
      <x:c r="L16" s="54" t="str">
        <x:f>IF(B16="","",IF($B$5="","NOT READY",IF(C16="","NOT READY",IF(K16="","NOT READY",IF(I16="","EVIDENCE INCOMPLETE",IF(OR(D16="",E16="",F16="",G16="",H16=""),"NOT READY",IF(J16="","EVIDENCE INCOMPLETE",IF(O16="OK",IF($B$7="YES","READY TO CONTINUE","READY TO START"),O16))))))))</x:f>
      </x:c>
      <x:c r="M16" s="54" t="str">
        <x:f>IF(B16="","",IF(L16="INVALID INPUT","A controlled field contains an unsupported or wrong-case value; the row is not decision-usable.",IF(L16="NOT READY","Complete the missing approved-decision, owner or gate control.",IF(L16="RESEQUENCE","A prerequisite, dependency, phase-order or capacity condition blocks release.",IF(L16="EVIDENCE INCOMPLETE","Required evidence output or evidence state is missing or unresolved.","No material release blocker is present in the supplied controls.")))))</x:f>
      </x:c>
      <x:c r="N16" s="54" t="str">
        <x:f>IF(B16="","",IF(L16="INVALID INPUT","Replace the unsupported value with an allowed controlled state.",IF(L16="NOT READY","Complete the missing control before release.",IF(L16="RESEQUENCE","Resolve the blocker or move dependent work to a feasible tranche.",IF(L16="EVIDENCE INCOMPLETE","Collect or define the evidence required for the next gate.",IF(L16="READY TO CONTINUE","Continue to the named gate and preserve evidence.","Release the bounded tranche and collect evidence."))))))</x:f>
      </x:c>
      <x:c r="O16" s="57" t="str">
        <x:f>IF(B16="","",'QA - CONTROL LOGIC'!L6)</x:f>
      </x:c>
    </x:row>
    <x:row r="17" ht="42" customHeight="1">
      <x:c r="A17" s="42"/>
      <x:c r="B17" s="42"/>
      <x:c r="C17" s="42"/>
      <x:c r="D17" s="42"/>
      <x:c r="E17" s="42"/>
      <x:c r="F17" s="42"/>
      <x:c r="G17" s="42"/>
      <x:c r="H17" s="42"/>
      <x:c r="I17" s="42"/>
      <x:c r="J17" s="42"/>
      <x:c r="K17" s="42"/>
      <x:c r="L17" s="54" t="str">
        <x:f>IF(B17="","",IF($B$5="","NOT READY",IF(C17="","NOT READY",IF(K17="","NOT READY",IF(I17="","EVIDENCE INCOMPLETE",IF(OR(D17="",E17="",F17="",G17="",H17=""),"NOT READY",IF(J17="","EVIDENCE INCOMPLETE",IF(O17="OK",IF($B$7="YES","READY TO CONTINUE","READY TO START"),O17))))))))</x:f>
      </x:c>
      <x:c r="M17" s="54" t="str">
        <x:f>IF(B17="","",IF(L17="INVALID INPUT","A controlled field contains an unsupported or wrong-case value; the row is not decision-usable.",IF(L17="NOT READY","Complete the missing approved-decision, owner or gate control.",IF(L17="RESEQUENCE","A prerequisite, dependency, phase-order or capacity condition blocks release.",IF(L17="EVIDENCE INCOMPLETE","Required evidence output or evidence state is missing or unresolved.","No material release blocker is present in the supplied controls.")))))</x:f>
      </x:c>
      <x:c r="N17" s="54" t="str">
        <x:f>IF(B17="","",IF(L17="INVALID INPUT","Replace the unsupported value with an allowed controlled state.",IF(L17="NOT READY","Complete the missing control before release.",IF(L17="RESEQUENCE","Resolve the blocker or move dependent work to a feasible tranche.",IF(L17="EVIDENCE INCOMPLETE","Collect or define the evidence required for the next gate.",IF(L17="READY TO CONTINUE","Continue to the named gate and preserve evidence.","Release the bounded tranche and collect evidence."))))))</x:f>
      </x:c>
      <x:c r="O17" s="57" t="str">
        <x:f>IF(B17="","",'QA - CONTROL LOGIC'!L7)</x:f>
      </x:c>
    </x:row>
    <x:row r="18" ht="42" customHeight="1">
      <x:c r="A18" s="42"/>
      <x:c r="B18" s="42"/>
      <x:c r="C18" s="42"/>
      <x:c r="D18" s="42"/>
      <x:c r="E18" s="42"/>
      <x:c r="F18" s="42"/>
      <x:c r="G18" s="42"/>
      <x:c r="H18" s="42"/>
      <x:c r="I18" s="42"/>
      <x:c r="J18" s="42"/>
      <x:c r="K18" s="42"/>
      <x:c r="L18" s="54" t="str">
        <x:f>IF(B18="","",IF($B$5="","NOT READY",IF(C18="","NOT READY",IF(K18="","NOT READY",IF(I18="","EVIDENCE INCOMPLETE",IF(OR(D18="",E18="",F18="",G18="",H18=""),"NOT READY",IF(J18="","EVIDENCE INCOMPLETE",IF(O18="OK",IF($B$7="YES","READY TO CONTINUE","READY TO START"),O18))))))))</x:f>
      </x:c>
      <x:c r="M18" s="54" t="str">
        <x:f>IF(B18="","",IF(L18="INVALID INPUT","A controlled field contains an unsupported or wrong-case value; the row is not decision-usable.",IF(L18="NOT READY","Complete the missing approved-decision, owner or gate control.",IF(L18="RESEQUENCE","A prerequisite, dependency, phase-order or capacity condition blocks release.",IF(L18="EVIDENCE INCOMPLETE","Required evidence output or evidence state is missing or unresolved.","No material release blocker is present in the supplied controls.")))))</x:f>
      </x:c>
      <x:c r="N18" s="54" t="str">
        <x:f>IF(B18="","",IF(L18="INVALID INPUT","Replace the unsupported value with an allowed controlled state.",IF(L18="NOT READY","Complete the missing control before release.",IF(L18="RESEQUENCE","Resolve the blocker or move dependent work to a feasible tranche.",IF(L18="EVIDENCE INCOMPLETE","Collect or define the evidence required for the next gate.",IF(L18="READY TO CONTINUE","Continue to the named gate and preserve evidence.","Release the bounded tranche and collect evidence."))))))</x:f>
      </x:c>
      <x:c r="O18" s="57" t="str">
        <x:f>IF(B18="","",'QA - CONTROL LOGIC'!L8)</x:f>
      </x:c>
    </x:row>
    <x:row r="19" ht="42" customHeight="1">
      <x:c r="A19" s="42"/>
      <x:c r="B19" s="42"/>
      <x:c r="C19" s="42"/>
      <x:c r="D19" s="42"/>
      <x:c r="E19" s="42"/>
      <x:c r="F19" s="42"/>
      <x:c r="G19" s="42"/>
      <x:c r="H19" s="42"/>
      <x:c r="I19" s="42"/>
      <x:c r="J19" s="42"/>
      <x:c r="K19" s="42"/>
      <x:c r="L19" s="54" t="str">
        <x:f>IF(B19="","",IF($B$5="","NOT READY",IF(C19="","NOT READY",IF(K19="","NOT READY",IF(I19="","EVIDENCE INCOMPLETE",IF(OR(D19="",E19="",F19="",G19="",H19=""),"NOT READY",IF(J19="","EVIDENCE INCOMPLETE",IF(O19="OK",IF($B$7="YES","READY TO CONTINUE","READY TO START"),O19))))))))</x:f>
      </x:c>
      <x:c r="M19" s="54" t="str">
        <x:f>IF(B19="","",IF(L19="INVALID INPUT","A controlled field contains an unsupported or wrong-case value; the row is not decision-usable.",IF(L19="NOT READY","Complete the missing approved-decision, owner or gate control.",IF(L19="RESEQUENCE","A prerequisite, dependency, phase-order or capacity condition blocks release.",IF(L19="EVIDENCE INCOMPLETE","Required evidence output or evidence state is missing or unresolved.","No material release blocker is present in the supplied controls.")))))</x:f>
      </x:c>
      <x:c r="N19" s="54" t="str">
        <x:f>IF(B19="","",IF(L19="INVALID INPUT","Replace the unsupported value with an allowed controlled state.",IF(L19="NOT READY","Complete the missing control before release.",IF(L19="RESEQUENCE","Resolve the blocker or move dependent work to a feasible tranche.",IF(L19="EVIDENCE INCOMPLETE","Collect or define the evidence required for the next gate.",IF(L19="READY TO CONTINUE","Continue to the named gate and preserve evidence.","Release the bounded tranche and collect evidence."))))))</x:f>
      </x:c>
      <x:c r="O19" s="57" t="str">
        <x:f>IF(B19="","",'QA - CONTROL LOGIC'!L9)</x:f>
      </x:c>
    </x:row>
    <x:row r="20" ht="42" customHeight="1">
      <x:c r="A20" s="42"/>
      <x:c r="B20" s="42"/>
      <x:c r="C20" s="42"/>
      <x:c r="D20" s="42"/>
      <x:c r="E20" s="42"/>
      <x:c r="F20" s="42"/>
      <x:c r="G20" s="42"/>
      <x:c r="H20" s="42"/>
      <x:c r="I20" s="42"/>
      <x:c r="J20" s="42"/>
      <x:c r="K20" s="42"/>
      <x:c r="L20" s="54" t="str">
        <x:f>IF(B20="","",IF($B$5="","NOT READY",IF(C20="","NOT READY",IF(K20="","NOT READY",IF(I20="","EVIDENCE INCOMPLETE",IF(OR(D20="",E20="",F20="",G20="",H20=""),"NOT READY",IF(J20="","EVIDENCE INCOMPLETE",IF(O20="OK",IF($B$7="YES","READY TO CONTINUE","READY TO START"),O20))))))))</x:f>
      </x:c>
      <x:c r="M20" s="54" t="str">
        <x:f>IF(B20="","",IF(L20="INVALID INPUT","A controlled field contains an unsupported or wrong-case value; the row is not decision-usable.",IF(L20="NOT READY","Complete the missing approved-decision, owner or gate control.",IF(L20="RESEQUENCE","A prerequisite, dependency, phase-order or capacity condition blocks release.",IF(L20="EVIDENCE INCOMPLETE","Required evidence output or evidence state is missing or unresolved.","No material release blocker is present in the supplied controls.")))))</x:f>
      </x:c>
      <x:c r="N20" s="54" t="str">
        <x:f>IF(B20="","",IF(L20="INVALID INPUT","Replace the unsupported value with an allowed controlled state.",IF(L20="NOT READY","Complete the missing control before release.",IF(L20="RESEQUENCE","Resolve the blocker or move dependent work to a feasible tranche.",IF(L20="EVIDENCE INCOMPLETE","Collect or define the evidence required for the next gate.",IF(L20="READY TO CONTINUE","Continue to the named gate and preserve evidence.","Release the bounded tranche and collect evidence."))))))</x:f>
      </x:c>
      <x:c r="O20" s="57" t="str">
        <x:f>IF(B20="","",'QA - CONTROL LOGIC'!L10)</x:f>
      </x:c>
    </x:row>
    <x:row r="21" ht="42" customHeight="1">
      <x:c r="A21" s="42"/>
      <x:c r="B21" s="42"/>
      <x:c r="C21" s="42"/>
      <x:c r="D21" s="42"/>
      <x:c r="E21" s="42"/>
      <x:c r="F21" s="42"/>
      <x:c r="G21" s="42"/>
      <x:c r="H21" s="42"/>
      <x:c r="I21" s="42"/>
      <x:c r="J21" s="42"/>
      <x:c r="K21" s="42"/>
      <x:c r="L21" s="54" t="str">
        <x:f>IF(B21="","",IF($B$5="","NOT READY",IF(C21="","NOT READY",IF(K21="","NOT READY",IF(I21="","EVIDENCE INCOMPLETE",IF(OR(D21="",E21="",F21="",G21="",H21=""),"NOT READY",IF(J21="","EVIDENCE INCOMPLETE",IF(O21="OK",IF($B$7="YES","READY TO CONTINUE","READY TO START"),O21))))))))</x:f>
      </x:c>
      <x:c r="M21" s="54" t="str">
        <x:f>IF(B21="","",IF(L21="INVALID INPUT","A controlled field contains an unsupported or wrong-case value; the row is not decision-usable.",IF(L21="NOT READY","Complete the missing approved-decision, owner or gate control.",IF(L21="RESEQUENCE","A prerequisite, dependency, phase-order or capacity condition blocks release.",IF(L21="EVIDENCE INCOMPLETE","Required evidence output or evidence state is missing or unresolved.","No material release blocker is present in the supplied controls.")))))</x:f>
      </x:c>
      <x:c r="N21" s="54" t="str">
        <x:f>IF(B21="","",IF(L21="INVALID INPUT","Replace the unsupported value with an allowed controlled state.",IF(L21="NOT READY","Complete the missing control before release.",IF(L21="RESEQUENCE","Resolve the blocker or move dependent work to a feasible tranche.",IF(L21="EVIDENCE INCOMPLETE","Collect or define the evidence required for the next gate.",IF(L21="READY TO CONTINUE","Continue to the named gate and preserve evidence.","Release the bounded tranche and collect evidence."))))))</x:f>
      </x:c>
      <x:c r="O21" s="57" t="str">
        <x:f>IF(B21="","",'QA - CONTROL LOGIC'!L11)</x:f>
      </x:c>
    </x:row>
    <x:row r="22" ht="42" customHeight="1">
      <x:c r="A22" s="42"/>
      <x:c r="B22" s="42"/>
      <x:c r="C22" s="42"/>
      <x:c r="D22" s="42"/>
      <x:c r="E22" s="42"/>
      <x:c r="F22" s="42"/>
      <x:c r="G22" s="42"/>
      <x:c r="H22" s="42"/>
      <x:c r="I22" s="42"/>
      <x:c r="J22" s="42"/>
      <x:c r="K22" s="42"/>
      <x:c r="L22" s="54" t="str">
        <x:f>IF(B22="","",IF($B$5="","NOT READY",IF(C22="","NOT READY",IF(K22="","NOT READY",IF(I22="","EVIDENCE INCOMPLETE",IF(OR(D22="",E22="",F22="",G22="",H22=""),"NOT READY",IF(J22="","EVIDENCE INCOMPLETE",IF(O22="OK",IF($B$7="YES","READY TO CONTINUE","READY TO START"),O22))))))))</x:f>
      </x:c>
      <x:c r="M22" s="54" t="str">
        <x:f>IF(B22="","",IF(L22="INVALID INPUT","A controlled field contains an unsupported or wrong-case value; the row is not decision-usable.",IF(L22="NOT READY","Complete the missing approved-decision, owner or gate control.",IF(L22="RESEQUENCE","A prerequisite, dependency, phase-order or capacity condition blocks release.",IF(L22="EVIDENCE INCOMPLETE","Required evidence output or evidence state is missing or unresolved.","No material release blocker is present in the supplied controls.")))))</x:f>
      </x:c>
      <x:c r="N22" s="54" t="str">
        <x:f>IF(B22="","",IF(L22="INVALID INPUT","Replace the unsupported value with an allowed controlled state.",IF(L22="NOT READY","Complete the missing control before release.",IF(L22="RESEQUENCE","Resolve the blocker or move dependent work to a feasible tranche.",IF(L22="EVIDENCE INCOMPLETE","Collect or define the evidence required for the next gate.",IF(L22="READY TO CONTINUE","Continue to the named gate and preserve evidence.","Release the bounded tranche and collect evidence."))))))</x:f>
      </x:c>
      <x:c r="O22" s="57" t="str">
        <x:f>IF(B22="","",'QA - CONTROL LOGIC'!L12)</x:f>
      </x:c>
    </x:row>
    <x:row r="23" ht="42" customHeight="1">
      <x:c r="A23" s="42"/>
      <x:c r="B23" s="42"/>
      <x:c r="C23" s="42"/>
      <x:c r="D23" s="42"/>
      <x:c r="E23" s="42"/>
      <x:c r="F23" s="42"/>
      <x:c r="G23" s="42"/>
      <x:c r="H23" s="42"/>
      <x:c r="I23" s="42"/>
      <x:c r="J23" s="42"/>
      <x:c r="K23" s="42"/>
      <x:c r="L23" s="54" t="str">
        <x:f>IF(B23="","",IF($B$5="","NOT READY",IF(C23="","NOT READY",IF(K23="","NOT READY",IF(I23="","EVIDENCE INCOMPLETE",IF(OR(D23="",E23="",F23="",G23="",H23=""),"NOT READY",IF(J23="","EVIDENCE INCOMPLETE",IF(O23="OK",IF($B$7="YES","READY TO CONTINUE","READY TO START"),O23))))))))</x:f>
      </x:c>
      <x:c r="M23" s="54" t="str">
        <x:f>IF(B23="","",IF(L23="INVALID INPUT","A controlled field contains an unsupported or wrong-case value; the row is not decision-usable.",IF(L23="NOT READY","Complete the missing approved-decision, owner or gate control.",IF(L23="RESEQUENCE","A prerequisite, dependency, phase-order or capacity condition blocks release.",IF(L23="EVIDENCE INCOMPLETE","Required evidence output or evidence state is missing or unresolved.","No material release blocker is present in the supplied controls.")))))</x:f>
      </x:c>
      <x:c r="N23" s="54" t="str">
        <x:f>IF(B23="","",IF(L23="INVALID INPUT","Replace the unsupported value with an allowed controlled state.",IF(L23="NOT READY","Complete the missing control before release.",IF(L23="RESEQUENCE","Resolve the blocker or move dependent work to a feasible tranche.",IF(L23="EVIDENCE INCOMPLETE","Collect or define the evidence required for the next gate.",IF(L23="READY TO CONTINUE","Continue to the named gate and preserve evidence.","Release the bounded tranche and collect evidence."))))))</x:f>
      </x:c>
      <x:c r="O23" s="57" t="str">
        <x:f>IF(B23="","",'QA - CONTROL LOGIC'!L13)</x:f>
      </x:c>
    </x:row>
    <x:row r="24" ht="42" customHeight="1">
      <x:c r="A24" s="42"/>
      <x:c r="B24" s="42"/>
      <x:c r="C24" s="42"/>
      <x:c r="D24" s="42"/>
      <x:c r="E24" s="42"/>
      <x:c r="F24" s="42"/>
      <x:c r="G24" s="42"/>
      <x:c r="H24" s="42"/>
      <x:c r="I24" s="42"/>
      <x:c r="J24" s="42"/>
      <x:c r="K24" s="42"/>
      <x:c r="L24" s="54" t="str">
        <x:f>IF(B24="","",IF($B$5="","NOT READY",IF(C24="","NOT READY",IF(K24="","NOT READY",IF(I24="","EVIDENCE INCOMPLETE",IF(OR(D24="",E24="",F24="",G24="",H24=""),"NOT READY",IF(J24="","EVIDENCE INCOMPLETE",IF(O24="OK",IF($B$7="YES","READY TO CONTINUE","READY TO START"),O24))))))))</x:f>
      </x:c>
      <x:c r="M24" s="54" t="str">
        <x:f>IF(B24="","",IF(L24="INVALID INPUT","A controlled field contains an unsupported or wrong-case value; the row is not decision-usable.",IF(L24="NOT READY","Complete the missing approved-decision, owner or gate control.",IF(L24="RESEQUENCE","A prerequisite, dependency, phase-order or capacity condition blocks release.",IF(L24="EVIDENCE INCOMPLETE","Required evidence output or evidence state is missing or unresolved.","No material release blocker is present in the supplied controls.")))))</x:f>
      </x:c>
      <x:c r="N24" s="54" t="str">
        <x:f>IF(B24="","",IF(L24="INVALID INPUT","Replace the unsupported value with an allowed controlled state.",IF(L24="NOT READY","Complete the missing control before release.",IF(L24="RESEQUENCE","Resolve the blocker or move dependent work to a feasible tranche.",IF(L24="EVIDENCE INCOMPLETE","Collect or define the evidence required for the next gate.",IF(L24="READY TO CONTINUE","Continue to the named gate and preserve evidence.","Release the bounded tranche and collect evidence."))))))</x:f>
      </x:c>
      <x:c r="O24" s="57" t="str">
        <x:f>IF(B24="","",'QA - CONTROL LOGIC'!L14)</x:f>
      </x:c>
    </x:row>
    <x:row r="25" ht="42" customHeight="1">
      <x:c r="A25" s="42"/>
      <x:c r="B25" s="42"/>
      <x:c r="C25" s="42"/>
      <x:c r="D25" s="42"/>
      <x:c r="E25" s="42"/>
      <x:c r="F25" s="42"/>
      <x:c r="G25" s="42"/>
      <x:c r="H25" s="42"/>
      <x:c r="I25" s="42"/>
      <x:c r="J25" s="42"/>
      <x:c r="K25" s="42"/>
      <x:c r="L25" s="54" t="str">
        <x:f>IF(B25="","",IF($B$5="","NOT READY",IF(C25="","NOT READY",IF(K25="","NOT READY",IF(I25="","EVIDENCE INCOMPLETE",IF(OR(D25="",E25="",F25="",G25="",H25=""),"NOT READY",IF(J25="","EVIDENCE INCOMPLETE",IF(O25="OK",IF($B$7="YES","READY TO CONTINUE","READY TO START"),O25))))))))</x:f>
      </x:c>
      <x:c r="M25" s="54" t="str">
        <x:f>IF(B25="","",IF(L25="INVALID INPUT","A controlled field contains an unsupported or wrong-case value; the row is not decision-usable.",IF(L25="NOT READY","Complete the missing approved-decision, owner or gate control.",IF(L25="RESEQUENCE","A prerequisite, dependency, phase-order or capacity condition blocks release.",IF(L25="EVIDENCE INCOMPLETE","Required evidence output or evidence state is missing or unresolved.","No material release blocker is present in the supplied controls.")))))</x:f>
      </x:c>
      <x:c r="N25" s="54" t="str">
        <x:f>IF(B25="","",IF(L25="INVALID INPUT","Replace the unsupported value with an allowed controlled state.",IF(L25="NOT READY","Complete the missing control before release.",IF(L25="RESEQUENCE","Resolve the blocker or move dependent work to a feasible tranche.",IF(L25="EVIDENCE INCOMPLETE","Collect or define the evidence required for the next gate.",IF(L25="READY TO CONTINUE","Continue to the named gate and preserve evidence.","Release the bounded tranche and collect evidence."))))))</x:f>
      </x:c>
      <x:c r="O25" s="57" t="str">
        <x:f>IF(B25="","",'QA - CONTROL LOGIC'!L15)</x:f>
      </x:c>
    </x:row>
    <x:row r="26" ht="42" customHeight="1">
      <x:c r="A26" s="42"/>
      <x:c r="B26" s="42"/>
      <x:c r="C26" s="42"/>
      <x:c r="D26" s="42"/>
      <x:c r="E26" s="42"/>
      <x:c r="F26" s="42"/>
      <x:c r="G26" s="42"/>
      <x:c r="H26" s="42"/>
      <x:c r="I26" s="42"/>
      <x:c r="J26" s="42"/>
      <x:c r="K26" s="42"/>
      <x:c r="L26" s="54" t="str">
        <x:f>IF(B26="","",IF($B$5="","NOT READY",IF(C26="","NOT READY",IF(K26="","NOT READY",IF(I26="","EVIDENCE INCOMPLETE",IF(OR(D26="",E26="",F26="",G26="",H26=""),"NOT READY",IF(J26="","EVIDENCE INCOMPLETE",IF(O26="OK",IF($B$7="YES","READY TO CONTINUE","READY TO START"),O26))))))))</x:f>
      </x:c>
      <x:c r="M26" s="54" t="str">
        <x:f>IF(B26="","",IF(L26="INVALID INPUT","A controlled field contains an unsupported or wrong-case value; the row is not decision-usable.",IF(L26="NOT READY","Complete the missing approved-decision, owner or gate control.",IF(L26="RESEQUENCE","A prerequisite, dependency, phase-order or capacity condition blocks release.",IF(L26="EVIDENCE INCOMPLETE","Required evidence output or evidence state is missing or unresolved.","No material release blocker is present in the supplied controls.")))))</x:f>
      </x:c>
      <x:c r="N26" s="54" t="str">
        <x:f>IF(B26="","",IF(L26="INVALID INPUT","Replace the unsupported value with an allowed controlled state.",IF(L26="NOT READY","Complete the missing control before release.",IF(L26="RESEQUENCE","Resolve the blocker or move dependent work to a feasible tranche.",IF(L26="EVIDENCE INCOMPLETE","Collect or define the evidence required for the next gate.",IF(L26="READY TO CONTINUE","Continue to the named gate and preserve evidence.","Release the bounded tranche and collect evidence."))))))</x:f>
      </x:c>
      <x:c r="O26" s="57" t="str">
        <x:f>IF(B26="","",'QA - CONTROL LOGIC'!L16)</x:f>
      </x:c>
    </x:row>
    <x:row r="27" ht="42" customHeight="1">
      <x:c r="A27" s="42"/>
      <x:c r="B27" s="42"/>
      <x:c r="C27" s="42"/>
      <x:c r="D27" s="42"/>
      <x:c r="E27" s="42"/>
      <x:c r="F27" s="42"/>
      <x:c r="G27" s="42"/>
      <x:c r="H27" s="42"/>
      <x:c r="I27" s="42"/>
      <x:c r="J27" s="42"/>
      <x:c r="K27" s="42"/>
      <x:c r="L27" s="54" t="str">
        <x:f>IF(B27="","",IF($B$5="","NOT READY",IF(C27="","NOT READY",IF(K27="","NOT READY",IF(I27="","EVIDENCE INCOMPLETE",IF(OR(D27="",E27="",F27="",G27="",H27=""),"NOT READY",IF(J27="","EVIDENCE INCOMPLETE",IF(O27="OK",IF($B$7="YES","READY TO CONTINUE","READY TO START"),O27))))))))</x:f>
      </x:c>
      <x:c r="M27" s="54" t="str">
        <x:f>IF(B27="","",IF(L27="INVALID INPUT","A controlled field contains an unsupported or wrong-case value; the row is not decision-usable.",IF(L27="NOT READY","Complete the missing approved-decision, owner or gate control.",IF(L27="RESEQUENCE","A prerequisite, dependency, phase-order or capacity condition blocks release.",IF(L27="EVIDENCE INCOMPLETE","Required evidence output or evidence state is missing or unresolved.","No material release blocker is present in the supplied controls.")))))</x:f>
      </x:c>
      <x:c r="N27" s="54" t="str">
        <x:f>IF(B27="","",IF(L27="INVALID INPUT","Replace the unsupported value with an allowed controlled state.",IF(L27="NOT READY","Complete the missing control before release.",IF(L27="RESEQUENCE","Resolve the blocker or move dependent work to a feasible tranche.",IF(L27="EVIDENCE INCOMPLETE","Collect or define the evidence required for the next gate.",IF(L27="READY TO CONTINUE","Continue to the named gate and preserve evidence.","Release the bounded tranche and collect evidence."))))))</x:f>
      </x:c>
      <x:c r="O27" s="57" t="str">
        <x:f>IF(B27="","",'QA - CONTROL LOGIC'!L17)</x:f>
      </x:c>
    </x:row>
    <x:row r="28" ht="42" customHeight="1">
      <x:c r="A28" s="42"/>
      <x:c r="B28" s="42"/>
      <x:c r="C28" s="42"/>
      <x:c r="D28" s="42"/>
      <x:c r="E28" s="42"/>
      <x:c r="F28" s="42"/>
      <x:c r="G28" s="42"/>
      <x:c r="H28" s="42"/>
      <x:c r="I28" s="42"/>
      <x:c r="J28" s="42"/>
      <x:c r="K28" s="42"/>
      <x:c r="L28" s="54" t="str">
        <x:f>IF(B28="","",IF($B$5="","NOT READY",IF(C28="","NOT READY",IF(K28="","NOT READY",IF(I28="","EVIDENCE INCOMPLETE",IF(OR(D28="",E28="",F28="",G28="",H28=""),"NOT READY",IF(J28="","EVIDENCE INCOMPLETE",IF(O28="OK",IF($B$7="YES","READY TO CONTINUE","READY TO START"),O28))))))))</x:f>
      </x:c>
      <x:c r="M28" s="54" t="str">
        <x:f>IF(B28="","",IF(L28="INVALID INPUT","A controlled field contains an unsupported or wrong-case value; the row is not decision-usable.",IF(L28="NOT READY","Complete the missing approved-decision, owner or gate control.",IF(L28="RESEQUENCE","A prerequisite, dependency, phase-order or capacity condition blocks release.",IF(L28="EVIDENCE INCOMPLETE","Required evidence output or evidence state is missing or unresolved.","No material release blocker is present in the supplied controls.")))))</x:f>
      </x:c>
      <x:c r="N28" s="54" t="str">
        <x:f>IF(B28="","",IF(L28="INVALID INPUT","Replace the unsupported value with an allowed controlled state.",IF(L28="NOT READY","Complete the missing control before release.",IF(L28="RESEQUENCE","Resolve the blocker or move dependent work to a feasible tranche.",IF(L28="EVIDENCE INCOMPLETE","Collect or define the evidence required for the next gate.",IF(L28="READY TO CONTINUE","Continue to the named gate and preserve evidence.","Release the bounded tranche and collect evidence."))))))</x:f>
      </x:c>
      <x:c r="O28" s="57" t="str">
        <x:f>IF(B28="","",'QA - CONTROL LOGIC'!L18)</x:f>
      </x:c>
    </x:row>
    <x:row r="29" ht="42" customHeight="1">
      <x:c r="A29" s="42"/>
      <x:c r="B29" s="42"/>
      <x:c r="C29" s="42"/>
      <x:c r="D29" s="42"/>
      <x:c r="E29" s="42"/>
      <x:c r="F29" s="42"/>
      <x:c r="G29" s="42"/>
      <x:c r="H29" s="42"/>
      <x:c r="I29" s="42"/>
      <x:c r="J29" s="42"/>
      <x:c r="K29" s="42"/>
      <x:c r="L29" s="54" t="str">
        <x:f>IF(B29="","",IF($B$5="","NOT READY",IF(C29="","NOT READY",IF(K29="","NOT READY",IF(I29="","EVIDENCE INCOMPLETE",IF(OR(D29="",E29="",F29="",G29="",H29=""),"NOT READY",IF(J29="","EVIDENCE INCOMPLETE",IF(O29="OK",IF($B$7="YES","READY TO CONTINUE","READY TO START"),O29))))))))</x:f>
      </x:c>
      <x:c r="M29" s="54" t="str">
        <x:f>IF(B29="","",IF(L29="INVALID INPUT","A controlled field contains an unsupported or wrong-case value; the row is not decision-usable.",IF(L29="NOT READY","Complete the missing approved-decision, owner or gate control.",IF(L29="RESEQUENCE","A prerequisite, dependency, phase-order or capacity condition blocks release.",IF(L29="EVIDENCE INCOMPLETE","Required evidence output or evidence state is missing or unresolved.","No material release blocker is present in the supplied controls.")))))</x:f>
      </x:c>
      <x:c r="N29" s="54" t="str">
        <x:f>IF(B29="","",IF(L29="INVALID INPUT","Replace the unsupported value with an allowed controlled state.",IF(L29="NOT READY","Complete the missing control before release.",IF(L29="RESEQUENCE","Resolve the blocker or move dependent work to a feasible tranche.",IF(L29="EVIDENCE INCOMPLETE","Collect or define the evidence required for the next gate.",IF(L29="READY TO CONTINUE","Continue to the named gate and preserve evidence.","Release the bounded tranche and collect evidence."))))))</x:f>
      </x:c>
      <x:c r="O29" s="57" t="str">
        <x:f>IF(B29="","",'QA - CONTROL LOGIC'!L19)</x:f>
      </x:c>
    </x:row>
    <x:row r="30" ht="42" customHeight="1">
      <x:c r="A30" s="42"/>
      <x:c r="B30" s="42"/>
      <x:c r="C30" s="42"/>
      <x:c r="D30" s="42"/>
      <x:c r="E30" s="42"/>
      <x:c r="F30" s="42"/>
      <x:c r="G30" s="42"/>
      <x:c r="H30" s="42"/>
      <x:c r="I30" s="42"/>
      <x:c r="J30" s="42"/>
      <x:c r="K30" s="42"/>
      <x:c r="L30" s="54" t="str">
        <x:f>IF(B30="","",IF($B$5="","NOT READY",IF(C30="","NOT READY",IF(K30="","NOT READY",IF(I30="","EVIDENCE INCOMPLETE",IF(OR(D30="",E30="",F30="",G30="",H30=""),"NOT READY",IF(J30="","EVIDENCE INCOMPLETE",IF(O30="OK",IF($B$7="YES","READY TO CONTINUE","READY TO START"),O30))))))))</x:f>
      </x:c>
      <x:c r="M30" s="54" t="str">
        <x:f>IF(B30="","",IF(L30="INVALID INPUT","A controlled field contains an unsupported or wrong-case value; the row is not decision-usable.",IF(L30="NOT READY","Complete the missing approved-decision, owner or gate control.",IF(L30="RESEQUENCE","A prerequisite, dependency, phase-order or capacity condition blocks release.",IF(L30="EVIDENCE INCOMPLETE","Required evidence output or evidence state is missing or unresolved.","No material release blocker is present in the supplied controls.")))))</x:f>
      </x:c>
      <x:c r="N30" s="54" t="str">
        <x:f>IF(B30="","",IF(L30="INVALID INPUT","Replace the unsupported value with an allowed controlled state.",IF(L30="NOT READY","Complete the missing control before release.",IF(L30="RESEQUENCE","Resolve the blocker or move dependent work to a feasible tranche.",IF(L30="EVIDENCE INCOMPLETE","Collect or define the evidence required for the next gate.",IF(L30="READY TO CONTINUE","Continue to the named gate and preserve evidence.","Release the bounded tranche and collect evidence."))))))</x:f>
      </x:c>
      <x:c r="O30" s="57" t="str">
        <x:f>IF(B30="","",'QA - CONTROL LOGIC'!L20)</x:f>
      </x:c>
    </x:row>
    <x:row r="31" ht="42" customHeight="1">
      <x:c r="A31" s="42"/>
      <x:c r="B31" s="42"/>
      <x:c r="C31" s="42"/>
      <x:c r="D31" s="42"/>
      <x:c r="E31" s="42"/>
      <x:c r="F31" s="42"/>
      <x:c r="G31" s="42"/>
      <x:c r="H31" s="42"/>
      <x:c r="I31" s="42"/>
      <x:c r="J31" s="42"/>
      <x:c r="K31" s="42"/>
      <x:c r="L31" s="54" t="str">
        <x:f>IF(B31="","",IF($B$5="","NOT READY",IF(C31="","NOT READY",IF(K31="","NOT READY",IF(I31="","EVIDENCE INCOMPLETE",IF(OR(D31="",E31="",F31="",G31="",H31=""),"NOT READY",IF(J31="","EVIDENCE INCOMPLETE",IF(O31="OK",IF($B$7="YES","READY TO CONTINUE","READY TO START"),O31))))))))</x:f>
      </x:c>
      <x:c r="M31" s="54" t="str">
        <x:f>IF(B31="","",IF(L31="INVALID INPUT","A controlled field contains an unsupported or wrong-case value; the row is not decision-usable.",IF(L31="NOT READY","Complete the missing approved-decision, owner or gate control.",IF(L31="RESEQUENCE","A prerequisite, dependency, phase-order or capacity condition blocks release.",IF(L31="EVIDENCE INCOMPLETE","Required evidence output or evidence state is missing or unresolved.","No material release blocker is present in the supplied controls.")))))</x:f>
      </x:c>
      <x:c r="N31" s="54" t="str">
        <x:f>IF(B31="","",IF(L31="INVALID INPUT","Replace the unsupported value with an allowed controlled state.",IF(L31="NOT READY","Complete the missing control before release.",IF(L31="RESEQUENCE","Resolve the blocker or move dependent work to a feasible tranche.",IF(L31="EVIDENCE INCOMPLETE","Collect or define the evidence required for the next gate.",IF(L31="READY TO CONTINUE","Continue to the named gate and preserve evidence.","Release the bounded tranche and collect evidence."))))))</x:f>
      </x:c>
      <x:c r="O31" s="57" t="str">
        <x:f>IF(B31="","",'QA - CONTROL LOGIC'!L21)</x:f>
      </x:c>
    </x:row>
    <x:row r="32" ht="42" customHeight="1">
      <x:c r="A32" s="42"/>
      <x:c r="B32" s="42"/>
      <x:c r="C32" s="42"/>
      <x:c r="D32" s="42"/>
      <x:c r="E32" s="42"/>
      <x:c r="F32" s="42"/>
      <x:c r="G32" s="42"/>
      <x:c r="H32" s="42"/>
      <x:c r="I32" s="42"/>
      <x:c r="J32" s="42"/>
      <x:c r="K32" s="42"/>
      <x:c r="L32" s="54" t="str">
        <x:f>IF(B32="","",IF($B$5="","NOT READY",IF(C32="","NOT READY",IF(K32="","NOT READY",IF(I32="","EVIDENCE INCOMPLETE",IF(OR(D32="",E32="",F32="",G32="",H32=""),"NOT READY",IF(J32="","EVIDENCE INCOMPLETE",IF(O32="OK",IF($B$7="YES","READY TO CONTINUE","READY TO START"),O32))))))))</x:f>
      </x:c>
      <x:c r="M32" s="54" t="str">
        <x:f>IF(B32="","",IF(L32="INVALID INPUT","A controlled field contains an unsupported or wrong-case value; the row is not decision-usable.",IF(L32="NOT READY","Complete the missing approved-decision, owner or gate control.",IF(L32="RESEQUENCE","A prerequisite, dependency, phase-order or capacity condition blocks release.",IF(L32="EVIDENCE INCOMPLETE","Required evidence output or evidence state is missing or unresolved.","No material release blocker is present in the supplied controls.")))))</x:f>
      </x:c>
      <x:c r="N32" s="54" t="str">
        <x:f>IF(B32="","",IF(L32="INVALID INPUT","Replace the unsupported value with an allowed controlled state.",IF(L32="NOT READY","Complete the missing control before release.",IF(L32="RESEQUENCE","Resolve the blocker or move dependent work to a feasible tranche.",IF(L32="EVIDENCE INCOMPLETE","Collect or define the evidence required for the next gate.",IF(L32="READY TO CONTINUE","Continue to the named gate and preserve evidence.","Release the bounded tranche and collect evidence."))))))</x:f>
      </x:c>
      <x:c r="O32" s="57" t="str">
        <x:f>IF(B32="","",'QA - CONTROL LOGIC'!L22)</x:f>
      </x:c>
    </x:row>
    <x:row r="33" ht="42" customHeight="1">
      <x:c r="A33" s="42"/>
      <x:c r="B33" s="42"/>
      <x:c r="C33" s="42"/>
      <x:c r="D33" s="42"/>
      <x:c r="E33" s="42"/>
      <x:c r="F33" s="42"/>
      <x:c r="G33" s="42"/>
      <x:c r="H33" s="42"/>
      <x:c r="I33" s="42"/>
      <x:c r="J33" s="42"/>
      <x:c r="K33" s="42"/>
      <x:c r="L33" s="54" t="str">
        <x:f>IF(B33="","",IF($B$5="","NOT READY",IF(C33="","NOT READY",IF(K33="","NOT READY",IF(I33="","EVIDENCE INCOMPLETE",IF(OR(D33="",E33="",F33="",G33="",H33=""),"NOT READY",IF(J33="","EVIDENCE INCOMPLETE",IF(O33="OK",IF($B$7="YES","READY TO CONTINUE","READY TO START"),O33))))))))</x:f>
      </x:c>
      <x:c r="M33" s="54" t="str">
        <x:f>IF(B33="","",IF(L33="INVALID INPUT","A controlled field contains an unsupported or wrong-case value; the row is not decision-usable.",IF(L33="NOT READY","Complete the missing approved-decision, owner or gate control.",IF(L33="RESEQUENCE","A prerequisite, dependency, phase-order or capacity condition blocks release.",IF(L33="EVIDENCE INCOMPLETE","Required evidence output or evidence state is missing or unresolved.","No material release blocker is present in the supplied controls.")))))</x:f>
      </x:c>
      <x:c r="N33" s="54" t="str">
        <x:f>IF(B33="","",IF(L33="INVALID INPUT","Replace the unsupported value with an allowed controlled state.",IF(L33="NOT READY","Complete the missing control before release.",IF(L33="RESEQUENCE","Resolve the blocker or move dependent work to a feasible tranche.",IF(L33="EVIDENCE INCOMPLETE","Collect or define the evidence required for the next gate.",IF(L33="READY TO CONTINUE","Continue to the named gate and preserve evidence.","Release the bounded tranche and collect evidence."))))))</x:f>
      </x:c>
      <x:c r="O33" s="57" t="str">
        <x:f>IF(B33="","",'QA - CONTROL LOGIC'!L23)</x:f>
      </x:c>
    </x:row>
    <x:row r="34" ht="42" customHeight="1">
      <x:c r="A34" s="42"/>
      <x:c r="B34" s="42"/>
      <x:c r="C34" s="42"/>
      <x:c r="D34" s="42"/>
      <x:c r="E34" s="42"/>
      <x:c r="F34" s="42"/>
      <x:c r="G34" s="42"/>
      <x:c r="H34" s="42"/>
      <x:c r="I34" s="42"/>
      <x:c r="J34" s="42"/>
      <x:c r="K34" s="42"/>
      <x:c r="L34" s="54" t="str">
        <x:f>IF(B34="","",IF($B$5="","NOT READY",IF(C34="","NOT READY",IF(K34="","NOT READY",IF(I34="","EVIDENCE INCOMPLETE",IF(OR(D34="",E34="",F34="",G34="",H34=""),"NOT READY",IF(J34="","EVIDENCE INCOMPLETE",IF(O34="OK",IF($B$7="YES","READY TO CONTINUE","READY TO START"),O34))))))))</x:f>
      </x:c>
      <x:c r="M34" s="54" t="str">
        <x:f>IF(B34="","",IF(L34="INVALID INPUT","A controlled field contains an unsupported or wrong-case value; the row is not decision-usable.",IF(L34="NOT READY","Complete the missing approved-decision, owner or gate control.",IF(L34="RESEQUENCE","A prerequisite, dependency, phase-order or capacity condition blocks release.",IF(L34="EVIDENCE INCOMPLETE","Required evidence output or evidence state is missing or unresolved.","No material release blocker is present in the supplied controls.")))))</x:f>
      </x:c>
      <x:c r="N34" s="54" t="str">
        <x:f>IF(B34="","",IF(L34="INVALID INPUT","Replace the unsupported value with an allowed controlled state.",IF(L34="NOT READY","Complete the missing control before release.",IF(L34="RESEQUENCE","Resolve the blocker or move dependent work to a feasible tranche.",IF(L34="EVIDENCE INCOMPLETE","Collect or define the evidence required for the next gate.",IF(L34="READY TO CONTINUE","Continue to the named gate and preserve evidence.","Release the bounded tranche and collect evidence."))))))</x:f>
      </x:c>
      <x:c r="O34" s="57" t="str">
        <x:f>IF(B34="","",'QA - CONTROL LOGIC'!L24)</x:f>
      </x:c>
    </x:row>
    <x:row r="35" ht="42" customHeight="1">
      <x:c r="A35" s="42"/>
      <x:c r="B35" s="42"/>
      <x:c r="C35" s="42"/>
      <x:c r="D35" s="42"/>
      <x:c r="E35" s="42"/>
      <x:c r="F35" s="42"/>
      <x:c r="G35" s="42"/>
      <x:c r="H35" s="42"/>
      <x:c r="I35" s="42"/>
      <x:c r="J35" s="42"/>
      <x:c r="K35" s="42"/>
      <x:c r="L35" s="54" t="str">
        <x:f>IF(B35="","",IF($B$5="","NOT READY",IF(C35="","NOT READY",IF(K35="","NOT READY",IF(I35="","EVIDENCE INCOMPLETE",IF(OR(D35="",E35="",F35="",G35="",H35=""),"NOT READY",IF(J35="","EVIDENCE INCOMPLETE",IF(O35="OK",IF($B$7="YES","READY TO CONTINUE","READY TO START"),O35))))))))</x:f>
      </x:c>
      <x:c r="M35" s="54" t="str">
        <x:f>IF(B35="","",IF(L35="INVALID INPUT","A controlled field contains an unsupported or wrong-case value; the row is not decision-usable.",IF(L35="NOT READY","Complete the missing approved-decision, owner or gate control.",IF(L35="RESEQUENCE","A prerequisite, dependency, phase-order or capacity condition blocks release.",IF(L35="EVIDENCE INCOMPLETE","Required evidence output or evidence state is missing or unresolved.","No material release blocker is present in the supplied controls.")))))</x:f>
      </x:c>
      <x:c r="N35" s="54" t="str">
        <x:f>IF(B35="","",IF(L35="INVALID INPUT","Replace the unsupported value with an allowed controlled state.",IF(L35="NOT READY","Complete the missing control before release.",IF(L35="RESEQUENCE","Resolve the blocker or move dependent work to a feasible tranche.",IF(L35="EVIDENCE INCOMPLETE","Collect or define the evidence required for the next gate.",IF(L35="READY TO CONTINUE","Continue to the named gate and preserve evidence.","Release the bounded tranche and collect evidence."))))))</x:f>
      </x:c>
      <x:c r="O35" s="57" t="str">
        <x:f>IF(B35="","",'QA - CONTROL LOGIC'!L25)</x:f>
      </x:c>
    </x:row>
    <x:row r="36" ht="42" customHeight="1">
      <x:c r="A36" s="42"/>
      <x:c r="B36" s="42"/>
      <x:c r="C36" s="42"/>
      <x:c r="D36" s="42"/>
      <x:c r="E36" s="42"/>
      <x:c r="F36" s="42"/>
      <x:c r="G36" s="42"/>
      <x:c r="H36" s="42"/>
      <x:c r="I36" s="42"/>
      <x:c r="J36" s="42"/>
      <x:c r="K36" s="42"/>
      <x:c r="L36" s="54" t="str">
        <x:f>IF(B36="","",IF($B$5="","NOT READY",IF(C36="","NOT READY",IF(K36="","NOT READY",IF(I36="","EVIDENCE INCOMPLETE",IF(OR(D36="",E36="",F36="",G36="",H36=""),"NOT READY",IF(J36="","EVIDENCE INCOMPLETE",IF(O36="OK",IF($B$7="YES","READY TO CONTINUE","READY TO START"),O36))))))))</x:f>
      </x:c>
      <x:c r="M36" s="54" t="str">
        <x:f>IF(B36="","",IF(L36="INVALID INPUT","A controlled field contains an unsupported or wrong-case value; the row is not decision-usable.",IF(L36="NOT READY","Complete the missing approved-decision, owner or gate control.",IF(L36="RESEQUENCE","A prerequisite, dependency, phase-order or capacity condition blocks release.",IF(L36="EVIDENCE INCOMPLETE","Required evidence output or evidence state is missing or unresolved.","No material release blocker is present in the supplied controls.")))))</x:f>
      </x:c>
      <x:c r="N36" s="54" t="str">
        <x:f>IF(B36="","",IF(L36="INVALID INPUT","Replace the unsupported value with an allowed controlled state.",IF(L36="NOT READY","Complete the missing control before release.",IF(L36="RESEQUENCE","Resolve the blocker or move dependent work to a feasible tranche.",IF(L36="EVIDENCE INCOMPLETE","Collect or define the evidence required for the next gate.",IF(L36="READY TO CONTINUE","Continue to the named gate and preserve evidence.","Release the bounded tranche and collect evidence."))))))</x:f>
      </x:c>
      <x:c r="O36" s="57" t="str">
        <x:f>IF(B36="","",'QA - CONTROL LOGIC'!L26)</x:f>
      </x:c>
    </x:row>
    <x:row r="37" ht="42" customHeight="1">
      <x:c r="A37" s="42"/>
      <x:c r="B37" s="42"/>
      <x:c r="C37" s="42"/>
      <x:c r="D37" s="42"/>
      <x:c r="E37" s="42"/>
      <x:c r="F37" s="42"/>
      <x:c r="G37" s="42"/>
      <x:c r="H37" s="42"/>
      <x:c r="I37" s="42"/>
      <x:c r="J37" s="42"/>
      <x:c r="K37" s="42"/>
      <x:c r="L37" s="54" t="str">
        <x:f>IF(B37="","",IF($B$5="","NOT READY",IF(C37="","NOT READY",IF(K37="","NOT READY",IF(I37="","EVIDENCE INCOMPLETE",IF(OR(D37="",E37="",F37="",G37="",H37=""),"NOT READY",IF(J37="","EVIDENCE INCOMPLETE",IF(O37="OK",IF($B$7="YES","READY TO CONTINUE","READY TO START"),O37))))))))</x:f>
      </x:c>
      <x:c r="M37" s="54" t="str">
        <x:f>IF(B37="","",IF(L37="INVALID INPUT","A controlled field contains an unsupported or wrong-case value; the row is not decision-usable.",IF(L37="NOT READY","Complete the missing approved-decision, owner or gate control.",IF(L37="RESEQUENCE","A prerequisite, dependency, phase-order or capacity condition blocks release.",IF(L37="EVIDENCE INCOMPLETE","Required evidence output or evidence state is missing or unresolved.","No material release blocker is present in the supplied controls.")))))</x:f>
      </x:c>
      <x:c r="N37" s="54" t="str">
        <x:f>IF(B37="","",IF(L37="INVALID INPUT","Replace the unsupported value with an allowed controlled state.",IF(L37="NOT READY","Complete the missing control before release.",IF(L37="RESEQUENCE","Resolve the blocker or move dependent work to a feasible tranche.",IF(L37="EVIDENCE INCOMPLETE","Collect or define the evidence required for the next gate.",IF(L37="READY TO CONTINUE","Continue to the named gate and preserve evidence.","Release the bounded tranche and collect evidence."))))))</x:f>
      </x:c>
      <x:c r="O37" s="57" t="str">
        <x:f>IF(B37="","",'QA - CONTROL LOGIC'!L27)</x:f>
      </x:c>
    </x:row>
    <x:row r="38" ht="42" customHeight="1">
      <x:c r="A38" s="42"/>
      <x:c r="B38" s="42"/>
      <x:c r="C38" s="42"/>
      <x:c r="D38" s="42"/>
      <x:c r="E38" s="42"/>
      <x:c r="F38" s="42"/>
      <x:c r="G38" s="42"/>
      <x:c r="H38" s="42"/>
      <x:c r="I38" s="42"/>
      <x:c r="J38" s="42"/>
      <x:c r="K38" s="42"/>
      <x:c r="L38" s="54" t="str">
        <x:f>IF(B38="","",IF($B$5="","NOT READY",IF(C38="","NOT READY",IF(K38="","NOT READY",IF(I38="","EVIDENCE INCOMPLETE",IF(OR(D38="",E38="",F38="",G38="",H38=""),"NOT READY",IF(J38="","EVIDENCE INCOMPLETE",IF(O38="OK",IF($B$7="YES","READY TO CONTINUE","READY TO START"),O38))))))))</x:f>
      </x:c>
      <x:c r="M38" s="54" t="str">
        <x:f>IF(B38="","",IF(L38="INVALID INPUT","A controlled field contains an unsupported or wrong-case value; the row is not decision-usable.",IF(L38="NOT READY","Complete the missing approved-decision, owner or gate control.",IF(L38="RESEQUENCE","A prerequisite, dependency, phase-order or capacity condition blocks release.",IF(L38="EVIDENCE INCOMPLETE","Required evidence output or evidence state is missing or unresolved.","No material release blocker is present in the supplied controls.")))))</x:f>
      </x:c>
      <x:c r="N38" s="54" t="str">
        <x:f>IF(B38="","",IF(L38="INVALID INPUT","Replace the unsupported value with an allowed controlled state.",IF(L38="NOT READY","Complete the missing control before release.",IF(L38="RESEQUENCE","Resolve the blocker or move dependent work to a feasible tranche.",IF(L38="EVIDENCE INCOMPLETE","Collect or define the evidence required for the next gate.",IF(L38="READY TO CONTINUE","Continue to the named gate and preserve evidence.","Release the bounded tranche and collect evidence."))))))</x:f>
      </x:c>
      <x:c r="O38" s="57" t="str">
        <x:f>IF(B38="","",'QA - CONTROL LOGIC'!L28)</x:f>
      </x:c>
    </x:row>
    <x:row r="39" ht="42" customHeight="1">
      <x:c r="A39" s="42"/>
      <x:c r="B39" s="42"/>
      <x:c r="C39" s="42"/>
      <x:c r="D39" s="42"/>
      <x:c r="E39" s="42"/>
      <x:c r="F39" s="42"/>
      <x:c r="G39" s="42"/>
      <x:c r="H39" s="42"/>
      <x:c r="I39" s="42"/>
      <x:c r="J39" s="42"/>
      <x:c r="K39" s="42"/>
      <x:c r="L39" s="54" t="str">
        <x:f>IF(B39="","",IF($B$5="","NOT READY",IF(C39="","NOT READY",IF(K39="","NOT READY",IF(I39="","EVIDENCE INCOMPLETE",IF(OR(D39="",E39="",F39="",G39="",H39=""),"NOT READY",IF(J39="","EVIDENCE INCOMPLETE",IF(O39="OK",IF($B$7="YES","READY TO CONTINUE","READY TO START"),O39))))))))</x:f>
      </x:c>
      <x:c r="M39" s="54" t="str">
        <x:f>IF(B39="","",IF(L39="INVALID INPUT","A controlled field contains an unsupported or wrong-case value; the row is not decision-usable.",IF(L39="NOT READY","Complete the missing approved-decision, owner or gate control.",IF(L39="RESEQUENCE","A prerequisite, dependency, phase-order or capacity condition blocks release.",IF(L39="EVIDENCE INCOMPLETE","Required evidence output or evidence state is missing or unresolved.","No material release blocker is present in the supplied controls.")))))</x:f>
      </x:c>
      <x:c r="N39" s="54" t="str">
        <x:f>IF(B39="","",IF(L39="INVALID INPUT","Replace the unsupported value with an allowed controlled state.",IF(L39="NOT READY","Complete the missing control before release.",IF(L39="RESEQUENCE","Resolve the blocker or move dependent work to a feasible tranche.",IF(L39="EVIDENCE INCOMPLETE","Collect or define the evidence required for the next gate.",IF(L39="READY TO CONTINUE","Continue to the named gate and preserve evidence.","Release the bounded tranche and collect evidence."))))))</x:f>
      </x:c>
      <x:c r="O39" s="57" t="str">
        <x:f>IF(B39="","",'QA - CONTROL LOGIC'!L29)</x:f>
      </x:c>
    </x:row>
    <x:row r="40" ht="42" customHeight="1">
      <x:c r="A40" s="42"/>
      <x:c r="B40" s="42"/>
      <x:c r="C40" s="42"/>
      <x:c r="D40" s="42"/>
      <x:c r="E40" s="42"/>
      <x:c r="F40" s="42"/>
      <x:c r="G40" s="42"/>
      <x:c r="H40" s="42"/>
      <x:c r="I40" s="42"/>
      <x:c r="J40" s="42"/>
      <x:c r="K40" s="42"/>
      <x:c r="L40" s="54" t="str">
        <x:f>IF(B40="","",IF($B$5="","NOT READY",IF(C40="","NOT READY",IF(K40="","NOT READY",IF(I40="","EVIDENCE INCOMPLETE",IF(OR(D40="",E40="",F40="",G40="",H40=""),"NOT READY",IF(J40="","EVIDENCE INCOMPLETE",IF(O40="OK",IF($B$7="YES","READY TO CONTINUE","READY TO START"),O40))))))))</x:f>
      </x:c>
      <x:c r="M40" s="54" t="str">
        <x:f>IF(B40="","",IF(L40="INVALID INPUT","A controlled field contains an unsupported or wrong-case value; the row is not decision-usable.",IF(L40="NOT READY","Complete the missing approved-decision, owner or gate control.",IF(L40="RESEQUENCE","A prerequisite, dependency, phase-order or capacity condition blocks release.",IF(L40="EVIDENCE INCOMPLETE","Required evidence output or evidence state is missing or unresolved.","No material release blocker is present in the supplied controls.")))))</x:f>
      </x:c>
      <x:c r="N40" s="54" t="str">
        <x:f>IF(B40="","",IF(L40="INVALID INPUT","Replace the unsupported value with an allowed controlled state.",IF(L40="NOT READY","Complete the missing control before release.",IF(L40="RESEQUENCE","Resolve the blocker or move dependent work to a feasible tranche.",IF(L40="EVIDENCE INCOMPLETE","Collect or define the evidence required for the next gate.",IF(L40="READY TO CONTINUE","Continue to the named gate and preserve evidence.","Release the bounded tranche and collect evidence."))))))</x:f>
      </x:c>
      <x:c r="O40" s="57" t="str">
        <x:f>IF(B40="","",'QA - CONTROL LOGIC'!L30)</x:f>
      </x:c>
    </x:row>
    <x:row r="41" ht="42" customHeight="1">
      <x:c r="A41" s="58"/>
      <x:c r="B41" s="58"/>
      <x:c r="C41" s="58"/>
      <x:c r="D41" s="58"/>
      <x:c r="E41" s="58"/>
      <x:c r="F41" s="58"/>
      <x:c r="G41" s="58"/>
      <x:c r="H41" s="58"/>
      <x:c r="I41" s="58"/>
      <x:c r="J41" s="58"/>
      <x:c r="K41" s="58"/>
      <x:c r="L41" s="59" t="str">
        <x:f>IF(B41="","",IF($B$5="","NOT READY",IF(C41="","NOT READY",IF(K41="","NOT READY",IF(I41="","EVIDENCE INCOMPLETE",IF(OR(D41="",E41="",F41="",G41="",H41=""),"NOT READY",IF(J41="","EVIDENCE INCOMPLETE",IF(O41="OK",IF($B$7="YES","READY TO CONTINUE","READY TO START"),O41))))))))</x:f>
      </x:c>
      <x:c r="M41" s="59" t="str">
        <x:f>IF(B41="","",IF(L41="INVALID INPUT","A controlled field contains an unsupported or wrong-case value; the row is not decision-usable.",IF(L41="NOT READY","Complete the missing approved-decision, owner or gate control.",IF(L41="RESEQUENCE","A prerequisite, dependency, phase-order or capacity condition blocks release.",IF(L41="EVIDENCE INCOMPLETE","Required evidence output or evidence state is missing or unresolved.","No material release blocker is present in the supplied controls.")))))</x:f>
      </x:c>
      <x:c r="N41" s="59" t="str">
        <x:f>IF(B41="","",IF(L41="INVALID INPUT","Replace the unsupported value with an allowed controlled state.",IF(L41="NOT READY","Complete the missing control before release.",IF(L41="RESEQUENCE","Resolve the blocker or move dependent work to a feasible tranche.",IF(L41="EVIDENCE INCOMPLETE","Collect or define the evidence required for the next gate.",IF(L41="READY TO CONTINUE","Continue to the named gate and preserve evidence.","Release the bounded tranche and collect evidence."))))))</x:f>
      </x:c>
      <x:c r="O41" s="60" t="str">
        <x:f>IF(B41="","",'QA - CONTROL LOGIC'!L31)</x:f>
      </x:c>
    </x:row>
  </x:sheetData>
  <x:mergeCells>
    <x:mergeCell ref="A1:O1"/>
    <x:mergeCell ref="A2:O2"/>
  </x:mergeCells>
  <x:dataValidations count="7">
    <x:dataValidation type="list" sqref="B7">
      <x:formula1>"YES,NO"</x:formula1>
    </x:dataValidation>
    <x:dataValidation type="list" sqref="D12:D41">
      <x:formula1>"0-30,31-60,61-90"</x:formula1>
    </x:dataValidation>
    <x:dataValidation type="list" sqref="E12:E41">
      <x:formula1>"RESOLVED,BLOCKED,UNKNOWN"</x:formula1>
    </x:dataValidation>
    <x:dataValidation type="list" sqref="F12:F41">
      <x:formula1>"RESOLVED,UNRESOLVED,UNKNOWN"</x:formula1>
    </x:dataValidation>
    <x:dataValidation type="list" sqref="G12:G41">
      <x:formula1>"NONE,0-30,31-60,61-90"</x:formula1>
    </x:dataValidation>
    <x:dataValidation type="list" sqref="H12:H41">
      <x:formula1>"AVAILABLE,CONSTRAINED,UNAVAILABLE,UNKNOWN"</x:formula1>
    </x:dataValidation>
    <x:dataValidation type="list" sqref="J12:J41">
      <x:formula1>"READY,MISSING,UNKNOWN"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30" hidden="0" customWidth="1"/>
    <x:col min="5" max="5" width="18" hidden="0" customWidth="1"/>
    <x:col min="6" max="6" width="17" hidden="0" customWidth="1"/>
    <x:col min="7" max="7" width="28" hidden="0" customWidth="1"/>
    <x:col min="8" max="8" width="18" hidden="0" customWidth="1"/>
    <x:col min="9" max="9" width="18" hidden="0" customWidth="1"/>
    <x:col min="10" max="10" width="28" hidden="0" customWidth="1"/>
    <x:col min="11" max="11" width="24" hidden="0" customWidth="1"/>
    <x:col min="12" max="12" width="28" hidden="0" customWidth="1"/>
  </x:cols>
  <x:sheetData>
    <x:row r="1" ht="32" customHeight="1">
      <x:c r="A1" s="66" t="str">
        <x:v>EVIDENCE + DEPENDENCIES</x:v>
      </x:c>
      <x:c r="B1" s="66"/>
      <x:c r="C1" s="66"/>
      <x:c r="D1" s="66"/>
      <x:c r="E1" s="66"/>
      <x:c r="F1" s="66"/>
      <x:c r="G1" s="66"/>
      <x:c r="H1" s="66"/>
      <x:c r="I1" s="66"/>
      <x:c r="J1" s="66"/>
      <x:c r="K1" s="66"/>
      <x:c r="L1" s="66"/>
    </x:row>
    <x:row r="2">
      <x:c r="A2" s="15" t="str">
        <x:v>Keep evidence state separate from task completion. Record dependencies explicitly.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</x:row>
    <x:row r="3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34" customHeight="1">
      <x:c r="A4" s="50" t="str">
        <x:v>Evidence ID</x:v>
      </x:c>
      <x:c r="B4" s="50" t="str">
        <x:v>Workstream</x:v>
      </x:c>
      <x:c r="C4" s="50" t="str">
        <x:v>Category</x:v>
      </x:c>
      <x:c r="D4" s="50" t="str">
        <x:v>Source / observation</x:v>
      </x:c>
      <x:c r="E4" s="50" t="str">
        <x:v>Supports / challenges</x:v>
      </x:c>
      <x:c r="F4" s="50" t="str">
        <x:v>Evidence quality</x:v>
      </x:c>
      <x:c r="G4" s="50" t="str">
        <x:v>Limitation</x:v>
      </x:c>
      <x:c r="H4" s="50" t="str">
        <x:v>Required by gate</x:v>
      </x:c>
      <x:c r="I4" s="50" t="str">
        <x:v>Evidence state</x:v>
      </x:c>
      <x:c r="J4" s="50" t="str">
        <x:v>Owner</x:v>
      </x:c>
      <x:c r="K4" s="50" t="str">
        <x:v>Recheck trigger</x:v>
      </x:c>
      <x:c r="L4" s="50" t="str">
        <x:v>URL / reference</x:v>
      </x:c>
    </x:row>
    <x:row r="5" ht="38" customHeight="1">
      <x:c r="A5" s="42"/>
      <x:c r="B5" s="42"/>
      <x:c r="C5" s="42"/>
      <x:c r="D5" s="42"/>
      <x:c r="E5" s="42"/>
      <x:c r="F5" s="42"/>
      <x:c r="G5" s="42"/>
      <x:c r="H5" s="42"/>
      <x:c r="I5" s="42"/>
      <x:c r="J5" s="42"/>
      <x:c r="K5" s="32"/>
      <x:c r="L5" s="32"/>
    </x:row>
    <x:row r="6" ht="38" customHeight="1">
      <x:c r="A6" s="42"/>
      <x:c r="B6" s="42"/>
      <x:c r="C6" s="42"/>
      <x:c r="D6" s="42"/>
      <x:c r="E6" s="42"/>
      <x:c r="F6" s="42"/>
      <x:c r="G6" s="42"/>
      <x:c r="H6" s="42"/>
      <x:c r="I6" s="42"/>
      <x:c r="J6" s="42"/>
      <x:c r="K6" s="32"/>
      <x:c r="L6" s="32"/>
    </x:row>
    <x:row r="7" ht="38" customHeight="1">
      <x:c r="A7" s="42"/>
      <x:c r="B7" s="42"/>
      <x:c r="C7" s="42"/>
      <x:c r="D7" s="42"/>
      <x:c r="E7" s="42"/>
      <x:c r="F7" s="42"/>
      <x:c r="G7" s="42"/>
      <x:c r="H7" s="42"/>
      <x:c r="I7" s="42"/>
      <x:c r="J7" s="42"/>
      <x:c r="K7" s="32"/>
      <x:c r="L7" s="32"/>
    </x:row>
    <x:row r="8" ht="38" customHeight="1">
      <x:c r="A8" s="42"/>
      <x:c r="B8" s="42"/>
      <x:c r="C8" s="42"/>
      <x:c r="D8" s="42"/>
      <x:c r="E8" s="42"/>
      <x:c r="F8" s="42"/>
      <x:c r="G8" s="42"/>
      <x:c r="H8" s="42"/>
      <x:c r="I8" s="42"/>
      <x:c r="J8" s="42"/>
      <x:c r="K8" s="32"/>
      <x:c r="L8" s="32"/>
    </x:row>
    <x:row r="9" ht="38" customHeight="1">
      <x:c r="A9" s="42"/>
      <x:c r="B9" s="42"/>
      <x:c r="C9" s="42"/>
      <x:c r="D9" s="42"/>
      <x:c r="E9" s="42"/>
      <x:c r="F9" s="42"/>
      <x:c r="G9" s="42"/>
      <x:c r="H9" s="42"/>
      <x:c r="I9" s="42"/>
      <x:c r="J9" s="42"/>
      <x:c r="K9" s="32"/>
      <x:c r="L9" s="32"/>
    </x:row>
    <x:row r="10" ht="38" customHeight="1">
      <x:c r="A10" s="42"/>
      <x:c r="B10" s="42"/>
      <x:c r="C10" s="42"/>
      <x:c r="D10" s="42"/>
      <x:c r="E10" s="42"/>
      <x:c r="F10" s="42"/>
      <x:c r="G10" s="42"/>
      <x:c r="H10" s="42"/>
      <x:c r="I10" s="42"/>
      <x:c r="J10" s="42"/>
      <x:c r="K10" s="32"/>
      <x:c r="L10" s="32"/>
    </x:row>
    <x:row r="11" ht="38" customHeight="1">
      <x:c r="A11" s="42"/>
      <x:c r="B11" s="42"/>
      <x:c r="C11" s="42"/>
      <x:c r="D11" s="42"/>
      <x:c r="E11" s="42"/>
      <x:c r="F11" s="42"/>
      <x:c r="G11" s="42"/>
      <x:c r="H11" s="42"/>
      <x:c r="I11" s="42"/>
      <x:c r="J11" s="42"/>
      <x:c r="K11" s="32"/>
      <x:c r="L11" s="32"/>
    </x:row>
    <x:row r="12" ht="38" customHeight="1">
      <x:c r="A12" s="42"/>
      <x:c r="B12" s="42"/>
      <x:c r="C12" s="42"/>
      <x:c r="D12" s="42"/>
      <x:c r="E12" s="42"/>
      <x:c r="F12" s="42"/>
      <x:c r="G12" s="42"/>
      <x:c r="H12" s="42"/>
      <x:c r="I12" s="42"/>
      <x:c r="J12" s="42"/>
      <x:c r="K12" s="32"/>
      <x:c r="L12" s="32"/>
    </x:row>
    <x:row r="13" ht="38" customHeight="1">
      <x:c r="A13" s="42"/>
      <x:c r="B13" s="42"/>
      <x:c r="C13" s="42"/>
      <x:c r="D13" s="42"/>
      <x:c r="E13" s="42"/>
      <x:c r="F13" s="42"/>
      <x:c r="G13" s="42"/>
      <x:c r="H13" s="42"/>
      <x:c r="I13" s="42"/>
      <x:c r="J13" s="42"/>
      <x:c r="K13" s="32"/>
      <x:c r="L13" s="32"/>
    </x:row>
    <x:row r="14" ht="38" customHeight="1">
      <x:c r="A14" s="42"/>
      <x:c r="B14" s="42"/>
      <x:c r="C14" s="42"/>
      <x:c r="D14" s="42"/>
      <x:c r="E14" s="42"/>
      <x:c r="F14" s="42"/>
      <x:c r="G14" s="42"/>
      <x:c r="H14" s="42"/>
      <x:c r="I14" s="42"/>
      <x:c r="J14" s="42"/>
      <x:c r="K14" s="32"/>
      <x:c r="L14" s="32"/>
    </x:row>
    <x:row r="15" ht="38" customHeight="1">
      <x:c r="A15" s="42"/>
      <x:c r="B15" s="42"/>
      <x:c r="C15" s="42"/>
      <x:c r="D15" s="42"/>
      <x:c r="E15" s="42"/>
      <x:c r="F15" s="42"/>
      <x:c r="G15" s="42"/>
      <x:c r="H15" s="42"/>
      <x:c r="I15" s="42"/>
      <x:c r="J15" s="42"/>
      <x:c r="K15" s="32"/>
      <x:c r="L15" s="32"/>
    </x:row>
    <x:row r="16" ht="38" customHeight="1">
      <x:c r="A16" s="42"/>
      <x:c r="B16" s="42"/>
      <x:c r="C16" s="42"/>
      <x:c r="D16" s="42"/>
      <x:c r="E16" s="42"/>
      <x:c r="F16" s="42"/>
      <x:c r="G16" s="42"/>
      <x:c r="H16" s="42"/>
      <x:c r="I16" s="42"/>
      <x:c r="J16" s="42"/>
      <x:c r="K16" s="32"/>
      <x:c r="L16" s="32"/>
    </x:row>
    <x:row r="17" ht="38" customHeight="1">
      <x:c r="A17" s="42"/>
      <x:c r="B17" s="42"/>
      <x:c r="C17" s="42"/>
      <x:c r="D17" s="42"/>
      <x:c r="E17" s="42"/>
      <x:c r="F17" s="42"/>
      <x:c r="G17" s="42"/>
      <x:c r="H17" s="42"/>
      <x:c r="I17" s="42"/>
      <x:c r="J17" s="42"/>
      <x:c r="K17" s="32"/>
      <x:c r="L17" s="32"/>
    </x:row>
    <x:row r="18" ht="38" customHeight="1">
      <x:c r="A18" s="42"/>
      <x:c r="B18" s="42"/>
      <x:c r="C18" s="42"/>
      <x:c r="D18" s="42"/>
      <x:c r="E18" s="42"/>
      <x:c r="F18" s="42"/>
      <x:c r="G18" s="42"/>
      <x:c r="H18" s="42"/>
      <x:c r="I18" s="42"/>
      <x:c r="J18" s="42"/>
      <x:c r="K18" s="32"/>
      <x:c r="L18" s="32"/>
    </x:row>
    <x:row r="19" ht="38" customHeight="1">
      <x:c r="A19" s="42"/>
      <x:c r="B19" s="42"/>
      <x:c r="C19" s="42"/>
      <x:c r="D19" s="42"/>
      <x:c r="E19" s="42"/>
      <x:c r="F19" s="42"/>
      <x:c r="G19" s="42"/>
      <x:c r="H19" s="42"/>
      <x:c r="I19" s="42"/>
      <x:c r="J19" s="42"/>
      <x:c r="K19" s="32"/>
      <x:c r="L19" s="32"/>
    </x:row>
    <x:row r="20" ht="38" customHeight="1">
      <x:c r="A20" s="42"/>
      <x:c r="B20" s="42"/>
      <x:c r="C20" s="42"/>
      <x:c r="D20" s="42"/>
      <x:c r="E20" s="42"/>
      <x:c r="F20" s="42"/>
      <x:c r="G20" s="42"/>
      <x:c r="H20" s="42"/>
      <x:c r="I20" s="42"/>
      <x:c r="J20" s="42"/>
      <x:c r="K20" s="32"/>
      <x:c r="L20" s="32"/>
    </x:row>
    <x:row r="21" ht="38" customHeight="1">
      <x:c r="A21" s="42"/>
      <x:c r="B21" s="42"/>
      <x:c r="C21" s="42"/>
      <x:c r="D21" s="42"/>
      <x:c r="E21" s="42"/>
      <x:c r="F21" s="42"/>
      <x:c r="G21" s="42"/>
      <x:c r="H21" s="42"/>
      <x:c r="I21" s="42"/>
      <x:c r="J21" s="42"/>
      <x:c r="K21" s="32"/>
      <x:c r="L21" s="32"/>
    </x:row>
    <x:row r="22" ht="38" customHeight="1">
      <x:c r="A22" s="42"/>
      <x:c r="B22" s="42"/>
      <x:c r="C22" s="42"/>
      <x:c r="D22" s="42"/>
      <x:c r="E22" s="42"/>
      <x:c r="F22" s="42"/>
      <x:c r="G22" s="42"/>
      <x:c r="H22" s="42"/>
      <x:c r="I22" s="42"/>
      <x:c r="J22" s="42"/>
      <x:c r="K22" s="32"/>
      <x:c r="L22" s="32"/>
    </x:row>
    <x:row r="23" ht="38" customHeight="1">
      <x:c r="A23" s="42"/>
      <x:c r="B23" s="42"/>
      <x:c r="C23" s="42"/>
      <x:c r="D23" s="42"/>
      <x:c r="E23" s="42"/>
      <x:c r="F23" s="42"/>
      <x:c r="G23" s="42"/>
      <x:c r="H23" s="42"/>
      <x:c r="I23" s="42"/>
      <x:c r="J23" s="42"/>
      <x:c r="K23" s="32"/>
      <x:c r="L23" s="32"/>
    </x:row>
    <x:row r="24" ht="38" customHeight="1">
      <x:c r="A24" s="42"/>
      <x:c r="B24" s="42"/>
      <x:c r="C24" s="42"/>
      <x:c r="D24" s="42"/>
      <x:c r="E24" s="42"/>
      <x:c r="F24" s="42"/>
      <x:c r="G24" s="42"/>
      <x:c r="H24" s="42"/>
      <x:c r="I24" s="42"/>
      <x:c r="J24" s="42"/>
      <x:c r="K24" s="32"/>
      <x:c r="L24" s="32"/>
    </x:row>
    <x:row r="25" ht="38" customHeight="1">
      <x:c r="A25" s="42"/>
      <x:c r="B25" s="42"/>
      <x:c r="C25" s="42"/>
      <x:c r="D25" s="42"/>
      <x:c r="E25" s="42"/>
      <x:c r="F25" s="42"/>
      <x:c r="G25" s="42"/>
      <x:c r="H25" s="42"/>
      <x:c r="I25" s="42"/>
      <x:c r="J25" s="42"/>
      <x:c r="K25" s="32"/>
      <x:c r="L25" s="32"/>
    </x:row>
    <x:row r="26" ht="38" customHeight="1">
      <x:c r="A26" s="42"/>
      <x:c r="B26" s="42"/>
      <x:c r="C26" s="42"/>
      <x:c r="D26" s="42"/>
      <x:c r="E26" s="42"/>
      <x:c r="F26" s="42"/>
      <x:c r="G26" s="42"/>
      <x:c r="H26" s="42"/>
      <x:c r="I26" s="42"/>
      <x:c r="J26" s="42"/>
      <x:c r="K26" s="32"/>
      <x:c r="L26" s="32"/>
    </x:row>
    <x:row r="27" ht="38" customHeight="1">
      <x:c r="A27" s="42"/>
      <x:c r="B27" s="42"/>
      <x:c r="C27" s="42"/>
      <x:c r="D27" s="42"/>
      <x:c r="E27" s="42"/>
      <x:c r="F27" s="42"/>
      <x:c r="G27" s="42"/>
      <x:c r="H27" s="42"/>
      <x:c r="I27" s="42"/>
      <x:c r="J27" s="42"/>
      <x:c r="K27" s="32"/>
      <x:c r="L27" s="32"/>
    </x:row>
    <x:row r="28" ht="38" customHeight="1">
      <x:c r="A28" s="42"/>
      <x:c r="B28" s="42"/>
      <x:c r="C28" s="42"/>
      <x:c r="D28" s="42"/>
      <x:c r="E28" s="42"/>
      <x:c r="F28" s="42"/>
      <x:c r="G28" s="42"/>
      <x:c r="H28" s="42"/>
      <x:c r="I28" s="42"/>
      <x:c r="J28" s="42"/>
      <x:c r="K28" s="32"/>
      <x:c r="L28" s="32"/>
    </x:row>
    <x:row r="29" ht="38" customHeight="1">
      <x:c r="A29" s="42"/>
      <x:c r="B29" s="42"/>
      <x:c r="C29" s="42"/>
      <x:c r="D29" s="42"/>
      <x:c r="E29" s="42"/>
      <x:c r="F29" s="42"/>
      <x:c r="G29" s="42"/>
      <x:c r="H29" s="42"/>
      <x:c r="I29" s="42"/>
      <x:c r="J29" s="42"/>
      <x:c r="K29" s="32"/>
      <x:c r="L29" s="32"/>
    </x:row>
    <x:row r="30" ht="38" customHeight="1">
      <x:c r="A30" s="42"/>
      <x:c r="B30" s="42"/>
      <x:c r="C30" s="42"/>
      <x:c r="D30" s="42"/>
      <x:c r="E30" s="42"/>
      <x:c r="F30" s="42"/>
      <x:c r="G30" s="42"/>
      <x:c r="H30" s="42"/>
      <x:c r="I30" s="42"/>
      <x:c r="J30" s="42"/>
      <x:c r="K30" s="32"/>
      <x:c r="L30" s="32"/>
    </x:row>
    <x:row r="31" ht="38" customHeight="1">
      <x:c r="A31" s="42"/>
      <x:c r="B31" s="42"/>
      <x:c r="C31" s="42"/>
      <x:c r="D31" s="42"/>
      <x:c r="E31" s="42"/>
      <x:c r="F31" s="42"/>
      <x:c r="G31" s="42"/>
      <x:c r="H31" s="42"/>
      <x:c r="I31" s="42"/>
      <x:c r="J31" s="42"/>
      <x:c r="K31" s="32"/>
      <x:c r="L31" s="32"/>
    </x:row>
    <x:row r="32" ht="38" customHeight="1">
      <x:c r="A32" s="42"/>
      <x:c r="B32" s="42"/>
      <x:c r="C32" s="42"/>
      <x:c r="D32" s="42"/>
      <x:c r="E32" s="42"/>
      <x:c r="F32" s="42"/>
      <x:c r="G32" s="42"/>
      <x:c r="H32" s="42"/>
      <x:c r="I32" s="42"/>
      <x:c r="J32" s="42"/>
      <x:c r="K32" s="32"/>
      <x:c r="L32" s="32"/>
    </x:row>
    <x:row r="33" ht="38" customHeight="1">
      <x:c r="A33" s="42"/>
      <x:c r="B33" s="42"/>
      <x:c r="C33" s="42"/>
      <x:c r="D33" s="42"/>
      <x:c r="E33" s="42"/>
      <x:c r="F33" s="42"/>
      <x:c r="G33" s="42"/>
      <x:c r="H33" s="42"/>
      <x:c r="I33" s="42"/>
      <x:c r="J33" s="42"/>
      <x:c r="K33" s="32"/>
      <x:c r="L33" s="32"/>
    </x:row>
    <x:row r="34" ht="38" customHeight="1">
      <x:c r="A34" s="42"/>
      <x:c r="B34" s="42"/>
      <x:c r="C34" s="42"/>
      <x:c r="D34" s="42"/>
      <x:c r="E34" s="42"/>
      <x:c r="F34" s="42"/>
      <x:c r="G34" s="42"/>
      <x:c r="H34" s="42"/>
      <x:c r="I34" s="42"/>
      <x:c r="J34" s="42"/>
      <x:c r="K34" s="32"/>
      <x:c r="L34" s="32"/>
    </x:row>
    <x:row r="35" ht="38" customHeight="1">
      <x:c r="A35" s="58"/>
      <x:c r="B35" s="58"/>
      <x:c r="C35" s="58"/>
      <x:c r="D35" s="58"/>
      <x:c r="E35" s="58"/>
      <x:c r="F35" s="58"/>
      <x:c r="G35" s="58"/>
      <x:c r="H35" s="58"/>
      <x:c r="I35" s="58"/>
      <x:c r="J35" s="58"/>
      <x:c r="K35" s="33"/>
      <x:c r="L35" s="33"/>
    </x:row>
    <x:row r="36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</x:row>
    <x:row r="37">
      <x:c r="A37" s="21" t="str">
        <x:v>DEPENDENCY REGISTER</x:v>
      </x:c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  <x:c r="L37" s="21"/>
    </x:row>
    <x:row r="38" ht="34" customHeight="1">
      <x:c r="A38" s="50" t="str">
        <x:v>Dependency ID</x:v>
      </x:c>
      <x:c r="B38" s="50" t="str">
        <x:v>Workstream</x:v>
      </x:c>
      <x:c r="C38" s="50" t="str">
        <x:v>Upstream action / condition</x:v>
      </x:c>
      <x:c r="D38" s="50" t="str">
        <x:v>Downstream action</x:v>
      </x:c>
      <x:c r="E38" s="50" t="str">
        <x:v>Dependency state</x:v>
      </x:c>
      <x:c r="F38" s="50" t="str">
        <x:v>Prerequisite state</x:v>
      </x:c>
      <x:c r="G38" s="50" t="str">
        <x:v>Upstream phase</x:v>
      </x:c>
      <x:c r="H38" s="50" t="str">
        <x:v>Downstream phase</x:v>
      </x:c>
      <x:c r="I38" s="6" t="str">
        <x:v>Owner</x:v>
      </x:c>
      <x:c r="J38" s="6" t="str">
        <x:v>Recheck trigger</x:v>
      </x:c>
      <x:c r="K38" s="6" t="str">
        <x:v>Effect if unresolved</x:v>
      </x:c>
      <x:c r="L38" s="6" t="str">
        <x:v>Notes</x:v>
      </x:c>
    </x:row>
    <x:row r="39" ht="36" customHeight="1">
      <x:c r="A39" s="42"/>
      <x:c r="B39" s="42"/>
      <x:c r="C39" s="42"/>
      <x:c r="D39" s="42"/>
      <x:c r="E39" s="42"/>
      <x:c r="F39" s="42"/>
      <x:c r="G39" s="42"/>
      <x:c r="H39" s="42"/>
      <x:c r="I39" s="32"/>
      <x:c r="J39" s="32"/>
      <x:c r="K39" s="32"/>
      <x:c r="L39" s="32"/>
    </x:row>
    <x:row r="40" ht="36" customHeight="1">
      <x:c r="A40" s="42"/>
      <x:c r="B40" s="42"/>
      <x:c r="C40" s="42"/>
      <x:c r="D40" s="42"/>
      <x:c r="E40" s="42"/>
      <x:c r="F40" s="42"/>
      <x:c r="G40" s="42"/>
      <x:c r="H40" s="42"/>
      <x:c r="I40" s="32"/>
      <x:c r="J40" s="32"/>
      <x:c r="K40" s="32"/>
      <x:c r="L40" s="32"/>
    </x:row>
    <x:row r="41" ht="36" customHeight="1">
      <x:c r="A41" s="42"/>
      <x:c r="B41" s="42"/>
      <x:c r="C41" s="42"/>
      <x:c r="D41" s="42"/>
      <x:c r="E41" s="42"/>
      <x:c r="F41" s="42"/>
      <x:c r="G41" s="42"/>
      <x:c r="H41" s="42"/>
      <x:c r="I41" s="32"/>
      <x:c r="J41" s="32"/>
      <x:c r="K41" s="32"/>
      <x:c r="L41" s="32"/>
    </x:row>
    <x:row r="42" ht="36" customHeight="1">
      <x:c r="A42" s="42"/>
      <x:c r="B42" s="42"/>
      <x:c r="C42" s="42"/>
      <x:c r="D42" s="42"/>
      <x:c r="E42" s="42"/>
      <x:c r="F42" s="42"/>
      <x:c r="G42" s="42"/>
      <x:c r="H42" s="42"/>
      <x:c r="I42" s="32"/>
      <x:c r="J42" s="32"/>
      <x:c r="K42" s="32"/>
      <x:c r="L42" s="32"/>
    </x:row>
    <x:row r="43" ht="36" customHeight="1">
      <x:c r="A43" s="42"/>
      <x:c r="B43" s="42"/>
      <x:c r="C43" s="42"/>
      <x:c r="D43" s="42"/>
      <x:c r="E43" s="42"/>
      <x:c r="F43" s="42"/>
      <x:c r="G43" s="42"/>
      <x:c r="H43" s="42"/>
      <x:c r="I43" s="32"/>
      <x:c r="J43" s="32"/>
      <x:c r="K43" s="32"/>
      <x:c r="L43" s="32"/>
    </x:row>
    <x:row r="44" ht="36" customHeight="1">
      <x:c r="A44" s="42"/>
      <x:c r="B44" s="42"/>
      <x:c r="C44" s="42"/>
      <x:c r="D44" s="42"/>
      <x:c r="E44" s="42"/>
      <x:c r="F44" s="42"/>
      <x:c r="G44" s="42"/>
      <x:c r="H44" s="42"/>
      <x:c r="I44" s="32"/>
      <x:c r="J44" s="32"/>
      <x:c r="K44" s="32"/>
      <x:c r="L44" s="32"/>
    </x:row>
    <x:row r="45" ht="36" customHeight="1">
      <x:c r="A45" s="42"/>
      <x:c r="B45" s="42"/>
      <x:c r="C45" s="42"/>
      <x:c r="D45" s="42"/>
      <x:c r="E45" s="42"/>
      <x:c r="F45" s="42"/>
      <x:c r="G45" s="42"/>
      <x:c r="H45" s="42"/>
      <x:c r="I45" s="32"/>
      <x:c r="J45" s="32"/>
      <x:c r="K45" s="32"/>
      <x:c r="L45" s="32"/>
    </x:row>
    <x:row r="46" ht="36" customHeight="1">
      <x:c r="A46" s="42"/>
      <x:c r="B46" s="42"/>
      <x:c r="C46" s="42"/>
      <x:c r="D46" s="42"/>
      <x:c r="E46" s="42"/>
      <x:c r="F46" s="42"/>
      <x:c r="G46" s="42"/>
      <x:c r="H46" s="42"/>
      <x:c r="I46" s="32"/>
      <x:c r="J46" s="32"/>
      <x:c r="K46" s="32"/>
      <x:c r="L46" s="32"/>
    </x:row>
    <x:row r="47" ht="36" customHeight="1">
      <x:c r="A47" s="42"/>
      <x:c r="B47" s="42"/>
      <x:c r="C47" s="42"/>
      <x:c r="D47" s="42"/>
      <x:c r="E47" s="42"/>
      <x:c r="F47" s="42"/>
      <x:c r="G47" s="42"/>
      <x:c r="H47" s="42"/>
      <x:c r="I47" s="32"/>
      <x:c r="J47" s="32"/>
      <x:c r="K47" s="32"/>
      <x:c r="L47" s="32"/>
    </x:row>
    <x:row r="48" ht="36" customHeight="1">
      <x:c r="A48" s="42"/>
      <x:c r="B48" s="42"/>
      <x:c r="C48" s="42"/>
      <x:c r="D48" s="42"/>
      <x:c r="E48" s="42"/>
      <x:c r="F48" s="42"/>
      <x:c r="G48" s="42"/>
      <x:c r="H48" s="42"/>
      <x:c r="I48" s="32"/>
      <x:c r="J48" s="32"/>
      <x:c r="K48" s="32"/>
      <x:c r="L48" s="32"/>
    </x:row>
    <x:row r="49" ht="36" customHeight="1">
      <x:c r="A49" s="42"/>
      <x:c r="B49" s="42"/>
      <x:c r="C49" s="42"/>
      <x:c r="D49" s="42"/>
      <x:c r="E49" s="42"/>
      <x:c r="F49" s="42"/>
      <x:c r="G49" s="42"/>
      <x:c r="H49" s="42"/>
      <x:c r="I49" s="32"/>
      <x:c r="J49" s="32"/>
      <x:c r="K49" s="32"/>
      <x:c r="L49" s="32"/>
    </x:row>
    <x:row r="50" ht="36" customHeight="1">
      <x:c r="A50" s="42"/>
      <x:c r="B50" s="42"/>
      <x:c r="C50" s="42"/>
      <x:c r="D50" s="42"/>
      <x:c r="E50" s="42"/>
      <x:c r="F50" s="42"/>
      <x:c r="G50" s="42"/>
      <x:c r="H50" s="42"/>
      <x:c r="I50" s="32"/>
      <x:c r="J50" s="32"/>
      <x:c r="K50" s="32"/>
      <x:c r="L50" s="32"/>
    </x:row>
    <x:row r="51" ht="36" customHeight="1">
      <x:c r="A51" s="42"/>
      <x:c r="B51" s="42"/>
      <x:c r="C51" s="42"/>
      <x:c r="D51" s="42"/>
      <x:c r="E51" s="42"/>
      <x:c r="F51" s="42"/>
      <x:c r="G51" s="42"/>
      <x:c r="H51" s="42"/>
      <x:c r="I51" s="32"/>
      <x:c r="J51" s="32"/>
      <x:c r="K51" s="32"/>
      <x:c r="L51" s="32"/>
    </x:row>
    <x:row r="52" ht="36" customHeight="1">
      <x:c r="A52" s="42"/>
      <x:c r="B52" s="42"/>
      <x:c r="C52" s="42"/>
      <x:c r="D52" s="42"/>
      <x:c r="E52" s="42"/>
      <x:c r="F52" s="42"/>
      <x:c r="G52" s="42"/>
      <x:c r="H52" s="42"/>
      <x:c r="I52" s="32"/>
      <x:c r="J52" s="32"/>
      <x:c r="K52" s="32"/>
      <x:c r="L52" s="32"/>
    </x:row>
    <x:row r="53" ht="36" customHeight="1">
      <x:c r="A53" s="42"/>
      <x:c r="B53" s="42"/>
      <x:c r="C53" s="42"/>
      <x:c r="D53" s="42"/>
      <x:c r="E53" s="42"/>
      <x:c r="F53" s="42"/>
      <x:c r="G53" s="42"/>
      <x:c r="H53" s="42"/>
      <x:c r="I53" s="32"/>
      <x:c r="J53" s="32"/>
      <x:c r="K53" s="32"/>
      <x:c r="L53" s="32"/>
    </x:row>
    <x:row r="54" ht="36" customHeight="1">
      <x:c r="A54" s="42"/>
      <x:c r="B54" s="42"/>
      <x:c r="C54" s="42"/>
      <x:c r="D54" s="42"/>
      <x:c r="E54" s="42"/>
      <x:c r="F54" s="42"/>
      <x:c r="G54" s="42"/>
      <x:c r="H54" s="42"/>
      <x:c r="I54" s="32"/>
      <x:c r="J54" s="32"/>
      <x:c r="K54" s="32"/>
      <x:c r="L54" s="32"/>
    </x:row>
    <x:row r="55" ht="36" customHeight="1">
      <x:c r="A55" s="42"/>
      <x:c r="B55" s="42"/>
      <x:c r="C55" s="42"/>
      <x:c r="D55" s="42"/>
      <x:c r="E55" s="42"/>
      <x:c r="F55" s="42"/>
      <x:c r="G55" s="42"/>
      <x:c r="H55" s="42"/>
      <x:c r="I55" s="32"/>
      <x:c r="J55" s="32"/>
      <x:c r="K55" s="32"/>
      <x:c r="L55" s="32"/>
    </x:row>
    <x:row r="56" ht="36" customHeight="1">
      <x:c r="A56" s="42"/>
      <x:c r="B56" s="42"/>
      <x:c r="C56" s="42"/>
      <x:c r="D56" s="42"/>
      <x:c r="E56" s="42"/>
      <x:c r="F56" s="42"/>
      <x:c r="G56" s="42"/>
      <x:c r="H56" s="42"/>
      <x:c r="I56" s="32"/>
      <x:c r="J56" s="32"/>
      <x:c r="K56" s="32"/>
      <x:c r="L56" s="32"/>
    </x:row>
    <x:row r="57" ht="36" customHeight="1">
      <x:c r="A57" s="42"/>
      <x:c r="B57" s="42"/>
      <x:c r="C57" s="42"/>
      <x:c r="D57" s="42"/>
      <x:c r="E57" s="42"/>
      <x:c r="F57" s="42"/>
      <x:c r="G57" s="42"/>
      <x:c r="H57" s="42"/>
      <x:c r="I57" s="32"/>
      <x:c r="J57" s="32"/>
      <x:c r="K57" s="32"/>
      <x:c r="L57" s="32"/>
    </x:row>
    <x:row r="58" ht="36" customHeight="1">
      <x:c r="A58" s="58"/>
      <x:c r="B58" s="58"/>
      <x:c r="C58" s="58"/>
      <x:c r="D58" s="58"/>
      <x:c r="E58" s="58"/>
      <x:c r="F58" s="58"/>
      <x:c r="G58" s="58"/>
      <x:c r="H58" s="58"/>
      <x:c r="I58" s="33"/>
      <x:c r="J58" s="33"/>
      <x:c r="K58" s="33"/>
      <x:c r="L58" s="33"/>
    </x:row>
  </x:sheetData>
  <x:mergeCells>
    <x:mergeCell ref="A1:L1"/>
    <x:mergeCell ref="A2:L2"/>
    <x:mergeCell ref="A37:L37"/>
  </x:mergeCells>
  <x:dataValidations count="7">
    <x:dataValidation type="list" sqref="E5:E35">
      <x:formula1>"SUPPORTS,CHALLENGES,CONTEXT"</x:formula1>
    </x:dataValidation>
    <x:dataValidation type="list" sqref="F5:F35">
      <x:formula1>"STRONG,PARTIAL,WEAK,UNKNOWN"</x:formula1>
    </x:dataValidation>
    <x:dataValidation type="list" sqref="I5:I35">
      <x:formula1>"READY,MISSING,UNKNOWN"</x:formula1>
    </x:dataValidation>
    <x:dataValidation type="list" sqref="E39:E58">
      <x:formula1>"RESOLVED,UNRESOLVED,UNKNOWN"</x:formula1>
    </x:dataValidation>
    <x:dataValidation type="list" sqref="F39:F58">
      <x:formula1>"RESOLVED,BLOCKED,UNKNOWN"</x:formula1>
    </x:dataValidation>
    <x:dataValidation type="list" sqref="G39:G58">
      <x:formula1>"NONE,0-30,31-60,61-90"</x:formula1>
    </x:dataValidation>
    <x:dataValidation type="list" sqref="H39:H58">
      <x:formula1>"0-30,31-60,61-90"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15" hidden="0" customWidth="1"/>
    <x:col min="4" max="4" width="23" hidden="0" customWidth="1"/>
    <x:col min="5" max="5" width="30" hidden="0" customWidth="1"/>
    <x:col min="6" max="6" width="20" hidden="0" customWidth="1"/>
    <x:col min="7" max="7" width="26" hidden="0" customWidth="1"/>
    <x:col min="8" max="8" width="30" hidden="0" customWidth="1"/>
    <x:col min="9" max="9" width="30" hidden="0" customWidth="1"/>
  </x:cols>
  <x:sheetData>
    <x:row r="1" ht="32" customHeight="1">
      <x:c r="A1" s="66" t="str">
        <x:v>PORTFOLIO</x:v>
      </x:c>
      <x:c r="B1" s="66"/>
      <x:c r="C1" s="66"/>
      <x:c r="D1" s="66"/>
      <x:c r="E1" s="66"/>
      <x:c r="F1" s="66"/>
      <x:c r="G1" s="66"/>
      <x:c r="H1" s="66"/>
      <x:c r="I1" s="66"/>
    </x:row>
    <x:row r="2">
      <x:c r="A2" s="15" t="str">
        <x:v>Manage many workstreams at the decision layer: readiness, blocker, evidence and next gate.</x:v>
      </x:c>
      <x:c r="B2" s="15"/>
      <x:c r="C2" s="15"/>
      <x:c r="D2" s="15"/>
      <x:c r="E2" s="15"/>
      <x:c r="F2" s="15"/>
      <x:c r="G2" s="15"/>
      <x:c r="H2" s="15"/>
      <x:c r="I2" s="15"/>
    </x:row>
    <x:row r="3">
      <x:c r="A3" s="6"/>
      <x:c r="B3" s="6"/>
      <x:c r="C3" s="6"/>
      <x:c r="D3" s="6"/>
      <x:c r="E3" s="6"/>
      <x:c r="F3" s="6"/>
      <x:c r="G3" s="6"/>
      <x:c r="H3" s="6"/>
      <x:c r="I3" s="6"/>
    </x:row>
    <x:row r="4">
      <x:c r="A4" s="50" t="str">
        <x:v>Workstream</x:v>
      </x:c>
      <x:c r="B4" s="50" t="str">
        <x:v>Owner</x:v>
      </x:c>
      <x:c r="C4" s="50" t="str">
        <x:v>Current phase</x:v>
      </x:c>
      <x:c r="D4" s="50" t="str">
        <x:v>Execution state</x:v>
      </x:c>
      <x:c r="E4" s="50" t="str">
        <x:v>Current blocker</x:v>
      </x:c>
      <x:c r="F4" s="50" t="str">
        <x:v>Evidence readiness</x:v>
      </x:c>
      <x:c r="G4" s="50" t="str">
        <x:v>Next review gate</x:v>
      </x:c>
      <x:c r="H4" s="50" t="str">
        <x:v>Review date</x:v>
      </x:c>
      <x:c r="I4" s="50" t="str">
        <x:v>Next action</x:v>
      </x:c>
    </x:row>
    <x:row r="5" ht="34" customHeight="1">
      <x:c r="A5" s="44"/>
      <x:c r="B5" s="44"/>
      <x:c r="C5" s="44"/>
      <x:c r="D5" s="44"/>
      <x:c r="E5" s="44"/>
      <x:c r="F5" s="44"/>
      <x:c r="G5" s="44"/>
      <x:c r="H5" s="44"/>
      <x:c r="I5" s="44"/>
    </x:row>
    <x:row r="6" ht="34" customHeight="1">
      <x:c r="A6" s="44"/>
      <x:c r="B6" s="44"/>
      <x:c r="C6" s="44"/>
      <x:c r="D6" s="44"/>
      <x:c r="E6" s="44"/>
      <x:c r="F6" s="44"/>
      <x:c r="G6" s="44"/>
      <x:c r="H6" s="44"/>
      <x:c r="I6" s="44"/>
    </x:row>
    <x:row r="7" ht="34" customHeight="1">
      <x:c r="A7" s="44"/>
      <x:c r="B7" s="44"/>
      <x:c r="C7" s="44"/>
      <x:c r="D7" s="44"/>
      <x:c r="E7" s="44"/>
      <x:c r="F7" s="44"/>
      <x:c r="G7" s="44"/>
      <x:c r="H7" s="44"/>
      <x:c r="I7" s="44"/>
    </x:row>
    <x:row r="8" ht="34" customHeight="1">
      <x:c r="A8" s="44"/>
      <x:c r="B8" s="44"/>
      <x:c r="C8" s="44"/>
      <x:c r="D8" s="44"/>
      <x:c r="E8" s="44"/>
      <x:c r="F8" s="44"/>
      <x:c r="G8" s="44"/>
      <x:c r="H8" s="44"/>
      <x:c r="I8" s="44"/>
    </x:row>
    <x:row r="9" ht="34" customHeight="1">
      <x:c r="A9" s="44"/>
      <x:c r="B9" s="44"/>
      <x:c r="C9" s="44"/>
      <x:c r="D9" s="44"/>
      <x:c r="E9" s="44"/>
      <x:c r="F9" s="44"/>
      <x:c r="G9" s="44"/>
      <x:c r="H9" s="44"/>
      <x:c r="I9" s="44"/>
    </x:row>
    <x:row r="10" ht="34" customHeight="1">
      <x:c r="A10" s="44"/>
      <x:c r="B10" s="44"/>
      <x:c r="C10" s="44"/>
      <x:c r="D10" s="44"/>
      <x:c r="E10" s="44"/>
      <x:c r="F10" s="44"/>
      <x:c r="G10" s="44"/>
      <x:c r="H10" s="44"/>
      <x:c r="I10" s="44"/>
    </x:row>
    <x:row r="11" ht="34" customHeight="1">
      <x:c r="A11" s="44"/>
      <x:c r="B11" s="44"/>
      <x:c r="C11" s="44"/>
      <x:c r="D11" s="44"/>
      <x:c r="E11" s="44"/>
      <x:c r="F11" s="44"/>
      <x:c r="G11" s="44"/>
      <x:c r="H11" s="44"/>
      <x:c r="I11" s="44"/>
    </x:row>
    <x:row r="12" ht="34" customHeight="1">
      <x:c r="A12" s="44"/>
      <x:c r="B12" s="44"/>
      <x:c r="C12" s="44"/>
      <x:c r="D12" s="44"/>
      <x:c r="E12" s="44"/>
      <x:c r="F12" s="44"/>
      <x:c r="G12" s="44"/>
      <x:c r="H12" s="44"/>
      <x:c r="I12" s="44"/>
    </x:row>
    <x:row r="13" ht="34" customHeight="1">
      <x:c r="A13" s="44"/>
      <x:c r="B13" s="44"/>
      <x:c r="C13" s="44"/>
      <x:c r="D13" s="44"/>
      <x:c r="E13" s="44"/>
      <x:c r="F13" s="44"/>
      <x:c r="G13" s="44"/>
      <x:c r="H13" s="44"/>
      <x:c r="I13" s="44"/>
    </x:row>
    <x:row r="14" ht="34" customHeight="1">
      <x:c r="A14" s="44"/>
      <x:c r="B14" s="44"/>
      <x:c r="C14" s="44"/>
      <x:c r="D14" s="44"/>
      <x:c r="E14" s="44"/>
      <x:c r="F14" s="44"/>
      <x:c r="G14" s="44"/>
      <x:c r="H14" s="44"/>
      <x:c r="I14" s="44"/>
    </x:row>
    <x:row r="15" ht="34" customHeight="1">
      <x:c r="A15" s="44"/>
      <x:c r="B15" s="44"/>
      <x:c r="C15" s="44"/>
      <x:c r="D15" s="44"/>
      <x:c r="E15" s="44"/>
      <x:c r="F15" s="44"/>
      <x:c r="G15" s="44"/>
      <x:c r="H15" s="44"/>
      <x:c r="I15" s="44"/>
    </x:row>
    <x:row r="16" ht="34" customHeight="1">
      <x:c r="A16" s="44"/>
      <x:c r="B16" s="44"/>
      <x:c r="C16" s="44"/>
      <x:c r="D16" s="44"/>
      <x:c r="E16" s="44"/>
      <x:c r="F16" s="44"/>
      <x:c r="G16" s="44"/>
      <x:c r="H16" s="44"/>
      <x:c r="I16" s="44"/>
    </x:row>
    <x:row r="17" ht="34" customHeight="1">
      <x:c r="A17" s="44"/>
      <x:c r="B17" s="44"/>
      <x:c r="C17" s="44"/>
      <x:c r="D17" s="44"/>
      <x:c r="E17" s="44"/>
      <x:c r="F17" s="44"/>
      <x:c r="G17" s="44"/>
      <x:c r="H17" s="44"/>
      <x:c r="I17" s="44"/>
    </x:row>
    <x:row r="18" ht="34" customHeight="1">
      <x:c r="A18" s="44"/>
      <x:c r="B18" s="44"/>
      <x:c r="C18" s="44"/>
      <x:c r="D18" s="44"/>
      <x:c r="E18" s="44"/>
      <x:c r="F18" s="44"/>
      <x:c r="G18" s="44"/>
      <x:c r="H18" s="44"/>
      <x:c r="I18" s="44"/>
    </x:row>
    <x:row r="19" ht="34" customHeight="1">
      <x:c r="A19" s="44"/>
      <x:c r="B19" s="44"/>
      <x:c r="C19" s="44"/>
      <x:c r="D19" s="44"/>
      <x:c r="E19" s="44"/>
      <x:c r="F19" s="44"/>
      <x:c r="G19" s="44"/>
      <x:c r="H19" s="44"/>
      <x:c r="I19" s="44"/>
    </x:row>
    <x:row r="20" ht="34" customHeight="1">
      <x:c r="A20" s="44"/>
      <x:c r="B20" s="44"/>
      <x:c r="C20" s="44"/>
      <x:c r="D20" s="44"/>
      <x:c r="E20" s="44"/>
      <x:c r="F20" s="44"/>
      <x:c r="G20" s="44"/>
      <x:c r="H20" s="44"/>
      <x:c r="I20" s="44"/>
    </x:row>
    <x:row r="21" ht="34" customHeight="1">
      <x:c r="A21" s="44"/>
      <x:c r="B21" s="44"/>
      <x:c r="C21" s="44"/>
      <x:c r="D21" s="44"/>
      <x:c r="E21" s="44"/>
      <x:c r="F21" s="44"/>
      <x:c r="G21" s="44"/>
      <x:c r="H21" s="44"/>
      <x:c r="I21" s="44"/>
    </x:row>
    <x:row r="22" ht="34" customHeight="1">
      <x:c r="A22" s="44"/>
      <x:c r="B22" s="44"/>
      <x:c r="C22" s="44"/>
      <x:c r="D22" s="44"/>
      <x:c r="E22" s="44"/>
      <x:c r="F22" s="44"/>
      <x:c r="G22" s="44"/>
      <x:c r="H22" s="44"/>
      <x:c r="I22" s="44"/>
    </x:row>
    <x:row r="23" ht="34" customHeight="1">
      <x:c r="A23" s="44"/>
      <x:c r="B23" s="44"/>
      <x:c r="C23" s="44"/>
      <x:c r="D23" s="44"/>
      <x:c r="E23" s="44"/>
      <x:c r="F23" s="44"/>
      <x:c r="G23" s="44"/>
      <x:c r="H23" s="44"/>
      <x:c r="I23" s="44"/>
    </x:row>
    <x:row r="24" ht="34" customHeight="1">
      <x:c r="A24" s="44"/>
      <x:c r="B24" s="44"/>
      <x:c r="C24" s="44"/>
      <x:c r="D24" s="44"/>
      <x:c r="E24" s="44"/>
      <x:c r="F24" s="44"/>
      <x:c r="G24" s="44"/>
      <x:c r="H24" s="44"/>
      <x:c r="I24" s="44"/>
    </x:row>
    <x:row r="25" ht="34" customHeight="1">
      <x:c r="A25" s="44"/>
      <x:c r="B25" s="44"/>
      <x:c r="C25" s="44"/>
      <x:c r="D25" s="44"/>
      <x:c r="E25" s="44"/>
      <x:c r="F25" s="44"/>
      <x:c r="G25" s="44"/>
      <x:c r="H25" s="44"/>
      <x:c r="I25" s="44"/>
    </x:row>
    <x:row r="26" ht="34" customHeight="1">
      <x:c r="A26" s="44"/>
      <x:c r="B26" s="44"/>
      <x:c r="C26" s="44"/>
      <x:c r="D26" s="44"/>
      <x:c r="E26" s="44"/>
      <x:c r="F26" s="44"/>
      <x:c r="G26" s="44"/>
      <x:c r="H26" s="44"/>
      <x:c r="I26" s="44"/>
    </x:row>
    <x:row r="27" ht="34" customHeight="1">
      <x:c r="A27" s="44"/>
      <x:c r="B27" s="44"/>
      <x:c r="C27" s="44"/>
      <x:c r="D27" s="44"/>
      <x:c r="E27" s="44"/>
      <x:c r="F27" s="44"/>
      <x:c r="G27" s="44"/>
      <x:c r="H27" s="44"/>
      <x:c r="I27" s="44"/>
    </x:row>
    <x:row r="28" ht="34" customHeight="1">
      <x:c r="A28" s="44"/>
      <x:c r="B28" s="44"/>
      <x:c r="C28" s="44"/>
      <x:c r="D28" s="44"/>
      <x:c r="E28" s="44"/>
      <x:c r="F28" s="44"/>
      <x:c r="G28" s="44"/>
      <x:c r="H28" s="44"/>
      <x:c r="I28" s="44"/>
    </x:row>
    <x:row r="29" ht="34" customHeight="1">
      <x:c r="A29" s="68"/>
      <x:c r="B29" s="68"/>
      <x:c r="C29" s="68"/>
      <x:c r="D29" s="68"/>
      <x:c r="E29" s="68"/>
      <x:c r="F29" s="68"/>
      <x:c r="G29" s="68"/>
      <x:c r="H29" s="68"/>
      <x:c r="I29" s="68"/>
    </x:row>
    <x:row r="30">
      <x:c r="A30" s="6"/>
      <x:c r="B30" s="6"/>
      <x:c r="C30" s="6"/>
      <x:c r="D30" s="6"/>
      <x:c r="E30" s="6"/>
      <x:c r="F30" s="6"/>
      <x:c r="G30" s="6"/>
      <x:c r="H30" s="6"/>
      <x:c r="I30" s="6"/>
    </x:row>
    <x:row r="31">
      <x:c r="A31" s="21" t="str">
        <x:v>PORTFOLIO REVIEW RULE</x:v>
      </x:c>
      <x:c r="B31" s="21"/>
      <x:c r="C31" s="21"/>
      <x:c r="D31" s="21"/>
      <x:c r="E31" s="21"/>
      <x:c r="F31" s="21"/>
      <x:c r="G31" s="21"/>
      <x:c r="H31" s="21"/>
      <x:c r="I31" s="21"/>
    </x:row>
    <x:row r="32">
      <x:c r="A32" s="36" t="str">
        <x:v>Look for</x:v>
      </x:c>
      <x:c r="B32" s="32" t="str">
        <x:v>Blocked workstreams, shared constrained owners, missing evidence and the next gate.</x:v>
      </x:c>
      <x:c r="C32" s="32"/>
      <x:c r="D32" s="32"/>
      <x:c r="E32" s="32"/>
      <x:c r="F32" s="32"/>
      <x:c r="G32" s="32"/>
      <x:c r="H32" s="32"/>
      <x:c r="I32" s="32"/>
    </x:row>
    <x:row r="33">
      <x:c r="A33" s="36" t="str">
        <x:v>Escalate when</x:v>
      </x:c>
      <x:c r="B33" s="32" t="str">
        <x:v>A cross-functional dependency or ownership conflict cannot be resolved inside the bounded plan.</x:v>
      </x:c>
      <x:c r="C33" s="32"/>
      <x:c r="D33" s="32"/>
      <x:c r="E33" s="32"/>
      <x:c r="F33" s="32"/>
      <x:c r="G33" s="32"/>
      <x:c r="H33" s="32"/>
      <x:c r="I33" s="32"/>
    </x:row>
    <x:row r="34">
      <x:c r="A34" s="36" t="str">
        <x:v>Do not build here</x:v>
      </x:c>
      <x:c r="B34" s="32" t="str">
        <x:v>Gantt scheduling, time tracking, budget accounting, messaging or enterprise resource optimization.</x:v>
      </x:c>
      <x:c r="C34" s="32"/>
      <x:c r="D34" s="32"/>
      <x:c r="E34" s="32"/>
      <x:c r="F34" s="32"/>
      <x:c r="G34" s="32"/>
      <x:c r="H34" s="32"/>
      <x:c r="I34" s="32"/>
    </x:row>
  </x:sheetData>
  <x:mergeCells>
    <x:mergeCell ref="A1:I1"/>
    <x:mergeCell ref="A2:I2"/>
    <x:mergeCell ref="A31:I3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3" hidden="0" customWidth="1"/>
    <x:col min="3" max="3" width="30" hidden="0" customWidth="1"/>
    <x:col min="4" max="4" width="19" hidden="0" customWidth="1"/>
    <x:col min="5" max="5" width="24" hidden="0" customWidth="1"/>
    <x:col min="6" max="6" width="23" hidden="0" customWidth="1"/>
    <x:col min="7" max="7" width="34" hidden="0" customWidth="1"/>
    <x:col min="8" max="8" width="38" hidden="0" customWidth="1"/>
  </x:cols>
  <x:sheetData>
    <x:row r="1" ht="32" customHeight="1">
      <x:c r="A1" s="9" t="str">
        <x:v>SHARE</x:v>
      </x:c>
      <x:c r="B1" s="9"/>
      <x:c r="C1" s="9"/>
      <x:c r="D1" s="9"/>
      <x:c r="E1" s="9"/>
      <x:c r="F1" s="9"/>
      <x:c r="G1" s="9"/>
      <x:c r="H1" s="9"/>
    </x:row>
    <x:row r="2" ht="26" customHeight="1">
      <x:c r="A2" s="15" t="str">
        <x:v>Meeting-ready execution view linked to BUILD PLAN. The PDF carries the same control logic outside Excel.</x:v>
      </x:c>
      <x:c r="B2" s="15"/>
      <x:c r="C2" s="15"/>
      <x:c r="D2" s="15"/>
      <x:c r="E2" s="15"/>
      <x:c r="F2" s="15"/>
      <x:c r="G2" s="15"/>
      <x:c r="H2" s="15"/>
    </x:row>
    <x:row r="3" ht="22" customHeight="1">
      <x:c r="A3" s="6"/>
      <x:c r="B3" s="6"/>
      <x:c r="C3" s="6"/>
      <x:c r="D3" s="6"/>
      <x:c r="E3" s="6"/>
      <x:c r="F3" s="6"/>
      <x:c r="G3" s="6"/>
      <x:c r="H3" s="6"/>
    </x:row>
    <x:row r="4" ht="22" customHeight="1">
      <x:c r="A4" s="40" t="str">
        <x:v>Executive control</x:v>
      </x:c>
      <x:c r="B4" s="40" t="str">
        <x:v>Current value</x:v>
      </x:c>
      <x:c r="C4" s="6"/>
      <x:c r="D4" s="6"/>
      <x:c r="E4" s="6"/>
      <x:c r="F4" s="6"/>
      <x:c r="G4" s="6"/>
      <x:c r="H4" s="6"/>
    </x:row>
    <x:row r="5" ht="28" customHeight="1">
      <x:c r="A5" s="36" t="str">
        <x:v>Approved decision</x:v>
      </x:c>
      <x:c r="B5" s="86" t="str">
        <x:f>IF('BUILD PLAN'!B5="","",'BUILD PLAN'!B5)</x:f>
      </x:c>
      <x:c r="C5" s="87"/>
      <x:c r="D5" s="87"/>
      <x:c r="E5" s="87"/>
      <x:c r="F5" s="87"/>
      <x:c r="G5" s="87"/>
      <x:c r="H5" s="87"/>
    </x:row>
    <x:row r="6" ht="28" customHeight="1">
      <x:c r="A6" s="36" t="str">
        <x:v>Plan owner</x:v>
      </x:c>
      <x:c r="B6" s="86" t="str">
        <x:f>IF('BUILD PLAN'!B6="","",'BUILD PLAN'!B6)</x:f>
      </x:c>
      <x:c r="C6" s="87"/>
      <x:c r="D6" s="87"/>
      <x:c r="E6" s="87"/>
      <x:c r="F6" s="87"/>
      <x:c r="G6" s="87"/>
      <x:c r="H6" s="87"/>
    </x:row>
    <x:row r="7" ht="28" customHeight="1">
      <x:c r="A7" s="36" t="str">
        <x:v>Execution posture</x:v>
      </x:c>
      <x:c r="B7" s="86" t="str">
        <x:f>'BUILD PLAN'!B8</x:f>
        <x:v>NOT READY</x:v>
      </x:c>
      <x:c r="C7" s="87"/>
      <x:c r="D7" s="87"/>
      <x:c r="E7" s="87"/>
      <x:c r="F7" s="87"/>
      <x:c r="G7" s="87"/>
      <x:c r="H7" s="87"/>
    </x:row>
    <x:row r="8" ht="44" customHeight="1">
      <x:c r="A8" s="36" t="str">
        <x:v>Primary blocker / next control</x:v>
      </x:c>
      <x:c r="B8" s="86" t="str">
        <x:f>'BUILD PLAN'!B9</x:f>
        <x:v>Complete the missing decision, owner, action or gate control.</x:v>
      </x:c>
      <x:c r="C8" s="87"/>
      <x:c r="D8" s="87"/>
      <x:c r="E8" s="87"/>
      <x:c r="F8" s="87"/>
      <x:c r="G8" s="87"/>
      <x:c r="H8" s="87"/>
    </x:row>
    <x:row r="9" ht="58" customHeight="1">
      <x:c r="A9" s="36" t="str">
        <x:v>Handoff rule</x:v>
      </x:c>
      <x:c r="B9" s="86" t="str">
        <x:v>Task completion alone does not permit continuation. Preserve the evidence and the gate decision that justifies the next tranche.</x:v>
      </x:c>
      <x:c r="C9" s="87"/>
      <x:c r="D9" s="87"/>
      <x:c r="E9" s="87"/>
      <x:c r="F9" s="87"/>
      <x:c r="G9" s="87"/>
      <x:c r="H9" s="87"/>
    </x:row>
    <x:row r="10" ht="22" customHeight="1">
      <x:c r="A10" s="6"/>
      <x:c r="B10" s="6"/>
      <x:c r="C10" s="6"/>
      <x:c r="D10" s="6"/>
      <x:c r="E10" s="6"/>
      <x:c r="F10" s="6"/>
      <x:c r="G10" s="6"/>
      <x:c r="H10" s="6"/>
    </x:row>
    <x:row r="11" ht="22" customHeight="1">
      <x:c r="A11" s="6"/>
      <x:c r="B11" s="6"/>
      <x:c r="C11" s="6"/>
      <x:c r="D11" s="6"/>
      <x:c r="E11" s="6"/>
      <x:c r="F11" s="6"/>
      <x:c r="G11" s="6"/>
      <x:c r="H11" s="6"/>
    </x:row>
    <x:row r="12" ht="22" customHeight="1">
      <x:c r="A12" s="21" t="str">
        <x:v>DAYS 0-30 - BOUNDED TRANCHE</x:v>
      </x:c>
      <x:c r="B12" s="21"/>
      <x:c r="C12" s="21"/>
      <x:c r="D12" s="21"/>
      <x:c r="E12" s="21"/>
      <x:c r="F12" s="21"/>
      <x:c r="G12" s="21"/>
      <x:c r="H12" s="21"/>
    </x:row>
    <x:row r="13" ht="22" customHeight="1">
      <x:c r="A13" s="50" t="str">
        <x:v>Action</x:v>
      </x:c>
      <x:c r="B13" s="50" t="str">
        <x:v>Owner</x:v>
      </x:c>
      <x:c r="C13" s="50" t="str">
        <x:v>Evidence output</x:v>
      </x:c>
      <x:c r="D13" s="50" t="str">
        <x:v>Evidence state</x:v>
      </x:c>
      <x:c r="E13" s="50" t="str">
        <x:v>Review gate</x:v>
      </x:c>
      <x:c r="F13" s="50" t="str">
        <x:v>Execution state</x:v>
      </x:c>
      <x:c r="G13" s="50" t="str">
        <x:v>Why</x:v>
      </x:c>
      <x:c r="H13" s="50" t="str">
        <x:v>Next action</x:v>
      </x:c>
    </x:row>
    <x:row r="14" ht="22" customHeight="1">
      <x:c r="A14" s="44" t="str">
        <x:f>IF('BUILD PLAN'!D12="0-30",'BUILD PLAN'!B12,"")</x:f>
      </x:c>
      <x:c r="B14" s="44" t="str">
        <x:f>IF(A14="","",'BUILD PLAN'!C12)</x:f>
      </x:c>
      <x:c r="C14" s="44" t="str">
        <x:f>IF(A14="","",'BUILD PLAN'!I12)</x:f>
      </x:c>
      <x:c r="D14" s="44" t="str">
        <x:f>IF(A14="","",'BUILD PLAN'!J12)</x:f>
      </x:c>
      <x:c r="E14" s="44" t="str">
        <x:f>IF(A14="","",'BUILD PLAN'!K12)</x:f>
      </x:c>
      <x:c r="F14" s="44" t="str">
        <x:f>IF(A14="","",'BUILD PLAN'!L12)</x:f>
      </x:c>
      <x:c r="G14" s="44" t="str">
        <x:f>IF(A14="","",'BUILD PLAN'!M12)</x:f>
      </x:c>
      <x:c r="H14" s="44" t="str">
        <x:f>IF(A14="","",'BUILD PLAN'!N12)</x:f>
      </x:c>
    </x:row>
    <x:row r="15" ht="22" customHeight="1">
      <x:c r="A15" s="44" t="str">
        <x:f>IF('BUILD PLAN'!D13="0-30",'BUILD PLAN'!B13,"")</x:f>
      </x:c>
      <x:c r="B15" s="44" t="str">
        <x:f>IF(A15="","",'BUILD PLAN'!C13)</x:f>
      </x:c>
      <x:c r="C15" s="44" t="str">
        <x:f>IF(A15="","",'BUILD PLAN'!I13)</x:f>
      </x:c>
      <x:c r="D15" s="44" t="str">
        <x:f>IF(A15="","",'BUILD PLAN'!J13)</x:f>
      </x:c>
      <x:c r="E15" s="44" t="str">
        <x:f>IF(A15="","",'BUILD PLAN'!K13)</x:f>
      </x:c>
      <x:c r="F15" s="44" t="str">
        <x:f>IF(A15="","",'BUILD PLAN'!L13)</x:f>
      </x:c>
      <x:c r="G15" s="44" t="str">
        <x:f>IF(A15="","",'BUILD PLAN'!M13)</x:f>
      </x:c>
      <x:c r="H15" s="44" t="str">
        <x:f>IF(A15="","",'BUILD PLAN'!N13)</x:f>
      </x:c>
    </x:row>
    <x:row r="16" ht="22" customHeight="1">
      <x:c r="A16" s="44" t="str">
        <x:f>IF('BUILD PLAN'!D14="0-30",'BUILD PLAN'!B14,"")</x:f>
      </x:c>
      <x:c r="B16" s="44" t="str">
        <x:f>IF(A16="","",'BUILD PLAN'!C14)</x:f>
      </x:c>
      <x:c r="C16" s="44" t="str">
        <x:f>IF(A16="","",'BUILD PLAN'!I14)</x:f>
      </x:c>
      <x:c r="D16" s="44" t="str">
        <x:f>IF(A16="","",'BUILD PLAN'!J14)</x:f>
      </x:c>
      <x:c r="E16" s="44" t="str">
        <x:f>IF(A16="","",'BUILD PLAN'!K14)</x:f>
      </x:c>
      <x:c r="F16" s="44" t="str">
        <x:f>IF(A16="","",'BUILD PLAN'!L14)</x:f>
      </x:c>
      <x:c r="G16" s="44" t="str">
        <x:f>IF(A16="","",'BUILD PLAN'!M14)</x:f>
      </x:c>
      <x:c r="H16" s="44" t="str">
        <x:f>IF(A16="","",'BUILD PLAN'!N14)</x:f>
      </x:c>
    </x:row>
    <x:row r="17" ht="22" customHeight="1">
      <x:c r="A17" s="44" t="str">
        <x:f>IF('BUILD PLAN'!D15="0-30",'BUILD PLAN'!B15,"")</x:f>
      </x:c>
      <x:c r="B17" s="44" t="str">
        <x:f>IF(A17="","",'BUILD PLAN'!C15)</x:f>
      </x:c>
      <x:c r="C17" s="44" t="str">
        <x:f>IF(A17="","",'BUILD PLAN'!I15)</x:f>
      </x:c>
      <x:c r="D17" s="44" t="str">
        <x:f>IF(A17="","",'BUILD PLAN'!J15)</x:f>
      </x:c>
      <x:c r="E17" s="44" t="str">
        <x:f>IF(A17="","",'BUILD PLAN'!K15)</x:f>
      </x:c>
      <x:c r="F17" s="44" t="str">
        <x:f>IF(A17="","",'BUILD PLAN'!L15)</x:f>
      </x:c>
      <x:c r="G17" s="44" t="str">
        <x:f>IF(A17="","",'BUILD PLAN'!M15)</x:f>
      </x:c>
      <x:c r="H17" s="44" t="str">
        <x:f>IF(A17="","",'BUILD PLAN'!N15)</x:f>
      </x:c>
    </x:row>
    <x:row r="18" ht="22" customHeight="1">
      <x:c r="A18" s="44" t="str">
        <x:f>IF('BUILD PLAN'!D16="0-30",'BUILD PLAN'!B16,"")</x:f>
      </x:c>
      <x:c r="B18" s="44" t="str">
        <x:f>IF(A18="","",'BUILD PLAN'!C16)</x:f>
      </x:c>
      <x:c r="C18" s="44" t="str">
        <x:f>IF(A18="","",'BUILD PLAN'!I16)</x:f>
      </x:c>
      <x:c r="D18" s="44" t="str">
        <x:f>IF(A18="","",'BUILD PLAN'!J16)</x:f>
      </x:c>
      <x:c r="E18" s="44" t="str">
        <x:f>IF(A18="","",'BUILD PLAN'!K16)</x:f>
      </x:c>
      <x:c r="F18" s="44" t="str">
        <x:f>IF(A18="","",'BUILD PLAN'!L16)</x:f>
      </x:c>
      <x:c r="G18" s="44" t="str">
        <x:f>IF(A18="","",'BUILD PLAN'!M16)</x:f>
      </x:c>
      <x:c r="H18" s="44" t="str">
        <x:f>IF(A18="","",'BUILD PLAN'!N16)</x:f>
      </x:c>
    </x:row>
    <x:row r="19" ht="22" customHeight="1">
      <x:c r="A19" s="44" t="str">
        <x:f>IF('BUILD PLAN'!D17="0-30",'BUILD PLAN'!B17,"")</x:f>
      </x:c>
      <x:c r="B19" s="44" t="str">
        <x:f>IF(A19="","",'BUILD PLAN'!C17)</x:f>
      </x:c>
      <x:c r="C19" s="44" t="str">
        <x:f>IF(A19="","",'BUILD PLAN'!I17)</x:f>
      </x:c>
      <x:c r="D19" s="44" t="str">
        <x:f>IF(A19="","",'BUILD PLAN'!J17)</x:f>
      </x:c>
      <x:c r="E19" s="44" t="str">
        <x:f>IF(A19="","",'BUILD PLAN'!K17)</x:f>
      </x:c>
      <x:c r="F19" s="44" t="str">
        <x:f>IF(A19="","",'BUILD PLAN'!L17)</x:f>
      </x:c>
      <x:c r="G19" s="44" t="str">
        <x:f>IF(A19="","",'BUILD PLAN'!M17)</x:f>
      </x:c>
      <x:c r="H19" s="44" t="str">
        <x:f>IF(A19="","",'BUILD PLAN'!N17)</x:f>
      </x:c>
    </x:row>
    <x:row r="20" ht="22" customHeight="1">
      <x:c r="A20" s="44" t="str">
        <x:f>IF('BUILD PLAN'!D18="0-30",'BUILD PLAN'!B18,"")</x:f>
      </x:c>
      <x:c r="B20" s="44" t="str">
        <x:f>IF(A20="","",'BUILD PLAN'!C18)</x:f>
      </x:c>
      <x:c r="C20" s="44" t="str">
        <x:f>IF(A20="","",'BUILD PLAN'!I18)</x:f>
      </x:c>
      <x:c r="D20" s="44" t="str">
        <x:f>IF(A20="","",'BUILD PLAN'!J18)</x:f>
      </x:c>
      <x:c r="E20" s="44" t="str">
        <x:f>IF(A20="","",'BUILD PLAN'!K18)</x:f>
      </x:c>
      <x:c r="F20" s="44" t="str">
        <x:f>IF(A20="","",'BUILD PLAN'!L18)</x:f>
      </x:c>
      <x:c r="G20" s="44" t="str">
        <x:f>IF(A20="","",'BUILD PLAN'!M18)</x:f>
      </x:c>
      <x:c r="H20" s="44" t="str">
        <x:f>IF(A20="","",'BUILD PLAN'!N18)</x:f>
      </x:c>
    </x:row>
    <x:row r="21" ht="22" customHeight="1">
      <x:c r="A21" s="44" t="str">
        <x:f>IF('BUILD PLAN'!D19="0-30",'BUILD PLAN'!B19,"")</x:f>
      </x:c>
      <x:c r="B21" s="44" t="str">
        <x:f>IF(A21="","",'BUILD PLAN'!C19)</x:f>
      </x:c>
      <x:c r="C21" s="44" t="str">
        <x:f>IF(A21="","",'BUILD PLAN'!I19)</x:f>
      </x:c>
      <x:c r="D21" s="44" t="str">
        <x:f>IF(A21="","",'BUILD PLAN'!J19)</x:f>
      </x:c>
      <x:c r="E21" s="44" t="str">
        <x:f>IF(A21="","",'BUILD PLAN'!K19)</x:f>
      </x:c>
      <x:c r="F21" s="44" t="str">
        <x:f>IF(A21="","",'BUILD PLAN'!L19)</x:f>
      </x:c>
      <x:c r="G21" s="44" t="str">
        <x:f>IF(A21="","",'BUILD PLAN'!M19)</x:f>
      </x:c>
      <x:c r="H21" s="44" t="str">
        <x:f>IF(A21="","",'BUILD PLAN'!N19)</x:f>
      </x:c>
    </x:row>
    <x:row r="22" ht="22" customHeight="1">
      <x:c r="A22" s="68" t="str">
        <x:f>IF('BUILD PLAN'!D20="0-30",'BUILD PLAN'!B20,"")</x:f>
      </x:c>
      <x:c r="B22" s="68" t="str">
        <x:f>IF(A22="","",'BUILD PLAN'!C20)</x:f>
      </x:c>
      <x:c r="C22" s="68" t="str">
        <x:f>IF(A22="","",'BUILD PLAN'!I20)</x:f>
      </x:c>
      <x:c r="D22" s="68" t="str">
        <x:f>IF(A22="","",'BUILD PLAN'!J20)</x:f>
      </x:c>
      <x:c r="E22" s="68" t="str">
        <x:f>IF(A22="","",'BUILD PLAN'!K20)</x:f>
      </x:c>
      <x:c r="F22" s="68" t="str">
        <x:f>IF(A22="","",'BUILD PLAN'!L20)</x:f>
      </x:c>
      <x:c r="G22" s="68" t="str">
        <x:f>IF(A22="","",'BUILD PLAN'!M20)</x:f>
      </x:c>
      <x:c r="H22" s="68" t="str">
        <x:f>IF(A22="","",'BUILD PLAN'!N20)</x:f>
      </x:c>
    </x:row>
    <x:row r="23" ht="22" customHeight="1">
      <x:c r="A23" s="21" t="str">
        <x:v>DAYS 31-60 - BOUNDED TRANCHE</x:v>
      </x:c>
      <x:c r="B23" s="21"/>
      <x:c r="C23" s="21"/>
      <x:c r="D23" s="21"/>
      <x:c r="E23" s="21"/>
      <x:c r="F23" s="21"/>
      <x:c r="G23" s="21"/>
      <x:c r="H23" s="21"/>
    </x:row>
    <x:row r="24" ht="22" customHeight="1">
      <x:c r="A24" s="50" t="str">
        <x:v>Action</x:v>
      </x:c>
      <x:c r="B24" s="50" t="str">
        <x:v>Owner</x:v>
      </x:c>
      <x:c r="C24" s="50" t="str">
        <x:v>Evidence output</x:v>
      </x:c>
      <x:c r="D24" s="50" t="str">
        <x:v>Evidence state</x:v>
      </x:c>
      <x:c r="E24" s="50" t="str">
        <x:v>Review gate</x:v>
      </x:c>
      <x:c r="F24" s="50" t="str">
        <x:v>Execution state</x:v>
      </x:c>
      <x:c r="G24" s="50" t="str">
        <x:v>Why</x:v>
      </x:c>
      <x:c r="H24" s="50" t="str">
        <x:v>Next action</x:v>
      </x:c>
    </x:row>
    <x:row r="25" ht="22" customHeight="1">
      <x:c r="A25" s="44" t="str">
        <x:f>IF('BUILD PLAN'!D12="31-60",'BUILD PLAN'!B12,"")</x:f>
      </x:c>
      <x:c r="B25" s="44" t="str">
        <x:f>IF(A25="","",'BUILD PLAN'!C12)</x:f>
      </x:c>
      <x:c r="C25" s="44" t="str">
        <x:f>IF(A25="","",'BUILD PLAN'!I12)</x:f>
      </x:c>
      <x:c r="D25" s="44" t="str">
        <x:f>IF(A25="","",'BUILD PLAN'!J12)</x:f>
      </x:c>
      <x:c r="E25" s="44" t="str">
        <x:f>IF(A25="","",'BUILD PLAN'!K12)</x:f>
      </x:c>
      <x:c r="F25" s="44" t="str">
        <x:f>IF(A25="","",'BUILD PLAN'!L12)</x:f>
      </x:c>
      <x:c r="G25" s="44" t="str">
        <x:f>IF(A25="","",'BUILD PLAN'!M12)</x:f>
      </x:c>
      <x:c r="H25" s="44" t="str">
        <x:f>IF(A25="","",'BUILD PLAN'!N12)</x:f>
      </x:c>
    </x:row>
    <x:row r="26" ht="22" customHeight="1">
      <x:c r="A26" s="44" t="str">
        <x:f>IF('BUILD PLAN'!D13="31-60",'BUILD PLAN'!B13,"")</x:f>
      </x:c>
      <x:c r="B26" s="44" t="str">
        <x:f>IF(A26="","",'BUILD PLAN'!C13)</x:f>
      </x:c>
      <x:c r="C26" s="44" t="str">
        <x:f>IF(A26="","",'BUILD PLAN'!I13)</x:f>
      </x:c>
      <x:c r="D26" s="44" t="str">
        <x:f>IF(A26="","",'BUILD PLAN'!J13)</x:f>
      </x:c>
      <x:c r="E26" s="44" t="str">
        <x:f>IF(A26="","",'BUILD PLAN'!K13)</x:f>
      </x:c>
      <x:c r="F26" s="44" t="str">
        <x:f>IF(A26="","",'BUILD PLAN'!L13)</x:f>
      </x:c>
      <x:c r="G26" s="44" t="str">
        <x:f>IF(A26="","",'BUILD PLAN'!M13)</x:f>
      </x:c>
      <x:c r="H26" s="44" t="str">
        <x:f>IF(A26="","",'BUILD PLAN'!N13)</x:f>
      </x:c>
    </x:row>
    <x:row r="27" ht="22" customHeight="1">
      <x:c r="A27" s="44" t="str">
        <x:f>IF('BUILD PLAN'!D14="31-60",'BUILD PLAN'!B14,"")</x:f>
      </x:c>
      <x:c r="B27" s="44" t="str">
        <x:f>IF(A27="","",'BUILD PLAN'!C14)</x:f>
      </x:c>
      <x:c r="C27" s="44" t="str">
        <x:f>IF(A27="","",'BUILD PLAN'!I14)</x:f>
      </x:c>
      <x:c r="D27" s="44" t="str">
        <x:f>IF(A27="","",'BUILD PLAN'!J14)</x:f>
      </x:c>
      <x:c r="E27" s="44" t="str">
        <x:f>IF(A27="","",'BUILD PLAN'!K14)</x:f>
      </x:c>
      <x:c r="F27" s="44" t="str">
        <x:f>IF(A27="","",'BUILD PLAN'!L14)</x:f>
      </x:c>
      <x:c r="G27" s="44" t="str">
        <x:f>IF(A27="","",'BUILD PLAN'!M14)</x:f>
      </x:c>
      <x:c r="H27" s="44" t="str">
        <x:f>IF(A27="","",'BUILD PLAN'!N14)</x:f>
      </x:c>
    </x:row>
    <x:row r="28" ht="22" customHeight="1">
      <x:c r="A28" s="44" t="str">
        <x:f>IF('BUILD PLAN'!D15="31-60",'BUILD PLAN'!B15,"")</x:f>
      </x:c>
      <x:c r="B28" s="44" t="str">
        <x:f>IF(A28="","",'BUILD PLAN'!C15)</x:f>
      </x:c>
      <x:c r="C28" s="44" t="str">
        <x:f>IF(A28="","",'BUILD PLAN'!I15)</x:f>
      </x:c>
      <x:c r="D28" s="44" t="str">
        <x:f>IF(A28="","",'BUILD PLAN'!J15)</x:f>
      </x:c>
      <x:c r="E28" s="44" t="str">
        <x:f>IF(A28="","",'BUILD PLAN'!K15)</x:f>
      </x:c>
      <x:c r="F28" s="44" t="str">
        <x:f>IF(A28="","",'BUILD PLAN'!L15)</x:f>
      </x:c>
      <x:c r="G28" s="44" t="str">
        <x:f>IF(A28="","",'BUILD PLAN'!M15)</x:f>
      </x:c>
      <x:c r="H28" s="44" t="str">
        <x:f>IF(A28="","",'BUILD PLAN'!N15)</x:f>
      </x:c>
    </x:row>
    <x:row r="29" ht="22" customHeight="1">
      <x:c r="A29" s="44" t="str">
        <x:f>IF('BUILD PLAN'!D16="31-60",'BUILD PLAN'!B16,"")</x:f>
      </x:c>
      <x:c r="B29" s="44" t="str">
        <x:f>IF(A29="","",'BUILD PLAN'!C16)</x:f>
      </x:c>
      <x:c r="C29" s="44" t="str">
        <x:f>IF(A29="","",'BUILD PLAN'!I16)</x:f>
      </x:c>
      <x:c r="D29" s="44" t="str">
        <x:f>IF(A29="","",'BUILD PLAN'!J16)</x:f>
      </x:c>
      <x:c r="E29" s="44" t="str">
        <x:f>IF(A29="","",'BUILD PLAN'!K16)</x:f>
      </x:c>
      <x:c r="F29" s="44" t="str">
        <x:f>IF(A29="","",'BUILD PLAN'!L16)</x:f>
      </x:c>
      <x:c r="G29" s="44" t="str">
        <x:f>IF(A29="","",'BUILD PLAN'!M16)</x:f>
      </x:c>
      <x:c r="H29" s="44" t="str">
        <x:f>IF(A29="","",'BUILD PLAN'!N16)</x:f>
      </x:c>
    </x:row>
    <x:row r="30" ht="22" customHeight="1">
      <x:c r="A30" s="44" t="str">
        <x:f>IF('BUILD PLAN'!D17="31-60",'BUILD PLAN'!B17,"")</x:f>
      </x:c>
      <x:c r="B30" s="44" t="str">
        <x:f>IF(A30="","",'BUILD PLAN'!C17)</x:f>
      </x:c>
      <x:c r="C30" s="44" t="str">
        <x:f>IF(A30="","",'BUILD PLAN'!I17)</x:f>
      </x:c>
      <x:c r="D30" s="44" t="str">
        <x:f>IF(A30="","",'BUILD PLAN'!J17)</x:f>
      </x:c>
      <x:c r="E30" s="44" t="str">
        <x:f>IF(A30="","",'BUILD PLAN'!K17)</x:f>
      </x:c>
      <x:c r="F30" s="44" t="str">
        <x:f>IF(A30="","",'BUILD PLAN'!L17)</x:f>
      </x:c>
      <x:c r="G30" s="44" t="str">
        <x:f>IF(A30="","",'BUILD PLAN'!M17)</x:f>
      </x:c>
      <x:c r="H30" s="44" t="str">
        <x:f>IF(A30="","",'BUILD PLAN'!N17)</x:f>
      </x:c>
    </x:row>
    <x:row r="31" ht="22" customHeight="1">
      <x:c r="A31" s="44" t="str">
        <x:f>IF('BUILD PLAN'!D18="31-60",'BUILD PLAN'!B18,"")</x:f>
      </x:c>
      <x:c r="B31" s="44" t="str">
        <x:f>IF(A31="","",'BUILD PLAN'!C18)</x:f>
      </x:c>
      <x:c r="C31" s="44" t="str">
        <x:f>IF(A31="","",'BUILD PLAN'!I18)</x:f>
      </x:c>
      <x:c r="D31" s="44" t="str">
        <x:f>IF(A31="","",'BUILD PLAN'!J18)</x:f>
      </x:c>
      <x:c r="E31" s="44" t="str">
        <x:f>IF(A31="","",'BUILD PLAN'!K18)</x:f>
      </x:c>
      <x:c r="F31" s="44" t="str">
        <x:f>IF(A31="","",'BUILD PLAN'!L18)</x:f>
      </x:c>
      <x:c r="G31" s="44" t="str">
        <x:f>IF(A31="","",'BUILD PLAN'!M18)</x:f>
      </x:c>
      <x:c r="H31" s="44" t="str">
        <x:f>IF(A31="","",'BUILD PLAN'!N18)</x:f>
      </x:c>
    </x:row>
    <x:row r="32" ht="22" customHeight="1">
      <x:c r="A32" s="44" t="str">
        <x:f>IF('BUILD PLAN'!D19="31-60",'BUILD PLAN'!B19,"")</x:f>
      </x:c>
      <x:c r="B32" s="44" t="str">
        <x:f>IF(A32="","",'BUILD PLAN'!C19)</x:f>
      </x:c>
      <x:c r="C32" s="44" t="str">
        <x:f>IF(A32="","",'BUILD PLAN'!I19)</x:f>
      </x:c>
      <x:c r="D32" s="44" t="str">
        <x:f>IF(A32="","",'BUILD PLAN'!J19)</x:f>
      </x:c>
      <x:c r="E32" s="44" t="str">
        <x:f>IF(A32="","",'BUILD PLAN'!K19)</x:f>
      </x:c>
      <x:c r="F32" s="44" t="str">
        <x:f>IF(A32="","",'BUILD PLAN'!L19)</x:f>
      </x:c>
      <x:c r="G32" s="44" t="str">
        <x:f>IF(A32="","",'BUILD PLAN'!M19)</x:f>
      </x:c>
      <x:c r="H32" s="44" t="str">
        <x:f>IF(A32="","",'BUILD PLAN'!N19)</x:f>
      </x:c>
    </x:row>
    <x:row r="33" ht="22" customHeight="1">
      <x:c r="A33" s="68" t="str">
        <x:f>IF('BUILD PLAN'!D20="31-60",'BUILD PLAN'!B20,"")</x:f>
      </x:c>
      <x:c r="B33" s="68" t="str">
        <x:f>IF(A33="","",'BUILD PLAN'!C20)</x:f>
      </x:c>
      <x:c r="C33" s="68" t="str">
        <x:f>IF(A33="","",'BUILD PLAN'!I20)</x:f>
      </x:c>
      <x:c r="D33" s="68" t="str">
        <x:f>IF(A33="","",'BUILD PLAN'!J20)</x:f>
      </x:c>
      <x:c r="E33" s="68" t="str">
        <x:f>IF(A33="","",'BUILD PLAN'!K20)</x:f>
      </x:c>
      <x:c r="F33" s="68" t="str">
        <x:f>IF(A33="","",'BUILD PLAN'!L20)</x:f>
      </x:c>
      <x:c r="G33" s="68" t="str">
        <x:f>IF(A33="","",'BUILD PLAN'!M20)</x:f>
      </x:c>
      <x:c r="H33" s="68" t="str">
        <x:f>IF(A33="","",'BUILD PLAN'!N20)</x:f>
      </x:c>
    </x:row>
    <x:row r="34" ht="22" customHeight="1">
      <x:c r="A34" s="21" t="str">
        <x:v>DAYS 61-90 - BOUNDED TRANCHE</x:v>
      </x:c>
      <x:c r="B34" s="21"/>
      <x:c r="C34" s="21"/>
      <x:c r="D34" s="21"/>
      <x:c r="E34" s="21"/>
      <x:c r="F34" s="21"/>
      <x:c r="G34" s="21"/>
      <x:c r="H34" s="21"/>
    </x:row>
    <x:row r="35" ht="22" customHeight="1">
      <x:c r="A35" s="50" t="str">
        <x:v>Action</x:v>
      </x:c>
      <x:c r="B35" s="50" t="str">
        <x:v>Owner</x:v>
      </x:c>
      <x:c r="C35" s="50" t="str">
        <x:v>Evidence output</x:v>
      </x:c>
      <x:c r="D35" s="50" t="str">
        <x:v>Evidence state</x:v>
      </x:c>
      <x:c r="E35" s="50" t="str">
        <x:v>Review gate</x:v>
      </x:c>
      <x:c r="F35" s="50" t="str">
        <x:v>Execution state</x:v>
      </x:c>
      <x:c r="G35" s="50" t="str">
        <x:v>Why</x:v>
      </x:c>
      <x:c r="H35" s="50" t="str">
        <x:v>Next action</x:v>
      </x:c>
    </x:row>
    <x:row r="36" ht="22" customHeight="1">
      <x:c r="A36" s="44" t="str">
        <x:f>IF('BUILD PLAN'!D12="61-90",'BUILD PLAN'!B12,"")</x:f>
      </x:c>
      <x:c r="B36" s="44" t="str">
        <x:f>IF(A36="","",'BUILD PLAN'!C12)</x:f>
      </x:c>
      <x:c r="C36" s="44" t="str">
        <x:f>IF(A36="","",'BUILD PLAN'!I12)</x:f>
      </x:c>
      <x:c r="D36" s="44" t="str">
        <x:f>IF(A36="","",'BUILD PLAN'!J12)</x:f>
      </x:c>
      <x:c r="E36" s="44" t="str">
        <x:f>IF(A36="","",'BUILD PLAN'!K12)</x:f>
      </x:c>
      <x:c r="F36" s="44" t="str">
        <x:f>IF(A36="","",'BUILD PLAN'!L12)</x:f>
      </x:c>
      <x:c r="G36" s="44" t="str">
        <x:f>IF(A36="","",'BUILD PLAN'!M12)</x:f>
      </x:c>
      <x:c r="H36" s="44" t="str">
        <x:f>IF(A36="","",'BUILD PLAN'!N12)</x:f>
      </x:c>
    </x:row>
    <x:row r="37" ht="22" customHeight="1">
      <x:c r="A37" s="44" t="str">
        <x:f>IF('BUILD PLAN'!D13="61-90",'BUILD PLAN'!B13,"")</x:f>
      </x:c>
      <x:c r="B37" s="44" t="str">
        <x:f>IF(A37="","",'BUILD PLAN'!C13)</x:f>
      </x:c>
      <x:c r="C37" s="44" t="str">
        <x:f>IF(A37="","",'BUILD PLAN'!I13)</x:f>
      </x:c>
      <x:c r="D37" s="44" t="str">
        <x:f>IF(A37="","",'BUILD PLAN'!J13)</x:f>
      </x:c>
      <x:c r="E37" s="44" t="str">
        <x:f>IF(A37="","",'BUILD PLAN'!K13)</x:f>
      </x:c>
      <x:c r="F37" s="44" t="str">
        <x:f>IF(A37="","",'BUILD PLAN'!L13)</x:f>
      </x:c>
      <x:c r="G37" s="44" t="str">
        <x:f>IF(A37="","",'BUILD PLAN'!M13)</x:f>
      </x:c>
      <x:c r="H37" s="44" t="str">
        <x:f>IF(A37="","",'BUILD PLAN'!N13)</x:f>
      </x:c>
    </x:row>
    <x:row r="38" ht="22" customHeight="1">
      <x:c r="A38" s="44" t="str">
        <x:f>IF('BUILD PLAN'!D14="61-90",'BUILD PLAN'!B14,"")</x:f>
      </x:c>
      <x:c r="B38" s="44" t="str">
        <x:f>IF(A38="","",'BUILD PLAN'!C14)</x:f>
      </x:c>
      <x:c r="C38" s="44" t="str">
        <x:f>IF(A38="","",'BUILD PLAN'!I14)</x:f>
      </x:c>
      <x:c r="D38" s="44" t="str">
        <x:f>IF(A38="","",'BUILD PLAN'!J14)</x:f>
      </x:c>
      <x:c r="E38" s="44" t="str">
        <x:f>IF(A38="","",'BUILD PLAN'!K14)</x:f>
      </x:c>
      <x:c r="F38" s="44" t="str">
        <x:f>IF(A38="","",'BUILD PLAN'!L14)</x:f>
      </x:c>
      <x:c r="G38" s="44" t="str">
        <x:f>IF(A38="","",'BUILD PLAN'!M14)</x:f>
      </x:c>
      <x:c r="H38" s="44" t="str">
        <x:f>IF(A38="","",'BUILD PLAN'!N14)</x:f>
      </x:c>
    </x:row>
    <x:row r="39" ht="22" customHeight="1">
      <x:c r="A39" s="44" t="str">
        <x:f>IF('BUILD PLAN'!D15="61-90",'BUILD PLAN'!B15,"")</x:f>
      </x:c>
      <x:c r="B39" s="44" t="str">
        <x:f>IF(A39="","",'BUILD PLAN'!C15)</x:f>
      </x:c>
      <x:c r="C39" s="44" t="str">
        <x:f>IF(A39="","",'BUILD PLAN'!I15)</x:f>
      </x:c>
      <x:c r="D39" s="44" t="str">
        <x:f>IF(A39="","",'BUILD PLAN'!J15)</x:f>
      </x:c>
      <x:c r="E39" s="44" t="str">
        <x:f>IF(A39="","",'BUILD PLAN'!K15)</x:f>
      </x:c>
      <x:c r="F39" s="44" t="str">
        <x:f>IF(A39="","",'BUILD PLAN'!L15)</x:f>
      </x:c>
      <x:c r="G39" s="44" t="str">
        <x:f>IF(A39="","",'BUILD PLAN'!M15)</x:f>
      </x:c>
      <x:c r="H39" s="44" t="str">
        <x:f>IF(A39="","",'BUILD PLAN'!N15)</x:f>
      </x:c>
    </x:row>
    <x:row r="40" ht="22" customHeight="1">
      <x:c r="A40" s="44" t="str">
        <x:f>IF('BUILD PLAN'!D16="61-90",'BUILD PLAN'!B16,"")</x:f>
      </x:c>
      <x:c r="B40" s="44" t="str">
        <x:f>IF(A40="","",'BUILD PLAN'!C16)</x:f>
      </x:c>
      <x:c r="C40" s="44" t="str">
        <x:f>IF(A40="","",'BUILD PLAN'!I16)</x:f>
      </x:c>
      <x:c r="D40" s="44" t="str">
        <x:f>IF(A40="","",'BUILD PLAN'!J16)</x:f>
      </x:c>
      <x:c r="E40" s="44" t="str">
        <x:f>IF(A40="","",'BUILD PLAN'!K16)</x:f>
      </x:c>
      <x:c r="F40" s="44" t="str">
        <x:f>IF(A40="","",'BUILD PLAN'!L16)</x:f>
      </x:c>
      <x:c r="G40" s="44" t="str">
        <x:f>IF(A40="","",'BUILD PLAN'!M16)</x:f>
      </x:c>
      <x:c r="H40" s="44" t="str">
        <x:f>IF(A40="","",'BUILD PLAN'!N16)</x:f>
      </x:c>
    </x:row>
    <x:row r="41" ht="22" customHeight="1">
      <x:c r="A41" s="44" t="str">
        <x:f>IF('BUILD PLAN'!D17="61-90",'BUILD PLAN'!B17,"")</x:f>
      </x:c>
      <x:c r="B41" s="44" t="str">
        <x:f>IF(A41="","",'BUILD PLAN'!C17)</x:f>
      </x:c>
      <x:c r="C41" s="44" t="str">
        <x:f>IF(A41="","",'BUILD PLAN'!I17)</x:f>
      </x:c>
      <x:c r="D41" s="44" t="str">
        <x:f>IF(A41="","",'BUILD PLAN'!J17)</x:f>
      </x:c>
      <x:c r="E41" s="44" t="str">
        <x:f>IF(A41="","",'BUILD PLAN'!K17)</x:f>
      </x:c>
      <x:c r="F41" s="44" t="str">
        <x:f>IF(A41="","",'BUILD PLAN'!L17)</x:f>
      </x:c>
      <x:c r="G41" s="44" t="str">
        <x:f>IF(A41="","",'BUILD PLAN'!M17)</x:f>
      </x:c>
      <x:c r="H41" s="44" t="str">
        <x:f>IF(A41="","",'BUILD PLAN'!N17)</x:f>
      </x:c>
    </x:row>
    <x:row r="42" ht="22" customHeight="1">
      <x:c r="A42" s="44" t="str">
        <x:f>IF('BUILD PLAN'!D18="61-90",'BUILD PLAN'!B18,"")</x:f>
      </x:c>
      <x:c r="B42" s="44" t="str">
        <x:f>IF(A42="","",'BUILD PLAN'!C18)</x:f>
      </x:c>
      <x:c r="C42" s="44" t="str">
        <x:f>IF(A42="","",'BUILD PLAN'!I18)</x:f>
      </x:c>
      <x:c r="D42" s="44" t="str">
        <x:f>IF(A42="","",'BUILD PLAN'!J18)</x:f>
      </x:c>
      <x:c r="E42" s="44" t="str">
        <x:f>IF(A42="","",'BUILD PLAN'!K18)</x:f>
      </x:c>
      <x:c r="F42" s="44" t="str">
        <x:f>IF(A42="","",'BUILD PLAN'!L18)</x:f>
      </x:c>
      <x:c r="G42" s="44" t="str">
        <x:f>IF(A42="","",'BUILD PLAN'!M18)</x:f>
      </x:c>
      <x:c r="H42" s="44" t="str">
        <x:f>IF(A42="","",'BUILD PLAN'!N18)</x:f>
      </x:c>
    </x:row>
    <x:row r="43" ht="22" customHeight="1">
      <x:c r="A43" s="44" t="str">
        <x:f>IF('BUILD PLAN'!D19="61-90",'BUILD PLAN'!B19,"")</x:f>
      </x:c>
      <x:c r="B43" s="44" t="str">
        <x:f>IF(A43="","",'BUILD PLAN'!C19)</x:f>
      </x:c>
      <x:c r="C43" s="44" t="str">
        <x:f>IF(A43="","",'BUILD PLAN'!I19)</x:f>
      </x:c>
      <x:c r="D43" s="44" t="str">
        <x:f>IF(A43="","",'BUILD PLAN'!J19)</x:f>
      </x:c>
      <x:c r="E43" s="44" t="str">
        <x:f>IF(A43="","",'BUILD PLAN'!K19)</x:f>
      </x:c>
      <x:c r="F43" s="44" t="str">
        <x:f>IF(A43="","",'BUILD PLAN'!L19)</x:f>
      </x:c>
      <x:c r="G43" s="44" t="str">
        <x:f>IF(A43="","",'BUILD PLAN'!M19)</x:f>
      </x:c>
      <x:c r="H43" s="44" t="str">
        <x:f>IF(A43="","",'BUILD PLAN'!N19)</x:f>
      </x:c>
    </x:row>
    <x:row r="44" ht="22" customHeight="1">
      <x:c r="A44" s="68" t="str">
        <x:f>IF('BUILD PLAN'!D20="61-90",'BUILD PLAN'!B20,"")</x:f>
      </x:c>
      <x:c r="B44" s="68" t="str">
        <x:f>IF(A44="","",'BUILD PLAN'!C20)</x:f>
      </x:c>
      <x:c r="C44" s="68" t="str">
        <x:f>IF(A44="","",'BUILD PLAN'!I20)</x:f>
      </x:c>
      <x:c r="D44" s="68" t="str">
        <x:f>IF(A44="","",'BUILD PLAN'!J20)</x:f>
      </x:c>
      <x:c r="E44" s="68" t="str">
        <x:f>IF(A44="","",'BUILD PLAN'!K20)</x:f>
      </x:c>
      <x:c r="F44" s="68" t="str">
        <x:f>IF(A44="","",'BUILD PLAN'!L20)</x:f>
      </x:c>
      <x:c r="G44" s="68" t="str">
        <x:f>IF(A44="","",'BUILD PLAN'!M20)</x:f>
      </x:c>
      <x:c r="H44" s="68" t="str">
        <x:f>IF(A44="","",'BUILD PLAN'!N20)</x:f>
      </x:c>
    </x:row>
    <x:row r="45" ht="22" customHeight="1">
      <x:c r="A45" s="6" t="str">
        <x:v>HANDOFF CHECK</x:v>
      </x:c>
      <x:c r="B45" s="6"/>
      <x:c r="C45" s="6"/>
      <x:c r="D45" s="6"/>
      <x:c r="E45" s="6"/>
      <x:c r="F45" s="6"/>
      <x:c r="G45" s="6"/>
      <x:c r="H45" s="6"/>
    </x:row>
    <x:row r="46" ht="22" customHeight="1">
      <x:c r="A46" s="32" t="str">
        <x:v>Decision visible?</x:v>
      </x:c>
      <x:c r="B46" s="32" t="str">
        <x:v>The approved objective is explicit.</x:v>
      </x:c>
      <x:c r="C46" s="32"/>
      <x:c r="D46" s="32"/>
      <x:c r="E46" s="32"/>
      <x:c r="F46" s="32"/>
      <x:c r="G46" s="32"/>
      <x:c r="H46" s="32"/>
    </x:row>
    <x:row r="47" ht="22" customHeight="1">
      <x:c r="A47" s="32" t="str">
        <x:v>Blocker visible?</x:v>
      </x:c>
      <x:c r="B47" s="32" t="str">
        <x:v>The reader can see what prevents release.</x:v>
      </x:c>
      <x:c r="C47" s="32"/>
      <x:c r="D47" s="32"/>
      <x:c r="E47" s="32"/>
      <x:c r="F47" s="32"/>
      <x:c r="G47" s="32"/>
      <x:c r="H47" s="32"/>
    </x:row>
    <x:row r="48" ht="22" customHeight="1">
      <x:c r="A48" s="32" t="str">
        <x:v>Evidence visible?</x:v>
      </x:c>
      <x:c r="B48" s="32" t="str">
        <x:v>Required evidence and limitations remain attached to the tranche.</x:v>
      </x:c>
      <x:c r="C48" s="32"/>
      <x:c r="D48" s="32"/>
      <x:c r="E48" s="32"/>
      <x:c r="F48" s="32"/>
      <x:c r="G48" s="32"/>
      <x:c r="H48" s="32"/>
    </x:row>
    <x:row r="49" ht="22" customHeight="1">
      <x:c r="A49" s="32" t="str">
        <x:v>Next decision visible?</x:v>
      </x:c>
      <x:c r="B49" s="32" t="str">
        <x:v>The next gate and what it can permit are explicit.</x:v>
      </x:c>
      <x:c r="C49" s="32"/>
      <x:c r="D49" s="32"/>
      <x:c r="E49" s="32"/>
      <x:c r="F49" s="32"/>
      <x:c r="G49" s="32"/>
      <x:c r="H49" s="32"/>
    </x:row>
  </x:sheetData>
  <x:mergeCells>
    <x:mergeCell ref="A1:H1"/>
    <x:mergeCell ref="A2:H2"/>
    <x:mergeCell ref="A12:H12"/>
    <x:mergeCell ref="A23:H23"/>
    <x:mergeCell ref="A34:H34"/>
    <x:mergeCell ref="B5:H5"/>
    <x:mergeCell ref="B6:H6"/>
    <x:mergeCell ref="B7:H7"/>
    <x:mergeCell ref="B8:H8"/>
    <x:mergeCell ref="B9:H9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3" hidden="0" customWidth="1"/>
    <x:col min="14" max="14" width="24" hidden="0" customWidth="1"/>
    <x:col min="15" max="15" width="22" hidden="0" customWidth="1"/>
  </x:cols>
  <x:sheetData>
    <x:row r="1">
      <x:c r="A1" s="72" t="str">
        <x:v>Source row</x:v>
      </x:c>
      <x:c r="B1" s="72" t="str">
        <x:v>Phase valid</x:v>
      </x:c>
      <x:c r="C1" s="72" t="str">
        <x:v>Prerequisite valid</x:v>
      </x:c>
      <x:c r="D1" s="72" t="str">
        <x:v>Dependency valid</x:v>
      </x:c>
      <x:c r="E1" s="72" t="str">
        <x:v>Upstream valid</x:v>
      </x:c>
      <x:c r="F1" s="72" t="str">
        <x:v>Capacity valid</x:v>
      </x:c>
      <x:c r="G1" s="72" t="str">
        <x:v>Evidence valid</x:v>
      </x:c>
      <x:c r="H1" s="72" t="str">
        <x:v>Started valid</x:v>
      </x:c>
      <x:c r="I1" s="72" t="str">
        <x:v>Phase conflict</x:v>
      </x:c>
      <x:c r="J1" s="72" t="str">
        <x:v>Release blocker</x:v>
      </x:c>
      <x:c r="K1" s="72" t="str">
        <x:v>Evidence incomplete</x:v>
      </x:c>
      <x:c r="L1" s="72" t="str">
        <x:v>CONTROL CHECK</x:v>
      </x:c>
      <x:c r="M1" s="6"/>
      <x:c r="N1" s="26" t="str">
        <x:v>Overall check</x:v>
      </x:c>
      <x:c r="O1" s="26" t="str">
        <x:v>Value</x:v>
      </x:c>
    </x:row>
    <x:row r="2">
      <x:c r="A2" s="78" t="n">
        <x:v>12</x:v>
      </x:c>
      <x:c r="B2" s="78" t="str">
        <x:f>IF('BUILD PLAN'!B12="","",AND(IFERROR(FIND(UPPER('BUILD PLAN'!D12),'BUILD PLAN'!D12),0)=1,OR('BUILD PLAN'!D12="0-30",'BUILD PLAN'!D12="31-60",'BUILD PLAN'!D12="61-90")))</x:f>
      </x:c>
      <x:c r="C2" s="78" t="str">
        <x:f>IF('BUILD PLAN'!B12="","",AND(IFERROR(FIND(UPPER('BUILD PLAN'!E12),'BUILD PLAN'!E12),0)=1,OR('BUILD PLAN'!E12="RESOLVED",'BUILD PLAN'!E12="BLOCKED",'BUILD PLAN'!E12="UNKNOWN")))</x:f>
      </x:c>
      <x:c r="D2" s="78" t="str">
        <x:f>IF('BUILD PLAN'!B12="","",AND(IFERROR(FIND(UPPER('BUILD PLAN'!F12),'BUILD PLAN'!F12),0)=1,OR('BUILD PLAN'!F12="RESOLVED",'BUILD PLAN'!F12="UNRESOLVED",'BUILD PLAN'!F12="UNKNOWN")))</x:f>
      </x:c>
      <x:c r="E2" s="78" t="str">
        <x:f>IF('BUILD PLAN'!B12="","",AND(IFERROR(FIND(UPPER('BUILD PLAN'!G12),'BUILD PLAN'!G12),0)=1,OR('BUILD PLAN'!G12="NONE",'BUILD PLAN'!G12="0-30",'BUILD PLAN'!G12="31-60",'BUILD PLAN'!G12="61-90")))</x:f>
      </x:c>
      <x:c r="F2" s="78" t="str">
        <x:f>IF('BUILD PLAN'!B12="","",AND(IFERROR(FIND(UPPER('BUILD PLAN'!H12),'BUILD PLAN'!H12),0)=1,OR('BUILD PLAN'!H12="AVAILABLE",'BUILD PLAN'!H12="CONSTRAINED",'BUILD PLAN'!H12="UNAVAILABLE",'BUILD PLAN'!H12="UNKNOWN")))</x:f>
      </x:c>
      <x:c r="G2" s="78" t="str">
        <x:f>IF('BUILD PLAN'!B12="","",AND(IFERROR(FIND(UPPER('BUILD PLAN'!J12),'BUILD PLAN'!J12),0)=1,OR('BUILD PLAN'!J12="READY",'BUILD PLAN'!J12="MISSING",'BUILD PLAN'!J12="UNKNOWN")))</x:f>
      </x:c>
      <x:c r="H2" s="78" t="str">
        <x:f>IF('BUILD PLAN'!B12="","",AND(IFERROR(FIND(UPPER('BUILD PLAN'!$B$7),'BUILD PLAN'!$B$7),0)=1,OR('BUILD PLAN'!$B$7="YES",'BUILD PLAN'!$B$7="NO")))</x:f>
      </x:c>
      <x:c r="I2" s="78" t="str">
        <x:f>IF('BUILD PLAN'!B12="","",IF(OR('BUILD PLAN'!D12="",'BUILD PLAN'!G12=""),FALSE,OR(AND('BUILD PLAN'!G12="31-60",'BUILD PLAN'!D12="0-30"),AND('BUILD PLAN'!G12="61-90",OR('BUILD PLAN'!D12="0-30",'BUILD PLAN'!D12="31-60")))))</x:f>
      </x:c>
      <x:c r="J2" s="78" t="str">
        <x:f>IF('BUILD PLAN'!B12="","",OR('BUILD PLAN'!E12="BLOCKED",'BUILD PLAN'!E12="UNKNOWN",'BUILD PLAN'!F12="UNRESOLVED",'BUILD PLAN'!F12="UNKNOWN",'BUILD PLAN'!H12="UNAVAILABLE",'BUILD PLAN'!H12="UNKNOWN"))</x:f>
      </x:c>
      <x:c r="K2" s="78" t="str">
        <x:f>IF('BUILD PLAN'!B12="","",OR('BUILD PLAN'!J12="MISSING",'BUILD PLAN'!J12="UNKNOWN"))</x:f>
      </x:c>
      <x:c r="L2" s="78" t="str">
        <x:f>IF('BUILD PLAN'!B12="","",IF(OR(B2=FALSE,C2=FALSE,D2=FALSE,E2=FALSE,F2=FALSE,G2=FALSE,H2=FALSE),"INVALID INPUT",IF(I2=TRUE,"RESEQUENCE",IF(J2=TRUE,"RESEQUENCE",IF(K2=TRUE,"EVIDENCE INCOMPLETE","OK")))))</x:f>
      </x:c>
      <x:c r="M2" s="6"/>
      <x:c r="N2" s="45" t="str">
        <x:v>Action rows</x:v>
      </x:c>
      <x:c r="O2" s="44" t="n">
        <x:f>COUNTA('BUILD PLAN'!B12:B41)</x:f>
        <x:v>0</x:v>
      </x:c>
    </x:row>
    <x:row r="3">
      <x:c r="A3" s="78" t="n">
        <x:v>13</x:v>
      </x:c>
      <x:c r="B3" s="78" t="str">
        <x:f>IF('BUILD PLAN'!B13="","",AND(IFERROR(FIND(UPPER('BUILD PLAN'!D13),'BUILD PLAN'!D13),0)=1,OR('BUILD PLAN'!D13="0-30",'BUILD PLAN'!D13="31-60",'BUILD PLAN'!D13="61-90")))</x:f>
      </x:c>
      <x:c r="C3" s="78" t="str">
        <x:f>IF('BUILD PLAN'!B13="","",AND(IFERROR(FIND(UPPER('BUILD PLAN'!E13),'BUILD PLAN'!E13),0)=1,OR('BUILD PLAN'!E13="RESOLVED",'BUILD PLAN'!E13="BLOCKED",'BUILD PLAN'!E13="UNKNOWN")))</x:f>
      </x:c>
      <x:c r="D3" s="78" t="str">
        <x:f>IF('BUILD PLAN'!B13="","",AND(IFERROR(FIND(UPPER('BUILD PLAN'!F13),'BUILD PLAN'!F13),0)=1,OR('BUILD PLAN'!F13="RESOLVED",'BUILD PLAN'!F13="UNRESOLVED",'BUILD PLAN'!F13="UNKNOWN")))</x:f>
      </x:c>
      <x:c r="E3" s="78" t="str">
        <x:f>IF('BUILD PLAN'!B13="","",AND(IFERROR(FIND(UPPER('BUILD PLAN'!G13),'BUILD PLAN'!G13),0)=1,OR('BUILD PLAN'!G13="NONE",'BUILD PLAN'!G13="0-30",'BUILD PLAN'!G13="31-60",'BUILD PLAN'!G13="61-90")))</x:f>
      </x:c>
      <x:c r="F3" s="78" t="str">
        <x:f>IF('BUILD PLAN'!B13="","",AND(IFERROR(FIND(UPPER('BUILD PLAN'!H13),'BUILD PLAN'!H13),0)=1,OR('BUILD PLAN'!H13="AVAILABLE",'BUILD PLAN'!H13="CONSTRAINED",'BUILD PLAN'!H13="UNAVAILABLE",'BUILD PLAN'!H13="UNKNOWN")))</x:f>
      </x:c>
      <x:c r="G3" s="78" t="str">
        <x:f>IF('BUILD PLAN'!B13="","",AND(IFERROR(FIND(UPPER('BUILD PLAN'!J13),'BUILD PLAN'!J13),0)=1,OR('BUILD PLAN'!J13="READY",'BUILD PLAN'!J13="MISSING",'BUILD PLAN'!J13="UNKNOWN")))</x:f>
      </x:c>
      <x:c r="H3" s="78" t="str">
        <x:f>IF('BUILD PLAN'!B13="","",AND(IFERROR(FIND(UPPER('BUILD PLAN'!$B$7),'BUILD PLAN'!$B$7),0)=1,OR('BUILD PLAN'!$B$7="YES",'BUILD PLAN'!$B$7="NO")))</x:f>
      </x:c>
      <x:c r="I3" s="78" t="str">
        <x:f>IF('BUILD PLAN'!B13="","",IF(OR('BUILD PLAN'!D13="",'BUILD PLAN'!G13=""),FALSE,OR(AND('BUILD PLAN'!G13="31-60",'BUILD PLAN'!D13="0-30"),AND('BUILD PLAN'!G13="61-90",OR('BUILD PLAN'!D13="0-30",'BUILD PLAN'!D13="31-60")))))</x:f>
      </x:c>
      <x:c r="J3" s="78" t="str">
        <x:f>IF('BUILD PLAN'!B13="","",OR('BUILD PLAN'!E13="BLOCKED",'BUILD PLAN'!E13="UNKNOWN",'BUILD PLAN'!F13="UNRESOLVED",'BUILD PLAN'!F13="UNKNOWN",'BUILD PLAN'!H13="UNAVAILABLE",'BUILD PLAN'!H13="UNKNOWN"))</x:f>
      </x:c>
      <x:c r="K3" s="78" t="str">
        <x:f>IF('BUILD PLAN'!B13="","",OR('BUILD PLAN'!J13="MISSING",'BUILD PLAN'!J13="UNKNOWN"))</x:f>
      </x:c>
      <x:c r="L3" s="78" t="str">
        <x:f>IF('BUILD PLAN'!B13="","",IF(OR(B3=FALSE,C3=FALSE,D3=FALSE,E3=FALSE,F3=FALSE,G3=FALSE,H3=FALSE),"INVALID INPUT",IF(I3=TRUE,"RESEQUENCE",IF(J3=TRUE,"RESEQUENCE",IF(K3=TRUE,"EVIDENCE INCOMPLETE","OK")))))</x:f>
      </x:c>
      <x:c r="M3" s="6"/>
      <x:c r="N3" s="45" t="str">
        <x:v>Invalid rows</x:v>
      </x:c>
      <x:c r="O3" s="44" t="n">
        <x:f>COUNTIF('BUILD PLAN'!L12:L41,"INVALID INPUT")</x:f>
        <x:v>0</x:v>
      </x:c>
    </x:row>
    <x:row r="4">
      <x:c r="A4" s="78" t="n">
        <x:v>14</x:v>
      </x:c>
      <x:c r="B4" s="78" t="str">
        <x:f>IF('BUILD PLAN'!B14="","",AND(IFERROR(FIND(UPPER('BUILD PLAN'!D14),'BUILD PLAN'!D14),0)=1,OR('BUILD PLAN'!D14="0-30",'BUILD PLAN'!D14="31-60",'BUILD PLAN'!D14="61-90")))</x:f>
      </x:c>
      <x:c r="C4" s="78" t="str">
        <x:f>IF('BUILD PLAN'!B14="","",AND(IFERROR(FIND(UPPER('BUILD PLAN'!E14),'BUILD PLAN'!E14),0)=1,OR('BUILD PLAN'!E14="RESOLVED",'BUILD PLAN'!E14="BLOCKED",'BUILD PLAN'!E14="UNKNOWN")))</x:f>
      </x:c>
      <x:c r="D4" s="78" t="str">
        <x:f>IF('BUILD PLAN'!B14="","",AND(IFERROR(FIND(UPPER('BUILD PLAN'!F14),'BUILD PLAN'!F14),0)=1,OR('BUILD PLAN'!F14="RESOLVED",'BUILD PLAN'!F14="UNRESOLVED",'BUILD PLAN'!F14="UNKNOWN")))</x:f>
      </x:c>
      <x:c r="E4" s="78" t="str">
        <x:f>IF('BUILD PLAN'!B14="","",AND(IFERROR(FIND(UPPER('BUILD PLAN'!G14),'BUILD PLAN'!G14),0)=1,OR('BUILD PLAN'!G14="NONE",'BUILD PLAN'!G14="0-30",'BUILD PLAN'!G14="31-60",'BUILD PLAN'!G14="61-90")))</x:f>
      </x:c>
      <x:c r="F4" s="78" t="str">
        <x:f>IF('BUILD PLAN'!B14="","",AND(IFERROR(FIND(UPPER('BUILD PLAN'!H14),'BUILD PLAN'!H14),0)=1,OR('BUILD PLAN'!H14="AVAILABLE",'BUILD PLAN'!H14="CONSTRAINED",'BUILD PLAN'!H14="UNAVAILABLE",'BUILD PLAN'!H14="UNKNOWN")))</x:f>
      </x:c>
      <x:c r="G4" s="78" t="str">
        <x:f>IF('BUILD PLAN'!B14="","",AND(IFERROR(FIND(UPPER('BUILD PLAN'!J14),'BUILD PLAN'!J14),0)=1,OR('BUILD PLAN'!J14="READY",'BUILD PLAN'!J14="MISSING",'BUILD PLAN'!J14="UNKNOWN")))</x:f>
      </x:c>
      <x:c r="H4" s="78" t="str">
        <x:f>IF('BUILD PLAN'!B14="","",AND(IFERROR(FIND(UPPER('BUILD PLAN'!$B$7),'BUILD PLAN'!$B$7),0)=1,OR('BUILD PLAN'!$B$7="YES",'BUILD PLAN'!$B$7="NO")))</x:f>
      </x:c>
      <x:c r="I4" s="78" t="str">
        <x:f>IF('BUILD PLAN'!B14="","",IF(OR('BUILD PLAN'!D14="",'BUILD PLAN'!G14=""),FALSE,OR(AND('BUILD PLAN'!G14="31-60",'BUILD PLAN'!D14="0-30"),AND('BUILD PLAN'!G14="61-90",OR('BUILD PLAN'!D14="0-30",'BUILD PLAN'!D14="31-60")))))</x:f>
      </x:c>
      <x:c r="J4" s="78" t="str">
        <x:f>IF('BUILD PLAN'!B14="","",OR('BUILD PLAN'!E14="BLOCKED",'BUILD PLAN'!E14="UNKNOWN",'BUILD PLAN'!F14="UNRESOLVED",'BUILD PLAN'!F14="UNKNOWN",'BUILD PLAN'!H14="UNAVAILABLE",'BUILD PLAN'!H14="UNKNOWN"))</x:f>
      </x:c>
      <x:c r="K4" s="78" t="str">
        <x:f>IF('BUILD PLAN'!B14="","",OR('BUILD PLAN'!J14="MISSING",'BUILD PLAN'!J14="UNKNOWN"))</x:f>
      </x:c>
      <x:c r="L4" s="78" t="str">
        <x:f>IF('BUILD PLAN'!B14="","",IF(OR(B4=FALSE,C4=FALSE,D4=FALSE,E4=FALSE,F4=FALSE,G4=FALSE,H4=FALSE),"INVALID INPUT",IF(I4=TRUE,"RESEQUENCE",IF(J4=TRUE,"RESEQUENCE",IF(K4=TRUE,"EVIDENCE INCOMPLETE","OK")))))</x:f>
      </x:c>
      <x:c r="M4" s="6"/>
      <x:c r="N4" s="45" t="str">
        <x:v>Resequence rows</x:v>
      </x:c>
      <x:c r="O4" s="44" t="n">
        <x:f>COUNTIF('BUILD PLAN'!L12:L41,"RESEQUENCE")</x:f>
        <x:v>0</x:v>
      </x:c>
    </x:row>
    <x:row r="5">
      <x:c r="A5" s="78" t="n">
        <x:v>15</x:v>
      </x:c>
      <x:c r="B5" s="78" t="str">
        <x:f>IF('BUILD PLAN'!B15="","",AND(IFERROR(FIND(UPPER('BUILD PLAN'!D15),'BUILD PLAN'!D15),0)=1,OR('BUILD PLAN'!D15="0-30",'BUILD PLAN'!D15="31-60",'BUILD PLAN'!D15="61-90")))</x:f>
      </x:c>
      <x:c r="C5" s="78" t="str">
        <x:f>IF('BUILD PLAN'!B15="","",AND(IFERROR(FIND(UPPER('BUILD PLAN'!E15),'BUILD PLAN'!E15),0)=1,OR('BUILD PLAN'!E15="RESOLVED",'BUILD PLAN'!E15="BLOCKED",'BUILD PLAN'!E15="UNKNOWN")))</x:f>
      </x:c>
      <x:c r="D5" s="78" t="str">
        <x:f>IF('BUILD PLAN'!B15="","",AND(IFERROR(FIND(UPPER('BUILD PLAN'!F15),'BUILD PLAN'!F15),0)=1,OR('BUILD PLAN'!F15="RESOLVED",'BUILD PLAN'!F15="UNRESOLVED",'BUILD PLAN'!F15="UNKNOWN")))</x:f>
      </x:c>
      <x:c r="E5" s="78" t="str">
        <x:f>IF('BUILD PLAN'!B15="","",AND(IFERROR(FIND(UPPER('BUILD PLAN'!G15),'BUILD PLAN'!G15),0)=1,OR('BUILD PLAN'!G15="NONE",'BUILD PLAN'!G15="0-30",'BUILD PLAN'!G15="31-60",'BUILD PLAN'!G15="61-90")))</x:f>
      </x:c>
      <x:c r="F5" s="78" t="str">
        <x:f>IF('BUILD PLAN'!B15="","",AND(IFERROR(FIND(UPPER('BUILD PLAN'!H15),'BUILD PLAN'!H15),0)=1,OR('BUILD PLAN'!H15="AVAILABLE",'BUILD PLAN'!H15="CONSTRAINED",'BUILD PLAN'!H15="UNAVAILABLE",'BUILD PLAN'!H15="UNKNOWN")))</x:f>
      </x:c>
      <x:c r="G5" s="78" t="str">
        <x:f>IF('BUILD PLAN'!B15="","",AND(IFERROR(FIND(UPPER('BUILD PLAN'!J15),'BUILD PLAN'!J15),0)=1,OR('BUILD PLAN'!J15="READY",'BUILD PLAN'!J15="MISSING",'BUILD PLAN'!J15="UNKNOWN")))</x:f>
      </x:c>
      <x:c r="H5" s="78" t="str">
        <x:f>IF('BUILD PLAN'!B15="","",AND(IFERROR(FIND(UPPER('BUILD PLAN'!$B$7),'BUILD PLAN'!$B$7),0)=1,OR('BUILD PLAN'!$B$7="YES",'BUILD PLAN'!$B$7="NO")))</x:f>
      </x:c>
      <x:c r="I5" s="78" t="str">
        <x:f>IF('BUILD PLAN'!B15="","",IF(OR('BUILD PLAN'!D15="",'BUILD PLAN'!G15=""),FALSE,OR(AND('BUILD PLAN'!G15="31-60",'BUILD PLAN'!D15="0-30"),AND('BUILD PLAN'!G15="61-90",OR('BUILD PLAN'!D15="0-30",'BUILD PLAN'!D15="31-60")))))</x:f>
      </x:c>
      <x:c r="J5" s="78" t="str">
        <x:f>IF('BUILD PLAN'!B15="","",OR('BUILD PLAN'!E15="BLOCKED",'BUILD PLAN'!E15="UNKNOWN",'BUILD PLAN'!F15="UNRESOLVED",'BUILD PLAN'!F15="UNKNOWN",'BUILD PLAN'!H15="UNAVAILABLE",'BUILD PLAN'!H15="UNKNOWN"))</x:f>
      </x:c>
      <x:c r="K5" s="78" t="str">
        <x:f>IF('BUILD PLAN'!B15="","",OR('BUILD PLAN'!J15="MISSING",'BUILD PLAN'!J15="UNKNOWN"))</x:f>
      </x:c>
      <x:c r="L5" s="78" t="str">
        <x:f>IF('BUILD PLAN'!B15="","",IF(OR(B5=FALSE,C5=FALSE,D5=FALSE,E5=FALSE,F5=FALSE,G5=FALSE,H5=FALSE),"INVALID INPUT",IF(I5=TRUE,"RESEQUENCE",IF(J5=TRUE,"RESEQUENCE",IF(K5=TRUE,"EVIDENCE INCOMPLETE","OK")))))</x:f>
      </x:c>
      <x:c r="M5" s="6"/>
      <x:c r="N5" s="45" t="str">
        <x:v>Evidence-incomplete rows</x:v>
      </x:c>
      <x:c r="O5" s="44" t="n">
        <x:f>COUNTIF('BUILD PLAN'!L12:L41,"EVIDENCE INCOMPLETE")</x:f>
        <x:v>0</x:v>
      </x:c>
    </x:row>
    <x:row r="6">
      <x:c r="A6" s="78" t="n">
        <x:v>16</x:v>
      </x:c>
      <x:c r="B6" s="78" t="str">
        <x:f>IF('BUILD PLAN'!B16="","",AND(IFERROR(FIND(UPPER('BUILD PLAN'!D16),'BUILD PLAN'!D16),0)=1,OR('BUILD PLAN'!D16="0-30",'BUILD PLAN'!D16="31-60",'BUILD PLAN'!D16="61-90")))</x:f>
      </x:c>
      <x:c r="C6" s="78" t="str">
        <x:f>IF('BUILD PLAN'!B16="","",AND(IFERROR(FIND(UPPER('BUILD PLAN'!E16),'BUILD PLAN'!E16),0)=1,OR('BUILD PLAN'!E16="RESOLVED",'BUILD PLAN'!E16="BLOCKED",'BUILD PLAN'!E16="UNKNOWN")))</x:f>
      </x:c>
      <x:c r="D6" s="78" t="str">
        <x:f>IF('BUILD PLAN'!B16="","",AND(IFERROR(FIND(UPPER('BUILD PLAN'!F16),'BUILD PLAN'!F16),0)=1,OR('BUILD PLAN'!F16="RESOLVED",'BUILD PLAN'!F16="UNRESOLVED",'BUILD PLAN'!F16="UNKNOWN")))</x:f>
      </x:c>
      <x:c r="E6" s="78" t="str">
        <x:f>IF('BUILD PLAN'!B16="","",AND(IFERROR(FIND(UPPER('BUILD PLAN'!G16),'BUILD PLAN'!G16),0)=1,OR('BUILD PLAN'!G16="NONE",'BUILD PLAN'!G16="0-30",'BUILD PLAN'!G16="31-60",'BUILD PLAN'!G16="61-90")))</x:f>
      </x:c>
      <x:c r="F6" s="78" t="str">
        <x:f>IF('BUILD PLAN'!B16="","",AND(IFERROR(FIND(UPPER('BUILD PLAN'!H16),'BUILD PLAN'!H16),0)=1,OR('BUILD PLAN'!H16="AVAILABLE",'BUILD PLAN'!H16="CONSTRAINED",'BUILD PLAN'!H16="UNAVAILABLE",'BUILD PLAN'!H16="UNKNOWN")))</x:f>
      </x:c>
      <x:c r="G6" s="78" t="str">
        <x:f>IF('BUILD PLAN'!B16="","",AND(IFERROR(FIND(UPPER('BUILD PLAN'!J16),'BUILD PLAN'!J16),0)=1,OR('BUILD PLAN'!J16="READY",'BUILD PLAN'!J16="MISSING",'BUILD PLAN'!J16="UNKNOWN")))</x:f>
      </x:c>
      <x:c r="H6" s="78" t="str">
        <x:f>IF('BUILD PLAN'!B16="","",AND(IFERROR(FIND(UPPER('BUILD PLAN'!$B$7),'BUILD PLAN'!$B$7),0)=1,OR('BUILD PLAN'!$B$7="YES",'BUILD PLAN'!$B$7="NO")))</x:f>
      </x:c>
      <x:c r="I6" s="78" t="str">
        <x:f>IF('BUILD PLAN'!B16="","",IF(OR('BUILD PLAN'!D16="",'BUILD PLAN'!G16=""),FALSE,OR(AND('BUILD PLAN'!G16="31-60",'BUILD PLAN'!D16="0-30"),AND('BUILD PLAN'!G16="61-90",OR('BUILD PLAN'!D16="0-30",'BUILD PLAN'!D16="31-60")))))</x:f>
      </x:c>
      <x:c r="J6" s="78" t="str">
        <x:f>IF('BUILD PLAN'!B16="","",OR('BUILD PLAN'!E16="BLOCKED",'BUILD PLAN'!E16="UNKNOWN",'BUILD PLAN'!F16="UNRESOLVED",'BUILD PLAN'!F16="UNKNOWN",'BUILD PLAN'!H16="UNAVAILABLE",'BUILD PLAN'!H16="UNKNOWN"))</x:f>
      </x:c>
      <x:c r="K6" s="78" t="str">
        <x:f>IF('BUILD PLAN'!B16="","",OR('BUILD PLAN'!J16="MISSING",'BUILD PLAN'!J16="UNKNOWN"))</x:f>
      </x:c>
      <x:c r="L6" s="78" t="str">
        <x:f>IF('BUILD PLAN'!B16="","",IF(OR(B6=FALSE,C6=FALSE,D6=FALSE,E6=FALSE,F6=FALSE,G6=FALSE,H6=FALSE),"INVALID INPUT",IF(I6=TRUE,"RESEQUENCE",IF(J6=TRUE,"RESEQUENCE",IF(K6=TRUE,"EVIDENCE INCOMPLETE","OK")))))</x:f>
      </x:c>
      <x:c r="M6" s="6"/>
      <x:c r="N6" s="45" t="str">
        <x:v>Not-ready rows</x:v>
      </x:c>
      <x:c r="O6" s="44" t="n">
        <x:f>COUNTIF('BUILD PLAN'!L12:L41,"NOT READY")</x:f>
        <x:v>0</x:v>
      </x:c>
    </x:row>
    <x:row r="7">
      <x:c r="A7" s="78" t="n">
        <x:v>17</x:v>
      </x:c>
      <x:c r="B7" s="78" t="str">
        <x:f>IF('BUILD PLAN'!B17="","",AND(IFERROR(FIND(UPPER('BUILD PLAN'!D17),'BUILD PLAN'!D17),0)=1,OR('BUILD PLAN'!D17="0-30",'BUILD PLAN'!D17="31-60",'BUILD PLAN'!D17="61-90")))</x:f>
      </x:c>
      <x:c r="C7" s="78" t="str">
        <x:f>IF('BUILD PLAN'!B17="","",AND(IFERROR(FIND(UPPER('BUILD PLAN'!E17),'BUILD PLAN'!E17),0)=1,OR('BUILD PLAN'!E17="RESOLVED",'BUILD PLAN'!E17="BLOCKED",'BUILD PLAN'!E17="UNKNOWN")))</x:f>
      </x:c>
      <x:c r="D7" s="78" t="str">
        <x:f>IF('BUILD PLAN'!B17="","",AND(IFERROR(FIND(UPPER('BUILD PLAN'!F17),'BUILD PLAN'!F17),0)=1,OR('BUILD PLAN'!F17="RESOLVED",'BUILD PLAN'!F17="UNRESOLVED",'BUILD PLAN'!F17="UNKNOWN")))</x:f>
      </x:c>
      <x:c r="E7" s="78" t="str">
        <x:f>IF('BUILD PLAN'!B17="","",AND(IFERROR(FIND(UPPER('BUILD PLAN'!G17),'BUILD PLAN'!G17),0)=1,OR('BUILD PLAN'!G17="NONE",'BUILD PLAN'!G17="0-30",'BUILD PLAN'!G17="31-60",'BUILD PLAN'!G17="61-90")))</x:f>
      </x:c>
      <x:c r="F7" s="78" t="str">
        <x:f>IF('BUILD PLAN'!B17="","",AND(IFERROR(FIND(UPPER('BUILD PLAN'!H17),'BUILD PLAN'!H17),0)=1,OR('BUILD PLAN'!H17="AVAILABLE",'BUILD PLAN'!H17="CONSTRAINED",'BUILD PLAN'!H17="UNAVAILABLE",'BUILD PLAN'!H17="UNKNOWN")))</x:f>
      </x:c>
      <x:c r="G7" s="78" t="str">
        <x:f>IF('BUILD PLAN'!B17="","",AND(IFERROR(FIND(UPPER('BUILD PLAN'!J17),'BUILD PLAN'!J17),0)=1,OR('BUILD PLAN'!J17="READY",'BUILD PLAN'!J17="MISSING",'BUILD PLAN'!J17="UNKNOWN")))</x:f>
      </x:c>
      <x:c r="H7" s="78" t="str">
        <x:f>IF('BUILD PLAN'!B17="","",AND(IFERROR(FIND(UPPER('BUILD PLAN'!$B$7),'BUILD PLAN'!$B$7),0)=1,OR('BUILD PLAN'!$B$7="YES",'BUILD PLAN'!$B$7="NO")))</x:f>
      </x:c>
      <x:c r="I7" s="78" t="str">
        <x:f>IF('BUILD PLAN'!B17="","",IF(OR('BUILD PLAN'!D17="",'BUILD PLAN'!G17=""),FALSE,OR(AND('BUILD PLAN'!G17="31-60",'BUILD PLAN'!D17="0-30"),AND('BUILD PLAN'!G17="61-90",OR('BUILD PLAN'!D17="0-30",'BUILD PLAN'!D17="31-60")))))</x:f>
      </x:c>
      <x:c r="J7" s="78" t="str">
        <x:f>IF('BUILD PLAN'!B17="","",OR('BUILD PLAN'!E17="BLOCKED",'BUILD PLAN'!E17="UNKNOWN",'BUILD PLAN'!F17="UNRESOLVED",'BUILD PLAN'!F17="UNKNOWN",'BUILD PLAN'!H17="UNAVAILABLE",'BUILD PLAN'!H17="UNKNOWN"))</x:f>
      </x:c>
      <x:c r="K7" s="78" t="str">
        <x:f>IF('BUILD PLAN'!B17="","",OR('BUILD PLAN'!J17="MISSING",'BUILD PLAN'!J17="UNKNOWN"))</x:f>
      </x:c>
      <x:c r="L7" s="78" t="str">
        <x:f>IF('BUILD PLAN'!B17="","",IF(OR(B7=FALSE,C7=FALSE,D7=FALSE,E7=FALSE,F7=FALSE,G7=FALSE,H7=FALSE),"INVALID INPUT",IF(I7=TRUE,"RESEQUENCE",IF(J7=TRUE,"RESEQUENCE",IF(K7=TRUE,"EVIDENCE INCOMPLETE","OK")))))</x:f>
      </x:c>
      <x:c r="M7" s="6"/>
      <x:c r="N7" s="45" t="str">
        <x:v>Started token valid</x:v>
      </x:c>
      <x:c r="O7" s="44" t="b">
        <x:f>AND(IFERROR(FIND(UPPER('BUILD PLAN'!B7),'BUILD PLAN'!B7),0)=1,OR('BUILD PLAN'!B7="YES",'BUILD PLAN'!B7="NO"))</x:f>
        <x:v>1</x:v>
      </x:c>
    </x:row>
    <x:row r="8">
      <x:c r="A8" s="78" t="n">
        <x:v>18</x:v>
      </x:c>
      <x:c r="B8" s="78" t="str">
        <x:f>IF('BUILD PLAN'!B18="","",AND(IFERROR(FIND(UPPER('BUILD PLAN'!D18),'BUILD PLAN'!D18),0)=1,OR('BUILD PLAN'!D18="0-30",'BUILD PLAN'!D18="31-60",'BUILD PLAN'!D18="61-90")))</x:f>
      </x:c>
      <x:c r="C8" s="78" t="str">
        <x:f>IF('BUILD PLAN'!B18="","",AND(IFERROR(FIND(UPPER('BUILD PLAN'!E18),'BUILD PLAN'!E18),0)=1,OR('BUILD PLAN'!E18="RESOLVED",'BUILD PLAN'!E18="BLOCKED",'BUILD PLAN'!E18="UNKNOWN")))</x:f>
      </x:c>
      <x:c r="D8" s="78" t="str">
        <x:f>IF('BUILD PLAN'!B18="","",AND(IFERROR(FIND(UPPER('BUILD PLAN'!F18),'BUILD PLAN'!F18),0)=1,OR('BUILD PLAN'!F18="RESOLVED",'BUILD PLAN'!F18="UNRESOLVED",'BUILD PLAN'!F18="UNKNOWN")))</x:f>
      </x:c>
      <x:c r="E8" s="78" t="str">
        <x:f>IF('BUILD PLAN'!B18="","",AND(IFERROR(FIND(UPPER('BUILD PLAN'!G18),'BUILD PLAN'!G18),0)=1,OR('BUILD PLAN'!G18="NONE",'BUILD PLAN'!G18="0-30",'BUILD PLAN'!G18="31-60",'BUILD PLAN'!G18="61-90")))</x:f>
      </x:c>
      <x:c r="F8" s="78" t="str">
        <x:f>IF('BUILD PLAN'!B18="","",AND(IFERROR(FIND(UPPER('BUILD PLAN'!H18),'BUILD PLAN'!H18),0)=1,OR('BUILD PLAN'!H18="AVAILABLE",'BUILD PLAN'!H18="CONSTRAINED",'BUILD PLAN'!H18="UNAVAILABLE",'BUILD PLAN'!H18="UNKNOWN")))</x:f>
      </x:c>
      <x:c r="G8" s="78" t="str">
        <x:f>IF('BUILD PLAN'!B18="","",AND(IFERROR(FIND(UPPER('BUILD PLAN'!J18),'BUILD PLAN'!J18),0)=1,OR('BUILD PLAN'!J18="READY",'BUILD PLAN'!J18="MISSING",'BUILD PLAN'!J18="UNKNOWN")))</x:f>
      </x:c>
      <x:c r="H8" s="78" t="str">
        <x:f>IF('BUILD PLAN'!B18="","",AND(IFERROR(FIND(UPPER('BUILD PLAN'!$B$7),'BUILD PLAN'!$B$7),0)=1,OR('BUILD PLAN'!$B$7="YES",'BUILD PLAN'!$B$7="NO")))</x:f>
      </x:c>
      <x:c r="I8" s="78" t="str">
        <x:f>IF('BUILD PLAN'!B18="","",IF(OR('BUILD PLAN'!D18="",'BUILD PLAN'!G18=""),FALSE,OR(AND('BUILD PLAN'!G18="31-60",'BUILD PLAN'!D18="0-30"),AND('BUILD PLAN'!G18="61-90",OR('BUILD PLAN'!D18="0-30",'BUILD PLAN'!D18="31-60")))))</x:f>
      </x:c>
      <x:c r="J8" s="78" t="str">
        <x:f>IF('BUILD PLAN'!B18="","",OR('BUILD PLAN'!E18="BLOCKED",'BUILD PLAN'!E18="UNKNOWN",'BUILD PLAN'!F18="UNRESOLVED",'BUILD PLAN'!F18="UNKNOWN",'BUILD PLAN'!H18="UNAVAILABLE",'BUILD PLAN'!H18="UNKNOWN"))</x:f>
      </x:c>
      <x:c r="K8" s="78" t="str">
        <x:f>IF('BUILD PLAN'!B18="","",OR('BUILD PLAN'!J18="MISSING",'BUILD PLAN'!J18="UNKNOWN"))</x:f>
      </x:c>
      <x:c r="L8" s="78" t="str">
        <x:f>IF('BUILD PLAN'!B18="","",IF(OR(B8=FALSE,C8=FALSE,D8=FALSE,E8=FALSE,F8=FALSE,G8=FALSE,H8=FALSE),"INVALID INPUT",IF(I8=TRUE,"RESEQUENCE",IF(J8=TRUE,"RESEQUENCE",IF(K8=TRUE,"EVIDENCE INCOMPLETE","OK")))))</x:f>
      </x:c>
      <x:c r="M8" s="6"/>
      <x:c r="N8" s="45" t="str">
        <x:v>Overall posture</x:v>
      </x:c>
      <x:c r="O8" s="44" t="str">
        <x:f>IF('BUILD PLAN'!B5="","NOT READY",IF('BUILD PLAN'!B6="","NOT READY",IF(O7=FALSE,"INVALID INPUT",IF(O2=0,"NOT READY",IF(O3&gt;0,"INVALID INPUT",IF(O4&gt;0,"RESEQUENCE",IF(O5&gt;0,"EVIDENCE INCOMPLETE",IF(O6&gt;0,"NOT READY",IF('BUILD PLAN'!B7="YES","READY TO CONTINUE","READY TO START")))))))))</x:f>
        <x:v>NOT READY</x:v>
      </x:c>
    </x:row>
    <x:row r="9">
      <x:c r="A9" s="78" t="n">
        <x:v>19</x:v>
      </x:c>
      <x:c r="B9" s="78" t="str">
        <x:f>IF('BUILD PLAN'!B19="","",AND(IFERROR(FIND(UPPER('BUILD PLAN'!D19),'BUILD PLAN'!D19),0)=1,OR('BUILD PLAN'!D19="0-30",'BUILD PLAN'!D19="31-60",'BUILD PLAN'!D19="61-90")))</x:f>
      </x:c>
      <x:c r="C9" s="78" t="str">
        <x:f>IF('BUILD PLAN'!B19="","",AND(IFERROR(FIND(UPPER('BUILD PLAN'!E19),'BUILD PLAN'!E19),0)=1,OR('BUILD PLAN'!E19="RESOLVED",'BUILD PLAN'!E19="BLOCKED",'BUILD PLAN'!E19="UNKNOWN")))</x:f>
      </x:c>
      <x:c r="D9" s="78" t="str">
        <x:f>IF('BUILD PLAN'!B19="","",AND(IFERROR(FIND(UPPER('BUILD PLAN'!F19),'BUILD PLAN'!F19),0)=1,OR('BUILD PLAN'!F19="RESOLVED",'BUILD PLAN'!F19="UNRESOLVED",'BUILD PLAN'!F19="UNKNOWN")))</x:f>
      </x:c>
      <x:c r="E9" s="78" t="str">
        <x:f>IF('BUILD PLAN'!B19="","",AND(IFERROR(FIND(UPPER('BUILD PLAN'!G19),'BUILD PLAN'!G19),0)=1,OR('BUILD PLAN'!G19="NONE",'BUILD PLAN'!G19="0-30",'BUILD PLAN'!G19="31-60",'BUILD PLAN'!G19="61-90")))</x:f>
      </x:c>
      <x:c r="F9" s="78" t="str">
        <x:f>IF('BUILD PLAN'!B19="","",AND(IFERROR(FIND(UPPER('BUILD PLAN'!H19),'BUILD PLAN'!H19),0)=1,OR('BUILD PLAN'!H19="AVAILABLE",'BUILD PLAN'!H19="CONSTRAINED",'BUILD PLAN'!H19="UNAVAILABLE",'BUILD PLAN'!H19="UNKNOWN")))</x:f>
      </x:c>
      <x:c r="G9" s="78" t="str">
        <x:f>IF('BUILD PLAN'!B19="","",AND(IFERROR(FIND(UPPER('BUILD PLAN'!J19),'BUILD PLAN'!J19),0)=1,OR('BUILD PLAN'!J19="READY",'BUILD PLAN'!J19="MISSING",'BUILD PLAN'!J19="UNKNOWN")))</x:f>
      </x:c>
      <x:c r="H9" s="78" t="str">
        <x:f>IF('BUILD PLAN'!B19="","",AND(IFERROR(FIND(UPPER('BUILD PLAN'!$B$7),'BUILD PLAN'!$B$7),0)=1,OR('BUILD PLAN'!$B$7="YES",'BUILD PLAN'!$B$7="NO")))</x:f>
      </x:c>
      <x:c r="I9" s="78" t="str">
        <x:f>IF('BUILD PLAN'!B19="","",IF(OR('BUILD PLAN'!D19="",'BUILD PLAN'!G19=""),FALSE,OR(AND('BUILD PLAN'!G19="31-60",'BUILD PLAN'!D19="0-30"),AND('BUILD PLAN'!G19="61-90",OR('BUILD PLAN'!D19="0-30",'BUILD PLAN'!D19="31-60")))))</x:f>
      </x:c>
      <x:c r="J9" s="78" t="str">
        <x:f>IF('BUILD PLAN'!B19="","",OR('BUILD PLAN'!E19="BLOCKED",'BUILD PLAN'!E19="UNKNOWN",'BUILD PLAN'!F19="UNRESOLVED",'BUILD PLAN'!F19="UNKNOWN",'BUILD PLAN'!H19="UNAVAILABLE",'BUILD PLAN'!H19="UNKNOWN"))</x:f>
      </x:c>
      <x:c r="K9" s="78" t="str">
        <x:f>IF('BUILD PLAN'!B19="","",OR('BUILD PLAN'!J19="MISSING",'BUILD PLAN'!J19="UNKNOWN"))</x:f>
      </x:c>
      <x:c r="L9" s="78" t="str">
        <x:f>IF('BUILD PLAN'!B19="","",IF(OR(B9=FALSE,C9=FALSE,D9=FALSE,E9=FALSE,F9=FALSE,G9=FALSE,H9=FALSE),"INVALID INPUT",IF(I9=TRUE,"RESEQUENCE",IF(J9=TRUE,"RESEQUENCE",IF(K9=TRUE,"EVIDENCE INCOMPLETE","OK")))))</x:f>
      </x:c>
      <x:c r="M9" s="6"/>
      <x:c r="N9" s="6"/>
      <x:c r="O9" s="6"/>
    </x:row>
    <x:row r="10">
      <x:c r="A10" s="78" t="n">
        <x:v>20</x:v>
      </x:c>
      <x:c r="B10" s="78" t="str">
        <x:f>IF('BUILD PLAN'!B20="","",AND(IFERROR(FIND(UPPER('BUILD PLAN'!D20),'BUILD PLAN'!D20),0)=1,OR('BUILD PLAN'!D20="0-30",'BUILD PLAN'!D20="31-60",'BUILD PLAN'!D20="61-90")))</x:f>
      </x:c>
      <x:c r="C10" s="78" t="str">
        <x:f>IF('BUILD PLAN'!B20="","",AND(IFERROR(FIND(UPPER('BUILD PLAN'!E20),'BUILD PLAN'!E20),0)=1,OR('BUILD PLAN'!E20="RESOLVED",'BUILD PLAN'!E20="BLOCKED",'BUILD PLAN'!E20="UNKNOWN")))</x:f>
      </x:c>
      <x:c r="D10" s="78" t="str">
        <x:f>IF('BUILD PLAN'!B20="","",AND(IFERROR(FIND(UPPER('BUILD PLAN'!F20),'BUILD PLAN'!F20),0)=1,OR('BUILD PLAN'!F20="RESOLVED",'BUILD PLAN'!F20="UNRESOLVED",'BUILD PLAN'!F20="UNKNOWN")))</x:f>
      </x:c>
      <x:c r="E10" s="78" t="str">
        <x:f>IF('BUILD PLAN'!B20="","",AND(IFERROR(FIND(UPPER('BUILD PLAN'!G20),'BUILD PLAN'!G20),0)=1,OR('BUILD PLAN'!G20="NONE",'BUILD PLAN'!G20="0-30",'BUILD PLAN'!G20="31-60",'BUILD PLAN'!G20="61-90")))</x:f>
      </x:c>
      <x:c r="F10" s="78" t="str">
        <x:f>IF('BUILD PLAN'!B20="","",AND(IFERROR(FIND(UPPER('BUILD PLAN'!H20),'BUILD PLAN'!H20),0)=1,OR('BUILD PLAN'!H20="AVAILABLE",'BUILD PLAN'!H20="CONSTRAINED",'BUILD PLAN'!H20="UNAVAILABLE",'BUILD PLAN'!H20="UNKNOWN")))</x:f>
      </x:c>
      <x:c r="G10" s="78" t="str">
        <x:f>IF('BUILD PLAN'!B20="","",AND(IFERROR(FIND(UPPER('BUILD PLAN'!J20),'BUILD PLAN'!J20),0)=1,OR('BUILD PLAN'!J20="READY",'BUILD PLAN'!J20="MISSING",'BUILD PLAN'!J20="UNKNOWN")))</x:f>
      </x:c>
      <x:c r="H10" s="78" t="str">
        <x:f>IF('BUILD PLAN'!B20="","",AND(IFERROR(FIND(UPPER('BUILD PLAN'!$B$7),'BUILD PLAN'!$B$7),0)=1,OR('BUILD PLAN'!$B$7="YES",'BUILD PLAN'!$B$7="NO")))</x:f>
      </x:c>
      <x:c r="I10" s="78" t="str">
        <x:f>IF('BUILD PLAN'!B20="","",IF(OR('BUILD PLAN'!D20="",'BUILD PLAN'!G20=""),FALSE,OR(AND('BUILD PLAN'!G20="31-60",'BUILD PLAN'!D20="0-30"),AND('BUILD PLAN'!G20="61-90",OR('BUILD PLAN'!D20="0-30",'BUILD PLAN'!D20="31-60")))))</x:f>
      </x:c>
      <x:c r="J10" s="78" t="str">
        <x:f>IF('BUILD PLAN'!B20="","",OR('BUILD PLAN'!E20="BLOCKED",'BUILD PLAN'!E20="UNKNOWN",'BUILD PLAN'!F20="UNRESOLVED",'BUILD PLAN'!F20="UNKNOWN",'BUILD PLAN'!H20="UNAVAILABLE",'BUILD PLAN'!H20="UNKNOWN"))</x:f>
      </x:c>
      <x:c r="K10" s="78" t="str">
        <x:f>IF('BUILD PLAN'!B20="","",OR('BUILD PLAN'!J20="MISSING",'BUILD PLAN'!J20="UNKNOWN"))</x:f>
      </x:c>
      <x:c r="L10" s="78" t="str">
        <x:f>IF('BUILD PLAN'!B20="","",IF(OR(B10=FALSE,C10=FALSE,D10=FALSE,E10=FALSE,F10=FALSE,G10=FALSE,H10=FALSE),"INVALID INPUT",IF(I10=TRUE,"RESEQUENCE",IF(J10=TRUE,"RESEQUENCE",IF(K10=TRUE,"EVIDENCE INCOMPLETE","OK")))))</x:f>
      </x:c>
      <x:c r="M10" s="6"/>
      <x:c r="N10" s="6"/>
      <x:c r="O10" s="6"/>
    </x:row>
    <x:row r="11">
      <x:c r="A11" s="78" t="n">
        <x:v>21</x:v>
      </x:c>
      <x:c r="B11" s="78" t="str">
        <x:f>IF('BUILD PLAN'!B21="","",AND(IFERROR(FIND(UPPER('BUILD PLAN'!D21),'BUILD PLAN'!D21),0)=1,OR('BUILD PLAN'!D21="0-30",'BUILD PLAN'!D21="31-60",'BUILD PLAN'!D21="61-90")))</x:f>
      </x:c>
      <x:c r="C11" s="78" t="str">
        <x:f>IF('BUILD PLAN'!B21="","",AND(IFERROR(FIND(UPPER('BUILD PLAN'!E21),'BUILD PLAN'!E21),0)=1,OR('BUILD PLAN'!E21="RESOLVED",'BUILD PLAN'!E21="BLOCKED",'BUILD PLAN'!E21="UNKNOWN")))</x:f>
      </x:c>
      <x:c r="D11" s="78" t="str">
        <x:f>IF('BUILD PLAN'!B21="","",AND(IFERROR(FIND(UPPER('BUILD PLAN'!F21),'BUILD PLAN'!F21),0)=1,OR('BUILD PLAN'!F21="RESOLVED",'BUILD PLAN'!F21="UNRESOLVED",'BUILD PLAN'!F21="UNKNOWN")))</x:f>
      </x:c>
      <x:c r="E11" s="78" t="str">
        <x:f>IF('BUILD PLAN'!B21="","",AND(IFERROR(FIND(UPPER('BUILD PLAN'!G21),'BUILD PLAN'!G21),0)=1,OR('BUILD PLAN'!G21="NONE",'BUILD PLAN'!G21="0-30",'BUILD PLAN'!G21="31-60",'BUILD PLAN'!G21="61-90")))</x:f>
      </x:c>
      <x:c r="F11" s="78" t="str">
        <x:f>IF('BUILD PLAN'!B21="","",AND(IFERROR(FIND(UPPER('BUILD PLAN'!H21),'BUILD PLAN'!H21),0)=1,OR('BUILD PLAN'!H21="AVAILABLE",'BUILD PLAN'!H21="CONSTRAINED",'BUILD PLAN'!H21="UNAVAILABLE",'BUILD PLAN'!H21="UNKNOWN")))</x:f>
      </x:c>
      <x:c r="G11" s="78" t="str">
        <x:f>IF('BUILD PLAN'!B21="","",AND(IFERROR(FIND(UPPER('BUILD PLAN'!J21),'BUILD PLAN'!J21),0)=1,OR('BUILD PLAN'!J21="READY",'BUILD PLAN'!J21="MISSING",'BUILD PLAN'!J21="UNKNOWN")))</x:f>
      </x:c>
      <x:c r="H11" s="78" t="str">
        <x:f>IF('BUILD PLAN'!B21="","",AND(IFERROR(FIND(UPPER('BUILD PLAN'!$B$7),'BUILD PLAN'!$B$7),0)=1,OR('BUILD PLAN'!$B$7="YES",'BUILD PLAN'!$B$7="NO")))</x:f>
      </x:c>
      <x:c r="I11" s="78" t="str">
        <x:f>IF('BUILD PLAN'!B21="","",IF(OR('BUILD PLAN'!D21="",'BUILD PLAN'!G21=""),FALSE,OR(AND('BUILD PLAN'!G21="31-60",'BUILD PLAN'!D21="0-30"),AND('BUILD PLAN'!G21="61-90",OR('BUILD PLAN'!D21="0-30",'BUILD PLAN'!D21="31-60")))))</x:f>
      </x:c>
      <x:c r="J11" s="78" t="str">
        <x:f>IF('BUILD PLAN'!B21="","",OR('BUILD PLAN'!E21="BLOCKED",'BUILD PLAN'!E21="UNKNOWN",'BUILD PLAN'!F21="UNRESOLVED",'BUILD PLAN'!F21="UNKNOWN",'BUILD PLAN'!H21="UNAVAILABLE",'BUILD PLAN'!H21="UNKNOWN"))</x:f>
      </x:c>
      <x:c r="K11" s="78" t="str">
        <x:f>IF('BUILD PLAN'!B21="","",OR('BUILD PLAN'!J21="MISSING",'BUILD PLAN'!J21="UNKNOWN"))</x:f>
      </x:c>
      <x:c r="L11" s="78" t="str">
        <x:f>IF('BUILD PLAN'!B21="","",IF(OR(B11=FALSE,C11=FALSE,D11=FALSE,E11=FALSE,F11=FALSE,G11=FALSE,H11=FALSE),"INVALID INPUT",IF(I11=TRUE,"RESEQUENCE",IF(J11=TRUE,"RESEQUENCE",IF(K11=TRUE,"EVIDENCE INCOMPLETE","OK")))))</x:f>
      </x:c>
      <x:c r="M11" s="6"/>
      <x:c r="N11" s="6"/>
      <x:c r="O11" s="6"/>
    </x:row>
    <x:row r="12">
      <x:c r="A12" s="78" t="n">
        <x:v>22</x:v>
      </x:c>
      <x:c r="B12" s="78" t="str">
        <x:f>IF('BUILD PLAN'!B22="","",AND(IFERROR(FIND(UPPER('BUILD PLAN'!D22),'BUILD PLAN'!D22),0)=1,OR('BUILD PLAN'!D22="0-30",'BUILD PLAN'!D22="31-60",'BUILD PLAN'!D22="61-90")))</x:f>
      </x:c>
      <x:c r="C12" s="78" t="str">
        <x:f>IF('BUILD PLAN'!B22="","",AND(IFERROR(FIND(UPPER('BUILD PLAN'!E22),'BUILD PLAN'!E22),0)=1,OR('BUILD PLAN'!E22="RESOLVED",'BUILD PLAN'!E22="BLOCKED",'BUILD PLAN'!E22="UNKNOWN")))</x:f>
      </x:c>
      <x:c r="D12" s="78" t="str">
        <x:f>IF('BUILD PLAN'!B22="","",AND(IFERROR(FIND(UPPER('BUILD PLAN'!F22),'BUILD PLAN'!F22),0)=1,OR('BUILD PLAN'!F22="RESOLVED",'BUILD PLAN'!F22="UNRESOLVED",'BUILD PLAN'!F22="UNKNOWN")))</x:f>
      </x:c>
      <x:c r="E12" s="78" t="str">
        <x:f>IF('BUILD PLAN'!B22="","",AND(IFERROR(FIND(UPPER('BUILD PLAN'!G22),'BUILD PLAN'!G22),0)=1,OR('BUILD PLAN'!G22="NONE",'BUILD PLAN'!G22="0-30",'BUILD PLAN'!G22="31-60",'BUILD PLAN'!G22="61-90")))</x:f>
      </x:c>
      <x:c r="F12" s="78" t="str">
        <x:f>IF('BUILD PLAN'!B22="","",AND(IFERROR(FIND(UPPER('BUILD PLAN'!H22),'BUILD PLAN'!H22),0)=1,OR('BUILD PLAN'!H22="AVAILABLE",'BUILD PLAN'!H22="CONSTRAINED",'BUILD PLAN'!H22="UNAVAILABLE",'BUILD PLAN'!H22="UNKNOWN")))</x:f>
      </x:c>
      <x:c r="G12" s="78" t="str">
        <x:f>IF('BUILD PLAN'!B22="","",AND(IFERROR(FIND(UPPER('BUILD PLAN'!J22),'BUILD PLAN'!J22),0)=1,OR('BUILD PLAN'!J22="READY",'BUILD PLAN'!J22="MISSING",'BUILD PLAN'!J22="UNKNOWN")))</x:f>
      </x:c>
      <x:c r="H12" s="78" t="str">
        <x:f>IF('BUILD PLAN'!B22="","",AND(IFERROR(FIND(UPPER('BUILD PLAN'!$B$7),'BUILD PLAN'!$B$7),0)=1,OR('BUILD PLAN'!$B$7="YES",'BUILD PLAN'!$B$7="NO")))</x:f>
      </x:c>
      <x:c r="I12" s="78" t="str">
        <x:f>IF('BUILD PLAN'!B22="","",IF(OR('BUILD PLAN'!D22="",'BUILD PLAN'!G22=""),FALSE,OR(AND('BUILD PLAN'!G22="31-60",'BUILD PLAN'!D22="0-30"),AND('BUILD PLAN'!G22="61-90",OR('BUILD PLAN'!D22="0-30",'BUILD PLAN'!D22="31-60")))))</x:f>
      </x:c>
      <x:c r="J12" s="78" t="str">
        <x:f>IF('BUILD PLAN'!B22="","",OR('BUILD PLAN'!E22="BLOCKED",'BUILD PLAN'!E22="UNKNOWN",'BUILD PLAN'!F22="UNRESOLVED",'BUILD PLAN'!F22="UNKNOWN",'BUILD PLAN'!H22="UNAVAILABLE",'BUILD PLAN'!H22="UNKNOWN"))</x:f>
      </x:c>
      <x:c r="K12" s="78" t="str">
        <x:f>IF('BUILD PLAN'!B22="","",OR('BUILD PLAN'!J22="MISSING",'BUILD PLAN'!J22="UNKNOWN"))</x:f>
      </x:c>
      <x:c r="L12" s="78" t="str">
        <x:f>IF('BUILD PLAN'!B22="","",IF(OR(B12=FALSE,C12=FALSE,D12=FALSE,E12=FALSE,F12=FALSE,G12=FALSE,H12=FALSE),"INVALID INPUT",IF(I12=TRUE,"RESEQUENCE",IF(J12=TRUE,"RESEQUENCE",IF(K12=TRUE,"EVIDENCE INCOMPLETE","OK")))))</x:f>
      </x:c>
      <x:c r="M12" s="6"/>
      <x:c r="N12" s="6"/>
      <x:c r="O12" s="6"/>
    </x:row>
    <x:row r="13">
      <x:c r="A13" s="78" t="n">
        <x:v>23</x:v>
      </x:c>
      <x:c r="B13" s="78" t="str">
        <x:f>IF('BUILD PLAN'!B23="","",AND(IFERROR(FIND(UPPER('BUILD PLAN'!D23),'BUILD PLAN'!D23),0)=1,OR('BUILD PLAN'!D23="0-30",'BUILD PLAN'!D23="31-60",'BUILD PLAN'!D23="61-90")))</x:f>
      </x:c>
      <x:c r="C13" s="78" t="str">
        <x:f>IF('BUILD PLAN'!B23="","",AND(IFERROR(FIND(UPPER('BUILD PLAN'!E23),'BUILD PLAN'!E23),0)=1,OR('BUILD PLAN'!E23="RESOLVED",'BUILD PLAN'!E23="BLOCKED",'BUILD PLAN'!E23="UNKNOWN")))</x:f>
      </x:c>
      <x:c r="D13" s="78" t="str">
        <x:f>IF('BUILD PLAN'!B23="","",AND(IFERROR(FIND(UPPER('BUILD PLAN'!F23),'BUILD PLAN'!F23),0)=1,OR('BUILD PLAN'!F23="RESOLVED",'BUILD PLAN'!F23="UNRESOLVED",'BUILD PLAN'!F23="UNKNOWN")))</x:f>
      </x:c>
      <x:c r="E13" s="78" t="str">
        <x:f>IF('BUILD PLAN'!B23="","",AND(IFERROR(FIND(UPPER('BUILD PLAN'!G23),'BUILD PLAN'!G23),0)=1,OR('BUILD PLAN'!G23="NONE",'BUILD PLAN'!G23="0-30",'BUILD PLAN'!G23="31-60",'BUILD PLAN'!G23="61-90")))</x:f>
      </x:c>
      <x:c r="F13" s="78" t="str">
        <x:f>IF('BUILD PLAN'!B23="","",AND(IFERROR(FIND(UPPER('BUILD PLAN'!H23),'BUILD PLAN'!H23),0)=1,OR('BUILD PLAN'!H23="AVAILABLE",'BUILD PLAN'!H23="CONSTRAINED",'BUILD PLAN'!H23="UNAVAILABLE",'BUILD PLAN'!H23="UNKNOWN")))</x:f>
      </x:c>
      <x:c r="G13" s="78" t="str">
        <x:f>IF('BUILD PLAN'!B23="","",AND(IFERROR(FIND(UPPER('BUILD PLAN'!J23),'BUILD PLAN'!J23),0)=1,OR('BUILD PLAN'!J23="READY",'BUILD PLAN'!J23="MISSING",'BUILD PLAN'!J23="UNKNOWN")))</x:f>
      </x:c>
      <x:c r="H13" s="78" t="str">
        <x:f>IF('BUILD PLAN'!B23="","",AND(IFERROR(FIND(UPPER('BUILD PLAN'!$B$7),'BUILD PLAN'!$B$7),0)=1,OR('BUILD PLAN'!$B$7="YES",'BUILD PLAN'!$B$7="NO")))</x:f>
      </x:c>
      <x:c r="I13" s="78" t="str">
        <x:f>IF('BUILD PLAN'!B23="","",IF(OR('BUILD PLAN'!D23="",'BUILD PLAN'!G23=""),FALSE,OR(AND('BUILD PLAN'!G23="31-60",'BUILD PLAN'!D23="0-30"),AND('BUILD PLAN'!G23="61-90",OR('BUILD PLAN'!D23="0-30",'BUILD PLAN'!D23="31-60")))))</x:f>
      </x:c>
      <x:c r="J13" s="78" t="str">
        <x:f>IF('BUILD PLAN'!B23="","",OR('BUILD PLAN'!E23="BLOCKED",'BUILD PLAN'!E23="UNKNOWN",'BUILD PLAN'!F23="UNRESOLVED",'BUILD PLAN'!F23="UNKNOWN",'BUILD PLAN'!H23="UNAVAILABLE",'BUILD PLAN'!H23="UNKNOWN"))</x:f>
      </x:c>
      <x:c r="K13" s="78" t="str">
        <x:f>IF('BUILD PLAN'!B23="","",OR('BUILD PLAN'!J23="MISSING",'BUILD PLAN'!J23="UNKNOWN"))</x:f>
      </x:c>
      <x:c r="L13" s="78" t="str">
        <x:f>IF('BUILD PLAN'!B23="","",IF(OR(B13=FALSE,C13=FALSE,D13=FALSE,E13=FALSE,F13=FALSE,G13=FALSE,H13=FALSE),"INVALID INPUT",IF(I13=TRUE,"RESEQUENCE",IF(J13=TRUE,"RESEQUENCE",IF(K13=TRUE,"EVIDENCE INCOMPLETE","OK")))))</x:f>
      </x:c>
      <x:c r="M13" s="6"/>
      <x:c r="N13" s="6"/>
      <x:c r="O13" s="6"/>
    </x:row>
    <x:row r="14">
      <x:c r="A14" s="78" t="n">
        <x:v>24</x:v>
      </x:c>
      <x:c r="B14" s="78" t="str">
        <x:f>IF('BUILD PLAN'!B24="","",AND(IFERROR(FIND(UPPER('BUILD PLAN'!D24),'BUILD PLAN'!D24),0)=1,OR('BUILD PLAN'!D24="0-30",'BUILD PLAN'!D24="31-60",'BUILD PLAN'!D24="61-90")))</x:f>
      </x:c>
      <x:c r="C14" s="78" t="str">
        <x:f>IF('BUILD PLAN'!B24="","",AND(IFERROR(FIND(UPPER('BUILD PLAN'!E24),'BUILD PLAN'!E24),0)=1,OR('BUILD PLAN'!E24="RESOLVED",'BUILD PLAN'!E24="BLOCKED",'BUILD PLAN'!E24="UNKNOWN")))</x:f>
      </x:c>
      <x:c r="D14" s="78" t="str">
        <x:f>IF('BUILD PLAN'!B24="","",AND(IFERROR(FIND(UPPER('BUILD PLAN'!F24),'BUILD PLAN'!F24),0)=1,OR('BUILD PLAN'!F24="RESOLVED",'BUILD PLAN'!F24="UNRESOLVED",'BUILD PLAN'!F24="UNKNOWN")))</x:f>
      </x:c>
      <x:c r="E14" s="78" t="str">
        <x:f>IF('BUILD PLAN'!B24="","",AND(IFERROR(FIND(UPPER('BUILD PLAN'!G24),'BUILD PLAN'!G24),0)=1,OR('BUILD PLAN'!G24="NONE",'BUILD PLAN'!G24="0-30",'BUILD PLAN'!G24="31-60",'BUILD PLAN'!G24="61-90")))</x:f>
      </x:c>
      <x:c r="F14" s="78" t="str">
        <x:f>IF('BUILD PLAN'!B24="","",AND(IFERROR(FIND(UPPER('BUILD PLAN'!H24),'BUILD PLAN'!H24),0)=1,OR('BUILD PLAN'!H24="AVAILABLE",'BUILD PLAN'!H24="CONSTRAINED",'BUILD PLAN'!H24="UNAVAILABLE",'BUILD PLAN'!H24="UNKNOWN")))</x:f>
      </x:c>
      <x:c r="G14" s="78" t="str">
        <x:f>IF('BUILD PLAN'!B24="","",AND(IFERROR(FIND(UPPER('BUILD PLAN'!J24),'BUILD PLAN'!J24),0)=1,OR('BUILD PLAN'!J24="READY",'BUILD PLAN'!J24="MISSING",'BUILD PLAN'!J24="UNKNOWN")))</x:f>
      </x:c>
      <x:c r="H14" s="78" t="str">
        <x:f>IF('BUILD PLAN'!B24="","",AND(IFERROR(FIND(UPPER('BUILD PLAN'!$B$7),'BUILD PLAN'!$B$7),0)=1,OR('BUILD PLAN'!$B$7="YES",'BUILD PLAN'!$B$7="NO")))</x:f>
      </x:c>
      <x:c r="I14" s="78" t="str">
        <x:f>IF('BUILD PLAN'!B24="","",IF(OR('BUILD PLAN'!D24="",'BUILD PLAN'!G24=""),FALSE,OR(AND('BUILD PLAN'!G24="31-60",'BUILD PLAN'!D24="0-30"),AND('BUILD PLAN'!G24="61-90",OR('BUILD PLAN'!D24="0-30",'BUILD PLAN'!D24="31-60")))))</x:f>
      </x:c>
      <x:c r="J14" s="78" t="str">
        <x:f>IF('BUILD PLAN'!B24="","",OR('BUILD PLAN'!E24="BLOCKED",'BUILD PLAN'!E24="UNKNOWN",'BUILD PLAN'!F24="UNRESOLVED",'BUILD PLAN'!F24="UNKNOWN",'BUILD PLAN'!H24="UNAVAILABLE",'BUILD PLAN'!H24="UNKNOWN"))</x:f>
      </x:c>
      <x:c r="K14" s="78" t="str">
        <x:f>IF('BUILD PLAN'!B24="","",OR('BUILD PLAN'!J24="MISSING",'BUILD PLAN'!J24="UNKNOWN"))</x:f>
      </x:c>
      <x:c r="L14" s="78" t="str">
        <x:f>IF('BUILD PLAN'!B24="","",IF(OR(B14=FALSE,C14=FALSE,D14=FALSE,E14=FALSE,F14=FALSE,G14=FALSE,H14=FALSE),"INVALID INPUT",IF(I14=TRUE,"RESEQUENCE",IF(J14=TRUE,"RESEQUENCE",IF(K14=TRUE,"EVIDENCE INCOMPLETE","OK")))))</x:f>
      </x:c>
      <x:c r="M14" s="6"/>
      <x:c r="N14" s="6"/>
      <x:c r="O14" s="6"/>
    </x:row>
    <x:row r="15">
      <x:c r="A15" s="78" t="n">
        <x:v>25</x:v>
      </x:c>
      <x:c r="B15" s="78" t="str">
        <x:f>IF('BUILD PLAN'!B25="","",AND(IFERROR(FIND(UPPER('BUILD PLAN'!D25),'BUILD PLAN'!D25),0)=1,OR('BUILD PLAN'!D25="0-30",'BUILD PLAN'!D25="31-60",'BUILD PLAN'!D25="61-90")))</x:f>
      </x:c>
      <x:c r="C15" s="78" t="str">
        <x:f>IF('BUILD PLAN'!B25="","",AND(IFERROR(FIND(UPPER('BUILD PLAN'!E25),'BUILD PLAN'!E25),0)=1,OR('BUILD PLAN'!E25="RESOLVED",'BUILD PLAN'!E25="BLOCKED",'BUILD PLAN'!E25="UNKNOWN")))</x:f>
      </x:c>
      <x:c r="D15" s="78" t="str">
        <x:f>IF('BUILD PLAN'!B25="","",AND(IFERROR(FIND(UPPER('BUILD PLAN'!F25),'BUILD PLAN'!F25),0)=1,OR('BUILD PLAN'!F25="RESOLVED",'BUILD PLAN'!F25="UNRESOLVED",'BUILD PLAN'!F25="UNKNOWN")))</x:f>
      </x:c>
      <x:c r="E15" s="78" t="str">
        <x:f>IF('BUILD PLAN'!B25="","",AND(IFERROR(FIND(UPPER('BUILD PLAN'!G25),'BUILD PLAN'!G25),0)=1,OR('BUILD PLAN'!G25="NONE",'BUILD PLAN'!G25="0-30",'BUILD PLAN'!G25="31-60",'BUILD PLAN'!G25="61-90")))</x:f>
      </x:c>
      <x:c r="F15" s="78" t="str">
        <x:f>IF('BUILD PLAN'!B25="","",AND(IFERROR(FIND(UPPER('BUILD PLAN'!H25),'BUILD PLAN'!H25),0)=1,OR('BUILD PLAN'!H25="AVAILABLE",'BUILD PLAN'!H25="CONSTRAINED",'BUILD PLAN'!H25="UNAVAILABLE",'BUILD PLAN'!H25="UNKNOWN")))</x:f>
      </x:c>
      <x:c r="G15" s="78" t="str">
        <x:f>IF('BUILD PLAN'!B25="","",AND(IFERROR(FIND(UPPER('BUILD PLAN'!J25),'BUILD PLAN'!J25),0)=1,OR('BUILD PLAN'!J25="READY",'BUILD PLAN'!J25="MISSING",'BUILD PLAN'!J25="UNKNOWN")))</x:f>
      </x:c>
      <x:c r="H15" s="78" t="str">
        <x:f>IF('BUILD PLAN'!B25="","",AND(IFERROR(FIND(UPPER('BUILD PLAN'!$B$7),'BUILD PLAN'!$B$7),0)=1,OR('BUILD PLAN'!$B$7="YES",'BUILD PLAN'!$B$7="NO")))</x:f>
      </x:c>
      <x:c r="I15" s="78" t="str">
        <x:f>IF('BUILD PLAN'!B25="","",IF(OR('BUILD PLAN'!D25="",'BUILD PLAN'!G25=""),FALSE,OR(AND('BUILD PLAN'!G25="31-60",'BUILD PLAN'!D25="0-30"),AND('BUILD PLAN'!G25="61-90",OR('BUILD PLAN'!D25="0-30",'BUILD PLAN'!D25="31-60")))))</x:f>
      </x:c>
      <x:c r="J15" s="78" t="str">
        <x:f>IF('BUILD PLAN'!B25="","",OR('BUILD PLAN'!E25="BLOCKED",'BUILD PLAN'!E25="UNKNOWN",'BUILD PLAN'!F25="UNRESOLVED",'BUILD PLAN'!F25="UNKNOWN",'BUILD PLAN'!H25="UNAVAILABLE",'BUILD PLAN'!H25="UNKNOWN"))</x:f>
      </x:c>
      <x:c r="K15" s="78" t="str">
        <x:f>IF('BUILD PLAN'!B25="","",OR('BUILD PLAN'!J25="MISSING",'BUILD PLAN'!J25="UNKNOWN"))</x:f>
      </x:c>
      <x:c r="L15" s="78" t="str">
        <x:f>IF('BUILD PLAN'!B25="","",IF(OR(B15=FALSE,C15=FALSE,D15=FALSE,E15=FALSE,F15=FALSE,G15=FALSE,H15=FALSE),"INVALID INPUT",IF(I15=TRUE,"RESEQUENCE",IF(J15=TRUE,"RESEQUENCE",IF(K15=TRUE,"EVIDENCE INCOMPLETE","OK")))))</x:f>
      </x:c>
      <x:c r="M15" s="6"/>
      <x:c r="N15" s="6"/>
      <x:c r="O15" s="6"/>
    </x:row>
    <x:row r="16">
      <x:c r="A16" s="78" t="n">
        <x:v>26</x:v>
      </x:c>
      <x:c r="B16" s="78" t="str">
        <x:f>IF('BUILD PLAN'!B26="","",AND(IFERROR(FIND(UPPER('BUILD PLAN'!D26),'BUILD PLAN'!D26),0)=1,OR('BUILD PLAN'!D26="0-30",'BUILD PLAN'!D26="31-60",'BUILD PLAN'!D26="61-90")))</x:f>
      </x:c>
      <x:c r="C16" s="78" t="str">
        <x:f>IF('BUILD PLAN'!B26="","",AND(IFERROR(FIND(UPPER('BUILD PLAN'!E26),'BUILD PLAN'!E26),0)=1,OR('BUILD PLAN'!E26="RESOLVED",'BUILD PLAN'!E26="BLOCKED",'BUILD PLAN'!E26="UNKNOWN")))</x:f>
      </x:c>
      <x:c r="D16" s="78" t="str">
        <x:f>IF('BUILD PLAN'!B26="","",AND(IFERROR(FIND(UPPER('BUILD PLAN'!F26),'BUILD PLAN'!F26),0)=1,OR('BUILD PLAN'!F26="RESOLVED",'BUILD PLAN'!F26="UNRESOLVED",'BUILD PLAN'!F26="UNKNOWN")))</x:f>
      </x:c>
      <x:c r="E16" s="78" t="str">
        <x:f>IF('BUILD PLAN'!B26="","",AND(IFERROR(FIND(UPPER('BUILD PLAN'!G26),'BUILD PLAN'!G26),0)=1,OR('BUILD PLAN'!G26="NONE",'BUILD PLAN'!G26="0-30",'BUILD PLAN'!G26="31-60",'BUILD PLAN'!G26="61-90")))</x:f>
      </x:c>
      <x:c r="F16" s="78" t="str">
        <x:f>IF('BUILD PLAN'!B26="","",AND(IFERROR(FIND(UPPER('BUILD PLAN'!H26),'BUILD PLAN'!H26),0)=1,OR('BUILD PLAN'!H26="AVAILABLE",'BUILD PLAN'!H26="CONSTRAINED",'BUILD PLAN'!H26="UNAVAILABLE",'BUILD PLAN'!H26="UNKNOWN")))</x:f>
      </x:c>
      <x:c r="G16" s="78" t="str">
        <x:f>IF('BUILD PLAN'!B26="","",AND(IFERROR(FIND(UPPER('BUILD PLAN'!J26),'BUILD PLAN'!J26),0)=1,OR('BUILD PLAN'!J26="READY",'BUILD PLAN'!J26="MISSING",'BUILD PLAN'!J26="UNKNOWN")))</x:f>
      </x:c>
      <x:c r="H16" s="78" t="str">
        <x:f>IF('BUILD PLAN'!B26="","",AND(IFERROR(FIND(UPPER('BUILD PLAN'!$B$7),'BUILD PLAN'!$B$7),0)=1,OR('BUILD PLAN'!$B$7="YES",'BUILD PLAN'!$B$7="NO")))</x:f>
      </x:c>
      <x:c r="I16" s="78" t="str">
        <x:f>IF('BUILD PLAN'!B26="","",IF(OR('BUILD PLAN'!D26="",'BUILD PLAN'!G26=""),FALSE,OR(AND('BUILD PLAN'!G26="31-60",'BUILD PLAN'!D26="0-30"),AND('BUILD PLAN'!G26="61-90",OR('BUILD PLAN'!D26="0-30",'BUILD PLAN'!D26="31-60")))))</x:f>
      </x:c>
      <x:c r="J16" s="78" t="str">
        <x:f>IF('BUILD PLAN'!B26="","",OR('BUILD PLAN'!E26="BLOCKED",'BUILD PLAN'!E26="UNKNOWN",'BUILD PLAN'!F26="UNRESOLVED",'BUILD PLAN'!F26="UNKNOWN",'BUILD PLAN'!H26="UNAVAILABLE",'BUILD PLAN'!H26="UNKNOWN"))</x:f>
      </x:c>
      <x:c r="K16" s="78" t="str">
        <x:f>IF('BUILD PLAN'!B26="","",OR('BUILD PLAN'!J26="MISSING",'BUILD PLAN'!J26="UNKNOWN"))</x:f>
      </x:c>
      <x:c r="L16" s="78" t="str">
        <x:f>IF('BUILD PLAN'!B26="","",IF(OR(B16=FALSE,C16=FALSE,D16=FALSE,E16=FALSE,F16=FALSE,G16=FALSE,H16=FALSE),"INVALID INPUT",IF(I16=TRUE,"RESEQUENCE",IF(J16=TRUE,"RESEQUENCE",IF(K16=TRUE,"EVIDENCE INCOMPLETE","OK")))))</x:f>
      </x:c>
      <x:c r="M16" s="6"/>
      <x:c r="N16" s="6"/>
      <x:c r="O16" s="6"/>
    </x:row>
    <x:row r="17">
      <x:c r="A17" s="78" t="n">
        <x:v>27</x:v>
      </x:c>
      <x:c r="B17" s="78" t="str">
        <x:f>IF('BUILD PLAN'!B27="","",AND(IFERROR(FIND(UPPER('BUILD PLAN'!D27),'BUILD PLAN'!D27),0)=1,OR('BUILD PLAN'!D27="0-30",'BUILD PLAN'!D27="31-60",'BUILD PLAN'!D27="61-90")))</x:f>
      </x:c>
      <x:c r="C17" s="78" t="str">
        <x:f>IF('BUILD PLAN'!B27="","",AND(IFERROR(FIND(UPPER('BUILD PLAN'!E27),'BUILD PLAN'!E27),0)=1,OR('BUILD PLAN'!E27="RESOLVED",'BUILD PLAN'!E27="BLOCKED",'BUILD PLAN'!E27="UNKNOWN")))</x:f>
      </x:c>
      <x:c r="D17" s="78" t="str">
        <x:f>IF('BUILD PLAN'!B27="","",AND(IFERROR(FIND(UPPER('BUILD PLAN'!F27),'BUILD PLAN'!F27),0)=1,OR('BUILD PLAN'!F27="RESOLVED",'BUILD PLAN'!F27="UNRESOLVED",'BUILD PLAN'!F27="UNKNOWN")))</x:f>
      </x:c>
      <x:c r="E17" s="78" t="str">
        <x:f>IF('BUILD PLAN'!B27="","",AND(IFERROR(FIND(UPPER('BUILD PLAN'!G27),'BUILD PLAN'!G27),0)=1,OR('BUILD PLAN'!G27="NONE",'BUILD PLAN'!G27="0-30",'BUILD PLAN'!G27="31-60",'BUILD PLAN'!G27="61-90")))</x:f>
      </x:c>
      <x:c r="F17" s="78" t="str">
        <x:f>IF('BUILD PLAN'!B27="","",AND(IFERROR(FIND(UPPER('BUILD PLAN'!H27),'BUILD PLAN'!H27),0)=1,OR('BUILD PLAN'!H27="AVAILABLE",'BUILD PLAN'!H27="CONSTRAINED",'BUILD PLAN'!H27="UNAVAILABLE",'BUILD PLAN'!H27="UNKNOWN")))</x:f>
      </x:c>
      <x:c r="G17" s="78" t="str">
        <x:f>IF('BUILD PLAN'!B27="","",AND(IFERROR(FIND(UPPER('BUILD PLAN'!J27),'BUILD PLAN'!J27),0)=1,OR('BUILD PLAN'!J27="READY",'BUILD PLAN'!J27="MISSING",'BUILD PLAN'!J27="UNKNOWN")))</x:f>
      </x:c>
      <x:c r="H17" s="78" t="str">
        <x:f>IF('BUILD PLAN'!B27="","",AND(IFERROR(FIND(UPPER('BUILD PLAN'!$B$7),'BUILD PLAN'!$B$7),0)=1,OR('BUILD PLAN'!$B$7="YES",'BUILD PLAN'!$B$7="NO")))</x:f>
      </x:c>
      <x:c r="I17" s="78" t="str">
        <x:f>IF('BUILD PLAN'!B27="","",IF(OR('BUILD PLAN'!D27="",'BUILD PLAN'!G27=""),FALSE,OR(AND('BUILD PLAN'!G27="31-60",'BUILD PLAN'!D27="0-30"),AND('BUILD PLAN'!G27="61-90",OR('BUILD PLAN'!D27="0-30",'BUILD PLAN'!D27="31-60")))))</x:f>
      </x:c>
      <x:c r="J17" s="78" t="str">
        <x:f>IF('BUILD PLAN'!B27="","",OR('BUILD PLAN'!E27="BLOCKED",'BUILD PLAN'!E27="UNKNOWN",'BUILD PLAN'!F27="UNRESOLVED",'BUILD PLAN'!F27="UNKNOWN",'BUILD PLAN'!H27="UNAVAILABLE",'BUILD PLAN'!H27="UNKNOWN"))</x:f>
      </x:c>
      <x:c r="K17" s="78" t="str">
        <x:f>IF('BUILD PLAN'!B27="","",OR('BUILD PLAN'!J27="MISSING",'BUILD PLAN'!J27="UNKNOWN"))</x:f>
      </x:c>
      <x:c r="L17" s="78" t="str">
        <x:f>IF('BUILD PLAN'!B27="","",IF(OR(B17=FALSE,C17=FALSE,D17=FALSE,E17=FALSE,F17=FALSE,G17=FALSE,H17=FALSE),"INVALID INPUT",IF(I17=TRUE,"RESEQUENCE",IF(J17=TRUE,"RESEQUENCE",IF(K17=TRUE,"EVIDENCE INCOMPLETE","OK")))))</x:f>
      </x:c>
      <x:c r="M17" s="6"/>
      <x:c r="N17" s="6"/>
      <x:c r="O17" s="6"/>
    </x:row>
    <x:row r="18">
      <x:c r="A18" s="78" t="n">
        <x:v>28</x:v>
      </x:c>
      <x:c r="B18" s="78" t="str">
        <x:f>IF('BUILD PLAN'!B28="","",AND(IFERROR(FIND(UPPER('BUILD PLAN'!D28),'BUILD PLAN'!D28),0)=1,OR('BUILD PLAN'!D28="0-30",'BUILD PLAN'!D28="31-60",'BUILD PLAN'!D28="61-90")))</x:f>
      </x:c>
      <x:c r="C18" s="78" t="str">
        <x:f>IF('BUILD PLAN'!B28="","",AND(IFERROR(FIND(UPPER('BUILD PLAN'!E28),'BUILD PLAN'!E28),0)=1,OR('BUILD PLAN'!E28="RESOLVED",'BUILD PLAN'!E28="BLOCKED",'BUILD PLAN'!E28="UNKNOWN")))</x:f>
      </x:c>
      <x:c r="D18" s="78" t="str">
        <x:f>IF('BUILD PLAN'!B28="","",AND(IFERROR(FIND(UPPER('BUILD PLAN'!F28),'BUILD PLAN'!F28),0)=1,OR('BUILD PLAN'!F28="RESOLVED",'BUILD PLAN'!F28="UNRESOLVED",'BUILD PLAN'!F28="UNKNOWN")))</x:f>
      </x:c>
      <x:c r="E18" s="78" t="str">
        <x:f>IF('BUILD PLAN'!B28="","",AND(IFERROR(FIND(UPPER('BUILD PLAN'!G28),'BUILD PLAN'!G28),0)=1,OR('BUILD PLAN'!G28="NONE",'BUILD PLAN'!G28="0-30",'BUILD PLAN'!G28="31-60",'BUILD PLAN'!G28="61-90")))</x:f>
      </x:c>
      <x:c r="F18" s="78" t="str">
        <x:f>IF('BUILD PLAN'!B28="","",AND(IFERROR(FIND(UPPER('BUILD PLAN'!H28),'BUILD PLAN'!H28),0)=1,OR('BUILD PLAN'!H28="AVAILABLE",'BUILD PLAN'!H28="CONSTRAINED",'BUILD PLAN'!H28="UNAVAILABLE",'BUILD PLAN'!H28="UNKNOWN")))</x:f>
      </x:c>
      <x:c r="G18" s="78" t="str">
        <x:f>IF('BUILD PLAN'!B28="","",AND(IFERROR(FIND(UPPER('BUILD PLAN'!J28),'BUILD PLAN'!J28),0)=1,OR('BUILD PLAN'!J28="READY",'BUILD PLAN'!J28="MISSING",'BUILD PLAN'!J28="UNKNOWN")))</x:f>
      </x:c>
      <x:c r="H18" s="78" t="str">
        <x:f>IF('BUILD PLAN'!B28="","",AND(IFERROR(FIND(UPPER('BUILD PLAN'!$B$7),'BUILD PLAN'!$B$7),0)=1,OR('BUILD PLAN'!$B$7="YES",'BUILD PLAN'!$B$7="NO")))</x:f>
      </x:c>
      <x:c r="I18" s="78" t="str">
        <x:f>IF('BUILD PLAN'!B28="","",IF(OR('BUILD PLAN'!D28="",'BUILD PLAN'!G28=""),FALSE,OR(AND('BUILD PLAN'!G28="31-60",'BUILD PLAN'!D28="0-30"),AND('BUILD PLAN'!G28="61-90",OR('BUILD PLAN'!D28="0-30",'BUILD PLAN'!D28="31-60")))))</x:f>
      </x:c>
      <x:c r="J18" s="78" t="str">
        <x:f>IF('BUILD PLAN'!B28="","",OR('BUILD PLAN'!E28="BLOCKED",'BUILD PLAN'!E28="UNKNOWN",'BUILD PLAN'!F28="UNRESOLVED",'BUILD PLAN'!F28="UNKNOWN",'BUILD PLAN'!H28="UNAVAILABLE",'BUILD PLAN'!H28="UNKNOWN"))</x:f>
      </x:c>
      <x:c r="K18" s="78" t="str">
        <x:f>IF('BUILD PLAN'!B28="","",OR('BUILD PLAN'!J28="MISSING",'BUILD PLAN'!J28="UNKNOWN"))</x:f>
      </x:c>
      <x:c r="L18" s="78" t="str">
        <x:f>IF('BUILD PLAN'!B28="","",IF(OR(B18=FALSE,C18=FALSE,D18=FALSE,E18=FALSE,F18=FALSE,G18=FALSE,H18=FALSE),"INVALID INPUT",IF(I18=TRUE,"RESEQUENCE",IF(J18=TRUE,"RESEQUENCE",IF(K18=TRUE,"EVIDENCE INCOMPLETE","OK")))))</x:f>
      </x:c>
      <x:c r="M18" s="6"/>
      <x:c r="N18" s="6"/>
      <x:c r="O18" s="6"/>
    </x:row>
    <x:row r="19">
      <x:c r="A19" s="78" t="n">
        <x:v>29</x:v>
      </x:c>
      <x:c r="B19" s="78" t="str">
        <x:f>IF('BUILD PLAN'!B29="","",AND(IFERROR(FIND(UPPER('BUILD PLAN'!D29),'BUILD PLAN'!D29),0)=1,OR('BUILD PLAN'!D29="0-30",'BUILD PLAN'!D29="31-60",'BUILD PLAN'!D29="61-90")))</x:f>
      </x:c>
      <x:c r="C19" s="78" t="str">
        <x:f>IF('BUILD PLAN'!B29="","",AND(IFERROR(FIND(UPPER('BUILD PLAN'!E29),'BUILD PLAN'!E29),0)=1,OR('BUILD PLAN'!E29="RESOLVED",'BUILD PLAN'!E29="BLOCKED",'BUILD PLAN'!E29="UNKNOWN")))</x:f>
      </x:c>
      <x:c r="D19" s="78" t="str">
        <x:f>IF('BUILD PLAN'!B29="","",AND(IFERROR(FIND(UPPER('BUILD PLAN'!F29),'BUILD PLAN'!F29),0)=1,OR('BUILD PLAN'!F29="RESOLVED",'BUILD PLAN'!F29="UNRESOLVED",'BUILD PLAN'!F29="UNKNOWN")))</x:f>
      </x:c>
      <x:c r="E19" s="78" t="str">
        <x:f>IF('BUILD PLAN'!B29="","",AND(IFERROR(FIND(UPPER('BUILD PLAN'!G29),'BUILD PLAN'!G29),0)=1,OR('BUILD PLAN'!G29="NONE",'BUILD PLAN'!G29="0-30",'BUILD PLAN'!G29="31-60",'BUILD PLAN'!G29="61-90")))</x:f>
      </x:c>
      <x:c r="F19" s="78" t="str">
        <x:f>IF('BUILD PLAN'!B29="","",AND(IFERROR(FIND(UPPER('BUILD PLAN'!H29),'BUILD PLAN'!H29),0)=1,OR('BUILD PLAN'!H29="AVAILABLE",'BUILD PLAN'!H29="CONSTRAINED",'BUILD PLAN'!H29="UNAVAILABLE",'BUILD PLAN'!H29="UNKNOWN")))</x:f>
      </x:c>
      <x:c r="G19" s="78" t="str">
        <x:f>IF('BUILD PLAN'!B29="","",AND(IFERROR(FIND(UPPER('BUILD PLAN'!J29),'BUILD PLAN'!J29),0)=1,OR('BUILD PLAN'!J29="READY",'BUILD PLAN'!J29="MISSING",'BUILD PLAN'!J29="UNKNOWN")))</x:f>
      </x:c>
      <x:c r="H19" s="78" t="str">
        <x:f>IF('BUILD PLAN'!B29="","",AND(IFERROR(FIND(UPPER('BUILD PLAN'!$B$7),'BUILD PLAN'!$B$7),0)=1,OR('BUILD PLAN'!$B$7="YES",'BUILD PLAN'!$B$7="NO")))</x:f>
      </x:c>
      <x:c r="I19" s="78" t="str">
        <x:f>IF('BUILD PLAN'!B29="","",IF(OR('BUILD PLAN'!D29="",'BUILD PLAN'!G29=""),FALSE,OR(AND('BUILD PLAN'!G29="31-60",'BUILD PLAN'!D29="0-30"),AND('BUILD PLAN'!G29="61-90",OR('BUILD PLAN'!D29="0-30",'BUILD PLAN'!D29="31-60")))))</x:f>
      </x:c>
      <x:c r="J19" s="78" t="str">
        <x:f>IF('BUILD PLAN'!B29="","",OR('BUILD PLAN'!E29="BLOCKED",'BUILD PLAN'!E29="UNKNOWN",'BUILD PLAN'!F29="UNRESOLVED",'BUILD PLAN'!F29="UNKNOWN",'BUILD PLAN'!H29="UNAVAILABLE",'BUILD PLAN'!H29="UNKNOWN"))</x:f>
      </x:c>
      <x:c r="K19" s="78" t="str">
        <x:f>IF('BUILD PLAN'!B29="","",OR('BUILD PLAN'!J29="MISSING",'BUILD PLAN'!J29="UNKNOWN"))</x:f>
      </x:c>
      <x:c r="L19" s="78" t="str">
        <x:f>IF('BUILD PLAN'!B29="","",IF(OR(B19=FALSE,C19=FALSE,D19=FALSE,E19=FALSE,F19=FALSE,G19=FALSE,H19=FALSE),"INVALID INPUT",IF(I19=TRUE,"RESEQUENCE",IF(J19=TRUE,"RESEQUENCE",IF(K19=TRUE,"EVIDENCE INCOMPLETE","OK")))))</x:f>
      </x:c>
      <x:c r="M19" s="6"/>
      <x:c r="N19" s="6"/>
      <x:c r="O19" s="6"/>
    </x:row>
    <x:row r="20">
      <x:c r="A20" s="78" t="n">
        <x:v>30</x:v>
      </x:c>
      <x:c r="B20" s="78" t="str">
        <x:f>IF('BUILD PLAN'!B30="","",AND(IFERROR(FIND(UPPER('BUILD PLAN'!D30),'BUILD PLAN'!D30),0)=1,OR('BUILD PLAN'!D30="0-30",'BUILD PLAN'!D30="31-60",'BUILD PLAN'!D30="61-90")))</x:f>
      </x:c>
      <x:c r="C20" s="78" t="str">
        <x:f>IF('BUILD PLAN'!B30="","",AND(IFERROR(FIND(UPPER('BUILD PLAN'!E30),'BUILD PLAN'!E30),0)=1,OR('BUILD PLAN'!E30="RESOLVED",'BUILD PLAN'!E30="BLOCKED",'BUILD PLAN'!E30="UNKNOWN")))</x:f>
      </x:c>
      <x:c r="D20" s="78" t="str">
        <x:f>IF('BUILD PLAN'!B30="","",AND(IFERROR(FIND(UPPER('BUILD PLAN'!F30),'BUILD PLAN'!F30),0)=1,OR('BUILD PLAN'!F30="RESOLVED",'BUILD PLAN'!F30="UNRESOLVED",'BUILD PLAN'!F30="UNKNOWN")))</x:f>
      </x:c>
      <x:c r="E20" s="78" t="str">
        <x:f>IF('BUILD PLAN'!B30="","",AND(IFERROR(FIND(UPPER('BUILD PLAN'!G30),'BUILD PLAN'!G30),0)=1,OR('BUILD PLAN'!G30="NONE",'BUILD PLAN'!G30="0-30",'BUILD PLAN'!G30="31-60",'BUILD PLAN'!G30="61-90")))</x:f>
      </x:c>
      <x:c r="F20" s="78" t="str">
        <x:f>IF('BUILD PLAN'!B30="","",AND(IFERROR(FIND(UPPER('BUILD PLAN'!H30),'BUILD PLAN'!H30),0)=1,OR('BUILD PLAN'!H30="AVAILABLE",'BUILD PLAN'!H30="CONSTRAINED",'BUILD PLAN'!H30="UNAVAILABLE",'BUILD PLAN'!H30="UNKNOWN")))</x:f>
      </x:c>
      <x:c r="G20" s="78" t="str">
        <x:f>IF('BUILD PLAN'!B30="","",AND(IFERROR(FIND(UPPER('BUILD PLAN'!J30),'BUILD PLAN'!J30),0)=1,OR('BUILD PLAN'!J30="READY",'BUILD PLAN'!J30="MISSING",'BUILD PLAN'!J30="UNKNOWN")))</x:f>
      </x:c>
      <x:c r="H20" s="78" t="str">
        <x:f>IF('BUILD PLAN'!B30="","",AND(IFERROR(FIND(UPPER('BUILD PLAN'!$B$7),'BUILD PLAN'!$B$7),0)=1,OR('BUILD PLAN'!$B$7="YES",'BUILD PLAN'!$B$7="NO")))</x:f>
      </x:c>
      <x:c r="I20" s="78" t="str">
        <x:f>IF('BUILD PLAN'!B30="","",IF(OR('BUILD PLAN'!D30="",'BUILD PLAN'!G30=""),FALSE,OR(AND('BUILD PLAN'!G30="31-60",'BUILD PLAN'!D30="0-30"),AND('BUILD PLAN'!G30="61-90",OR('BUILD PLAN'!D30="0-30",'BUILD PLAN'!D30="31-60")))))</x:f>
      </x:c>
      <x:c r="J20" s="78" t="str">
        <x:f>IF('BUILD PLAN'!B30="","",OR('BUILD PLAN'!E30="BLOCKED",'BUILD PLAN'!E30="UNKNOWN",'BUILD PLAN'!F30="UNRESOLVED",'BUILD PLAN'!F30="UNKNOWN",'BUILD PLAN'!H30="UNAVAILABLE",'BUILD PLAN'!H30="UNKNOWN"))</x:f>
      </x:c>
      <x:c r="K20" s="78" t="str">
        <x:f>IF('BUILD PLAN'!B30="","",OR('BUILD PLAN'!J30="MISSING",'BUILD PLAN'!J30="UNKNOWN"))</x:f>
      </x:c>
      <x:c r="L20" s="78" t="str">
        <x:f>IF('BUILD PLAN'!B30="","",IF(OR(B20=FALSE,C20=FALSE,D20=FALSE,E20=FALSE,F20=FALSE,G20=FALSE,H20=FALSE),"INVALID INPUT",IF(I20=TRUE,"RESEQUENCE",IF(J20=TRUE,"RESEQUENCE",IF(K20=TRUE,"EVIDENCE INCOMPLETE","OK")))))</x:f>
      </x:c>
      <x:c r="M20" s="6"/>
      <x:c r="N20" s="6"/>
      <x:c r="O20" s="6"/>
    </x:row>
    <x:row r="21">
      <x:c r="A21" s="78" t="n">
        <x:v>31</x:v>
      </x:c>
      <x:c r="B21" s="78" t="str">
        <x:f>IF('BUILD PLAN'!B31="","",AND(IFERROR(FIND(UPPER('BUILD PLAN'!D31),'BUILD PLAN'!D31),0)=1,OR('BUILD PLAN'!D31="0-30",'BUILD PLAN'!D31="31-60",'BUILD PLAN'!D31="61-90")))</x:f>
      </x:c>
      <x:c r="C21" s="78" t="str">
        <x:f>IF('BUILD PLAN'!B31="","",AND(IFERROR(FIND(UPPER('BUILD PLAN'!E31),'BUILD PLAN'!E31),0)=1,OR('BUILD PLAN'!E31="RESOLVED",'BUILD PLAN'!E31="BLOCKED",'BUILD PLAN'!E31="UNKNOWN")))</x:f>
      </x:c>
      <x:c r="D21" s="78" t="str">
        <x:f>IF('BUILD PLAN'!B31="","",AND(IFERROR(FIND(UPPER('BUILD PLAN'!F31),'BUILD PLAN'!F31),0)=1,OR('BUILD PLAN'!F31="RESOLVED",'BUILD PLAN'!F31="UNRESOLVED",'BUILD PLAN'!F31="UNKNOWN")))</x:f>
      </x:c>
      <x:c r="E21" s="78" t="str">
        <x:f>IF('BUILD PLAN'!B31="","",AND(IFERROR(FIND(UPPER('BUILD PLAN'!G31),'BUILD PLAN'!G31),0)=1,OR('BUILD PLAN'!G31="NONE",'BUILD PLAN'!G31="0-30",'BUILD PLAN'!G31="31-60",'BUILD PLAN'!G31="61-90")))</x:f>
      </x:c>
      <x:c r="F21" s="78" t="str">
        <x:f>IF('BUILD PLAN'!B31="","",AND(IFERROR(FIND(UPPER('BUILD PLAN'!H31),'BUILD PLAN'!H31),0)=1,OR('BUILD PLAN'!H31="AVAILABLE",'BUILD PLAN'!H31="CONSTRAINED",'BUILD PLAN'!H31="UNAVAILABLE",'BUILD PLAN'!H31="UNKNOWN")))</x:f>
      </x:c>
      <x:c r="G21" s="78" t="str">
        <x:f>IF('BUILD PLAN'!B31="","",AND(IFERROR(FIND(UPPER('BUILD PLAN'!J31),'BUILD PLAN'!J31),0)=1,OR('BUILD PLAN'!J31="READY",'BUILD PLAN'!J31="MISSING",'BUILD PLAN'!J31="UNKNOWN")))</x:f>
      </x:c>
      <x:c r="H21" s="78" t="str">
        <x:f>IF('BUILD PLAN'!B31="","",AND(IFERROR(FIND(UPPER('BUILD PLAN'!$B$7),'BUILD PLAN'!$B$7),0)=1,OR('BUILD PLAN'!$B$7="YES",'BUILD PLAN'!$B$7="NO")))</x:f>
      </x:c>
      <x:c r="I21" s="78" t="str">
        <x:f>IF('BUILD PLAN'!B31="","",IF(OR('BUILD PLAN'!D31="",'BUILD PLAN'!G31=""),FALSE,OR(AND('BUILD PLAN'!G31="31-60",'BUILD PLAN'!D31="0-30"),AND('BUILD PLAN'!G31="61-90",OR('BUILD PLAN'!D31="0-30",'BUILD PLAN'!D31="31-60")))))</x:f>
      </x:c>
      <x:c r="J21" s="78" t="str">
        <x:f>IF('BUILD PLAN'!B31="","",OR('BUILD PLAN'!E31="BLOCKED",'BUILD PLAN'!E31="UNKNOWN",'BUILD PLAN'!F31="UNRESOLVED",'BUILD PLAN'!F31="UNKNOWN",'BUILD PLAN'!H31="UNAVAILABLE",'BUILD PLAN'!H31="UNKNOWN"))</x:f>
      </x:c>
      <x:c r="K21" s="78" t="str">
        <x:f>IF('BUILD PLAN'!B31="","",OR('BUILD PLAN'!J31="MISSING",'BUILD PLAN'!J31="UNKNOWN"))</x:f>
      </x:c>
      <x:c r="L21" s="78" t="str">
        <x:f>IF('BUILD PLAN'!B31="","",IF(OR(B21=FALSE,C21=FALSE,D21=FALSE,E21=FALSE,F21=FALSE,G21=FALSE,H21=FALSE),"INVALID INPUT",IF(I21=TRUE,"RESEQUENCE",IF(J21=TRUE,"RESEQUENCE",IF(K21=TRUE,"EVIDENCE INCOMPLETE","OK")))))</x:f>
      </x:c>
      <x:c r="M21" s="6"/>
      <x:c r="N21" s="6"/>
      <x:c r="O21" s="6"/>
    </x:row>
    <x:row r="22">
      <x:c r="A22" s="78" t="n">
        <x:v>32</x:v>
      </x:c>
      <x:c r="B22" s="78" t="str">
        <x:f>IF('BUILD PLAN'!B32="","",AND(IFERROR(FIND(UPPER('BUILD PLAN'!D32),'BUILD PLAN'!D32),0)=1,OR('BUILD PLAN'!D32="0-30",'BUILD PLAN'!D32="31-60",'BUILD PLAN'!D32="61-90")))</x:f>
      </x:c>
      <x:c r="C22" s="78" t="str">
        <x:f>IF('BUILD PLAN'!B32="","",AND(IFERROR(FIND(UPPER('BUILD PLAN'!E32),'BUILD PLAN'!E32),0)=1,OR('BUILD PLAN'!E32="RESOLVED",'BUILD PLAN'!E32="BLOCKED",'BUILD PLAN'!E32="UNKNOWN")))</x:f>
      </x:c>
      <x:c r="D22" s="78" t="str">
        <x:f>IF('BUILD PLAN'!B32="","",AND(IFERROR(FIND(UPPER('BUILD PLAN'!F32),'BUILD PLAN'!F32),0)=1,OR('BUILD PLAN'!F32="RESOLVED",'BUILD PLAN'!F32="UNRESOLVED",'BUILD PLAN'!F32="UNKNOWN")))</x:f>
      </x:c>
      <x:c r="E22" s="78" t="str">
        <x:f>IF('BUILD PLAN'!B32="","",AND(IFERROR(FIND(UPPER('BUILD PLAN'!G32),'BUILD PLAN'!G32),0)=1,OR('BUILD PLAN'!G32="NONE",'BUILD PLAN'!G32="0-30",'BUILD PLAN'!G32="31-60",'BUILD PLAN'!G32="61-90")))</x:f>
      </x:c>
      <x:c r="F22" s="78" t="str">
        <x:f>IF('BUILD PLAN'!B32="","",AND(IFERROR(FIND(UPPER('BUILD PLAN'!H32),'BUILD PLAN'!H32),0)=1,OR('BUILD PLAN'!H32="AVAILABLE",'BUILD PLAN'!H32="CONSTRAINED",'BUILD PLAN'!H32="UNAVAILABLE",'BUILD PLAN'!H32="UNKNOWN")))</x:f>
      </x:c>
      <x:c r="G22" s="78" t="str">
        <x:f>IF('BUILD PLAN'!B32="","",AND(IFERROR(FIND(UPPER('BUILD PLAN'!J32),'BUILD PLAN'!J32),0)=1,OR('BUILD PLAN'!J32="READY",'BUILD PLAN'!J32="MISSING",'BUILD PLAN'!J32="UNKNOWN")))</x:f>
      </x:c>
      <x:c r="H22" s="78" t="str">
        <x:f>IF('BUILD PLAN'!B32="","",AND(IFERROR(FIND(UPPER('BUILD PLAN'!$B$7),'BUILD PLAN'!$B$7),0)=1,OR('BUILD PLAN'!$B$7="YES",'BUILD PLAN'!$B$7="NO")))</x:f>
      </x:c>
      <x:c r="I22" s="78" t="str">
        <x:f>IF('BUILD PLAN'!B32="","",IF(OR('BUILD PLAN'!D32="",'BUILD PLAN'!G32=""),FALSE,OR(AND('BUILD PLAN'!G32="31-60",'BUILD PLAN'!D32="0-30"),AND('BUILD PLAN'!G32="61-90",OR('BUILD PLAN'!D32="0-30",'BUILD PLAN'!D32="31-60")))))</x:f>
      </x:c>
      <x:c r="J22" s="78" t="str">
        <x:f>IF('BUILD PLAN'!B32="","",OR('BUILD PLAN'!E32="BLOCKED",'BUILD PLAN'!E32="UNKNOWN",'BUILD PLAN'!F32="UNRESOLVED",'BUILD PLAN'!F32="UNKNOWN",'BUILD PLAN'!H32="UNAVAILABLE",'BUILD PLAN'!H32="UNKNOWN"))</x:f>
      </x:c>
      <x:c r="K22" s="78" t="str">
        <x:f>IF('BUILD PLAN'!B32="","",OR('BUILD PLAN'!J32="MISSING",'BUILD PLAN'!J32="UNKNOWN"))</x:f>
      </x:c>
      <x:c r="L22" s="78" t="str">
        <x:f>IF('BUILD PLAN'!B32="","",IF(OR(B22=FALSE,C22=FALSE,D22=FALSE,E22=FALSE,F22=FALSE,G22=FALSE,H22=FALSE),"INVALID INPUT",IF(I22=TRUE,"RESEQUENCE",IF(J22=TRUE,"RESEQUENCE",IF(K22=TRUE,"EVIDENCE INCOMPLETE","OK")))))</x:f>
      </x:c>
      <x:c r="M22" s="6"/>
      <x:c r="N22" s="6"/>
      <x:c r="O22" s="6"/>
    </x:row>
    <x:row r="23">
      <x:c r="A23" s="78" t="n">
        <x:v>33</x:v>
      </x:c>
      <x:c r="B23" s="78" t="str">
        <x:f>IF('BUILD PLAN'!B33="","",AND(IFERROR(FIND(UPPER('BUILD PLAN'!D33),'BUILD PLAN'!D33),0)=1,OR('BUILD PLAN'!D33="0-30",'BUILD PLAN'!D33="31-60",'BUILD PLAN'!D33="61-90")))</x:f>
      </x:c>
      <x:c r="C23" s="78" t="str">
        <x:f>IF('BUILD PLAN'!B33="","",AND(IFERROR(FIND(UPPER('BUILD PLAN'!E33),'BUILD PLAN'!E33),0)=1,OR('BUILD PLAN'!E33="RESOLVED",'BUILD PLAN'!E33="BLOCKED",'BUILD PLAN'!E33="UNKNOWN")))</x:f>
      </x:c>
      <x:c r="D23" s="78" t="str">
        <x:f>IF('BUILD PLAN'!B33="","",AND(IFERROR(FIND(UPPER('BUILD PLAN'!F33),'BUILD PLAN'!F33),0)=1,OR('BUILD PLAN'!F33="RESOLVED",'BUILD PLAN'!F33="UNRESOLVED",'BUILD PLAN'!F33="UNKNOWN")))</x:f>
      </x:c>
      <x:c r="E23" s="78" t="str">
        <x:f>IF('BUILD PLAN'!B33="","",AND(IFERROR(FIND(UPPER('BUILD PLAN'!G33),'BUILD PLAN'!G33),0)=1,OR('BUILD PLAN'!G33="NONE",'BUILD PLAN'!G33="0-30",'BUILD PLAN'!G33="31-60",'BUILD PLAN'!G33="61-90")))</x:f>
      </x:c>
      <x:c r="F23" s="78" t="str">
        <x:f>IF('BUILD PLAN'!B33="","",AND(IFERROR(FIND(UPPER('BUILD PLAN'!H33),'BUILD PLAN'!H33),0)=1,OR('BUILD PLAN'!H33="AVAILABLE",'BUILD PLAN'!H33="CONSTRAINED",'BUILD PLAN'!H33="UNAVAILABLE",'BUILD PLAN'!H33="UNKNOWN")))</x:f>
      </x:c>
      <x:c r="G23" s="78" t="str">
        <x:f>IF('BUILD PLAN'!B33="","",AND(IFERROR(FIND(UPPER('BUILD PLAN'!J33),'BUILD PLAN'!J33),0)=1,OR('BUILD PLAN'!J33="READY",'BUILD PLAN'!J33="MISSING",'BUILD PLAN'!J33="UNKNOWN")))</x:f>
      </x:c>
      <x:c r="H23" s="78" t="str">
        <x:f>IF('BUILD PLAN'!B33="","",AND(IFERROR(FIND(UPPER('BUILD PLAN'!$B$7),'BUILD PLAN'!$B$7),0)=1,OR('BUILD PLAN'!$B$7="YES",'BUILD PLAN'!$B$7="NO")))</x:f>
      </x:c>
      <x:c r="I23" s="78" t="str">
        <x:f>IF('BUILD PLAN'!B33="","",IF(OR('BUILD PLAN'!D33="",'BUILD PLAN'!G33=""),FALSE,OR(AND('BUILD PLAN'!G33="31-60",'BUILD PLAN'!D33="0-30"),AND('BUILD PLAN'!G33="61-90",OR('BUILD PLAN'!D33="0-30",'BUILD PLAN'!D33="31-60")))))</x:f>
      </x:c>
      <x:c r="J23" s="78" t="str">
        <x:f>IF('BUILD PLAN'!B33="","",OR('BUILD PLAN'!E33="BLOCKED",'BUILD PLAN'!E33="UNKNOWN",'BUILD PLAN'!F33="UNRESOLVED",'BUILD PLAN'!F33="UNKNOWN",'BUILD PLAN'!H33="UNAVAILABLE",'BUILD PLAN'!H33="UNKNOWN"))</x:f>
      </x:c>
      <x:c r="K23" s="78" t="str">
        <x:f>IF('BUILD PLAN'!B33="","",OR('BUILD PLAN'!J33="MISSING",'BUILD PLAN'!J33="UNKNOWN"))</x:f>
      </x:c>
      <x:c r="L23" s="78" t="str">
        <x:f>IF('BUILD PLAN'!B33="","",IF(OR(B23=FALSE,C23=FALSE,D23=FALSE,E23=FALSE,F23=FALSE,G23=FALSE,H23=FALSE),"INVALID INPUT",IF(I23=TRUE,"RESEQUENCE",IF(J23=TRUE,"RESEQUENCE",IF(K23=TRUE,"EVIDENCE INCOMPLETE","OK")))))</x:f>
      </x:c>
      <x:c r="M23" s="6"/>
      <x:c r="N23" s="6"/>
      <x:c r="O23" s="6"/>
    </x:row>
    <x:row r="24">
      <x:c r="A24" s="78" t="n">
        <x:v>34</x:v>
      </x:c>
      <x:c r="B24" s="78" t="str">
        <x:f>IF('BUILD PLAN'!B34="","",AND(IFERROR(FIND(UPPER('BUILD PLAN'!D34),'BUILD PLAN'!D34),0)=1,OR('BUILD PLAN'!D34="0-30",'BUILD PLAN'!D34="31-60",'BUILD PLAN'!D34="61-90")))</x:f>
      </x:c>
      <x:c r="C24" s="78" t="str">
        <x:f>IF('BUILD PLAN'!B34="","",AND(IFERROR(FIND(UPPER('BUILD PLAN'!E34),'BUILD PLAN'!E34),0)=1,OR('BUILD PLAN'!E34="RESOLVED",'BUILD PLAN'!E34="BLOCKED",'BUILD PLAN'!E34="UNKNOWN")))</x:f>
      </x:c>
      <x:c r="D24" s="78" t="str">
        <x:f>IF('BUILD PLAN'!B34="","",AND(IFERROR(FIND(UPPER('BUILD PLAN'!F34),'BUILD PLAN'!F34),0)=1,OR('BUILD PLAN'!F34="RESOLVED",'BUILD PLAN'!F34="UNRESOLVED",'BUILD PLAN'!F34="UNKNOWN")))</x:f>
      </x:c>
      <x:c r="E24" s="78" t="str">
        <x:f>IF('BUILD PLAN'!B34="","",AND(IFERROR(FIND(UPPER('BUILD PLAN'!G34),'BUILD PLAN'!G34),0)=1,OR('BUILD PLAN'!G34="NONE",'BUILD PLAN'!G34="0-30",'BUILD PLAN'!G34="31-60",'BUILD PLAN'!G34="61-90")))</x:f>
      </x:c>
      <x:c r="F24" s="78" t="str">
        <x:f>IF('BUILD PLAN'!B34="","",AND(IFERROR(FIND(UPPER('BUILD PLAN'!H34),'BUILD PLAN'!H34),0)=1,OR('BUILD PLAN'!H34="AVAILABLE",'BUILD PLAN'!H34="CONSTRAINED",'BUILD PLAN'!H34="UNAVAILABLE",'BUILD PLAN'!H34="UNKNOWN")))</x:f>
      </x:c>
      <x:c r="G24" s="78" t="str">
        <x:f>IF('BUILD PLAN'!B34="","",AND(IFERROR(FIND(UPPER('BUILD PLAN'!J34),'BUILD PLAN'!J34),0)=1,OR('BUILD PLAN'!J34="READY",'BUILD PLAN'!J34="MISSING",'BUILD PLAN'!J34="UNKNOWN")))</x:f>
      </x:c>
      <x:c r="H24" s="78" t="str">
        <x:f>IF('BUILD PLAN'!B34="","",AND(IFERROR(FIND(UPPER('BUILD PLAN'!$B$7),'BUILD PLAN'!$B$7),0)=1,OR('BUILD PLAN'!$B$7="YES",'BUILD PLAN'!$B$7="NO")))</x:f>
      </x:c>
      <x:c r="I24" s="78" t="str">
        <x:f>IF('BUILD PLAN'!B34="","",IF(OR('BUILD PLAN'!D34="",'BUILD PLAN'!G34=""),FALSE,OR(AND('BUILD PLAN'!G34="31-60",'BUILD PLAN'!D34="0-30"),AND('BUILD PLAN'!G34="61-90",OR('BUILD PLAN'!D34="0-30",'BUILD PLAN'!D34="31-60")))))</x:f>
      </x:c>
      <x:c r="J24" s="78" t="str">
        <x:f>IF('BUILD PLAN'!B34="","",OR('BUILD PLAN'!E34="BLOCKED",'BUILD PLAN'!E34="UNKNOWN",'BUILD PLAN'!F34="UNRESOLVED",'BUILD PLAN'!F34="UNKNOWN",'BUILD PLAN'!H34="UNAVAILABLE",'BUILD PLAN'!H34="UNKNOWN"))</x:f>
      </x:c>
      <x:c r="K24" s="78" t="str">
        <x:f>IF('BUILD PLAN'!B34="","",OR('BUILD PLAN'!J34="MISSING",'BUILD PLAN'!J34="UNKNOWN"))</x:f>
      </x:c>
      <x:c r="L24" s="78" t="str">
        <x:f>IF('BUILD PLAN'!B34="","",IF(OR(B24=FALSE,C24=FALSE,D24=FALSE,E24=FALSE,F24=FALSE,G24=FALSE,H24=FALSE),"INVALID INPUT",IF(I24=TRUE,"RESEQUENCE",IF(J24=TRUE,"RESEQUENCE",IF(K24=TRUE,"EVIDENCE INCOMPLETE","OK")))))</x:f>
      </x:c>
      <x:c r="M24" s="6"/>
      <x:c r="N24" s="6"/>
      <x:c r="O24" s="6"/>
    </x:row>
    <x:row r="25">
      <x:c r="A25" s="78" t="n">
        <x:v>35</x:v>
      </x:c>
      <x:c r="B25" s="78" t="str">
        <x:f>IF('BUILD PLAN'!B35="","",AND(IFERROR(FIND(UPPER('BUILD PLAN'!D35),'BUILD PLAN'!D35),0)=1,OR('BUILD PLAN'!D35="0-30",'BUILD PLAN'!D35="31-60",'BUILD PLAN'!D35="61-90")))</x:f>
      </x:c>
      <x:c r="C25" s="78" t="str">
        <x:f>IF('BUILD PLAN'!B35="","",AND(IFERROR(FIND(UPPER('BUILD PLAN'!E35),'BUILD PLAN'!E35),0)=1,OR('BUILD PLAN'!E35="RESOLVED",'BUILD PLAN'!E35="BLOCKED",'BUILD PLAN'!E35="UNKNOWN")))</x:f>
      </x:c>
      <x:c r="D25" s="78" t="str">
        <x:f>IF('BUILD PLAN'!B35="","",AND(IFERROR(FIND(UPPER('BUILD PLAN'!F35),'BUILD PLAN'!F35),0)=1,OR('BUILD PLAN'!F35="RESOLVED",'BUILD PLAN'!F35="UNRESOLVED",'BUILD PLAN'!F35="UNKNOWN")))</x:f>
      </x:c>
      <x:c r="E25" s="78" t="str">
        <x:f>IF('BUILD PLAN'!B35="","",AND(IFERROR(FIND(UPPER('BUILD PLAN'!G35),'BUILD PLAN'!G35),0)=1,OR('BUILD PLAN'!G35="NONE",'BUILD PLAN'!G35="0-30",'BUILD PLAN'!G35="31-60",'BUILD PLAN'!G35="61-90")))</x:f>
      </x:c>
      <x:c r="F25" s="78" t="str">
        <x:f>IF('BUILD PLAN'!B35="","",AND(IFERROR(FIND(UPPER('BUILD PLAN'!H35),'BUILD PLAN'!H35),0)=1,OR('BUILD PLAN'!H35="AVAILABLE",'BUILD PLAN'!H35="CONSTRAINED",'BUILD PLAN'!H35="UNAVAILABLE",'BUILD PLAN'!H35="UNKNOWN")))</x:f>
      </x:c>
      <x:c r="G25" s="78" t="str">
        <x:f>IF('BUILD PLAN'!B35="","",AND(IFERROR(FIND(UPPER('BUILD PLAN'!J35),'BUILD PLAN'!J35),0)=1,OR('BUILD PLAN'!J35="READY",'BUILD PLAN'!J35="MISSING",'BUILD PLAN'!J35="UNKNOWN")))</x:f>
      </x:c>
      <x:c r="H25" s="78" t="str">
        <x:f>IF('BUILD PLAN'!B35="","",AND(IFERROR(FIND(UPPER('BUILD PLAN'!$B$7),'BUILD PLAN'!$B$7),0)=1,OR('BUILD PLAN'!$B$7="YES",'BUILD PLAN'!$B$7="NO")))</x:f>
      </x:c>
      <x:c r="I25" s="78" t="str">
        <x:f>IF('BUILD PLAN'!B35="","",IF(OR('BUILD PLAN'!D35="",'BUILD PLAN'!G35=""),FALSE,OR(AND('BUILD PLAN'!G35="31-60",'BUILD PLAN'!D35="0-30"),AND('BUILD PLAN'!G35="61-90",OR('BUILD PLAN'!D35="0-30",'BUILD PLAN'!D35="31-60")))))</x:f>
      </x:c>
      <x:c r="J25" s="78" t="str">
        <x:f>IF('BUILD PLAN'!B35="","",OR('BUILD PLAN'!E35="BLOCKED",'BUILD PLAN'!E35="UNKNOWN",'BUILD PLAN'!F35="UNRESOLVED",'BUILD PLAN'!F35="UNKNOWN",'BUILD PLAN'!H35="UNAVAILABLE",'BUILD PLAN'!H35="UNKNOWN"))</x:f>
      </x:c>
      <x:c r="K25" s="78" t="str">
        <x:f>IF('BUILD PLAN'!B35="","",OR('BUILD PLAN'!J35="MISSING",'BUILD PLAN'!J35="UNKNOWN"))</x:f>
      </x:c>
      <x:c r="L25" s="78" t="str">
        <x:f>IF('BUILD PLAN'!B35="","",IF(OR(B25=FALSE,C25=FALSE,D25=FALSE,E25=FALSE,F25=FALSE,G25=FALSE,H25=FALSE),"INVALID INPUT",IF(I25=TRUE,"RESEQUENCE",IF(J25=TRUE,"RESEQUENCE",IF(K25=TRUE,"EVIDENCE INCOMPLETE","OK")))))</x:f>
      </x:c>
      <x:c r="M25" s="6"/>
      <x:c r="N25" s="6"/>
      <x:c r="O25" s="6"/>
    </x:row>
    <x:row r="26">
      <x:c r="A26" s="78" t="n">
        <x:v>36</x:v>
      </x:c>
      <x:c r="B26" s="78" t="str">
        <x:f>IF('BUILD PLAN'!B36="","",AND(IFERROR(FIND(UPPER('BUILD PLAN'!D36),'BUILD PLAN'!D36),0)=1,OR('BUILD PLAN'!D36="0-30",'BUILD PLAN'!D36="31-60",'BUILD PLAN'!D36="61-90")))</x:f>
      </x:c>
      <x:c r="C26" s="78" t="str">
        <x:f>IF('BUILD PLAN'!B36="","",AND(IFERROR(FIND(UPPER('BUILD PLAN'!E36),'BUILD PLAN'!E36),0)=1,OR('BUILD PLAN'!E36="RESOLVED",'BUILD PLAN'!E36="BLOCKED",'BUILD PLAN'!E36="UNKNOWN")))</x:f>
      </x:c>
      <x:c r="D26" s="78" t="str">
        <x:f>IF('BUILD PLAN'!B36="","",AND(IFERROR(FIND(UPPER('BUILD PLAN'!F36),'BUILD PLAN'!F36),0)=1,OR('BUILD PLAN'!F36="RESOLVED",'BUILD PLAN'!F36="UNRESOLVED",'BUILD PLAN'!F36="UNKNOWN")))</x:f>
      </x:c>
      <x:c r="E26" s="78" t="str">
        <x:f>IF('BUILD PLAN'!B36="","",AND(IFERROR(FIND(UPPER('BUILD PLAN'!G36),'BUILD PLAN'!G36),0)=1,OR('BUILD PLAN'!G36="NONE",'BUILD PLAN'!G36="0-30",'BUILD PLAN'!G36="31-60",'BUILD PLAN'!G36="61-90")))</x:f>
      </x:c>
      <x:c r="F26" s="78" t="str">
        <x:f>IF('BUILD PLAN'!B36="","",AND(IFERROR(FIND(UPPER('BUILD PLAN'!H36),'BUILD PLAN'!H36),0)=1,OR('BUILD PLAN'!H36="AVAILABLE",'BUILD PLAN'!H36="CONSTRAINED",'BUILD PLAN'!H36="UNAVAILABLE",'BUILD PLAN'!H36="UNKNOWN")))</x:f>
      </x:c>
      <x:c r="G26" s="78" t="str">
        <x:f>IF('BUILD PLAN'!B36="","",AND(IFERROR(FIND(UPPER('BUILD PLAN'!J36),'BUILD PLAN'!J36),0)=1,OR('BUILD PLAN'!J36="READY",'BUILD PLAN'!J36="MISSING",'BUILD PLAN'!J36="UNKNOWN")))</x:f>
      </x:c>
      <x:c r="H26" s="78" t="str">
        <x:f>IF('BUILD PLAN'!B36="","",AND(IFERROR(FIND(UPPER('BUILD PLAN'!$B$7),'BUILD PLAN'!$B$7),0)=1,OR('BUILD PLAN'!$B$7="YES",'BUILD PLAN'!$B$7="NO")))</x:f>
      </x:c>
      <x:c r="I26" s="78" t="str">
        <x:f>IF('BUILD PLAN'!B36="","",IF(OR('BUILD PLAN'!D36="",'BUILD PLAN'!G36=""),FALSE,OR(AND('BUILD PLAN'!G36="31-60",'BUILD PLAN'!D36="0-30"),AND('BUILD PLAN'!G36="61-90",OR('BUILD PLAN'!D36="0-30",'BUILD PLAN'!D36="31-60")))))</x:f>
      </x:c>
      <x:c r="J26" s="78" t="str">
        <x:f>IF('BUILD PLAN'!B36="","",OR('BUILD PLAN'!E36="BLOCKED",'BUILD PLAN'!E36="UNKNOWN",'BUILD PLAN'!F36="UNRESOLVED",'BUILD PLAN'!F36="UNKNOWN",'BUILD PLAN'!H36="UNAVAILABLE",'BUILD PLAN'!H36="UNKNOWN"))</x:f>
      </x:c>
      <x:c r="K26" s="78" t="str">
        <x:f>IF('BUILD PLAN'!B36="","",OR('BUILD PLAN'!J36="MISSING",'BUILD PLAN'!J36="UNKNOWN"))</x:f>
      </x:c>
      <x:c r="L26" s="78" t="str">
        <x:f>IF('BUILD PLAN'!B36="","",IF(OR(B26=FALSE,C26=FALSE,D26=FALSE,E26=FALSE,F26=FALSE,G26=FALSE,H26=FALSE),"INVALID INPUT",IF(I26=TRUE,"RESEQUENCE",IF(J26=TRUE,"RESEQUENCE",IF(K26=TRUE,"EVIDENCE INCOMPLETE","OK")))))</x:f>
      </x:c>
      <x:c r="M26" s="6"/>
      <x:c r="N26" s="6"/>
      <x:c r="O26" s="6"/>
    </x:row>
    <x:row r="27">
      <x:c r="A27" s="78" t="n">
        <x:v>37</x:v>
      </x:c>
      <x:c r="B27" s="78" t="str">
        <x:f>IF('BUILD PLAN'!B37="","",AND(IFERROR(FIND(UPPER('BUILD PLAN'!D37),'BUILD PLAN'!D37),0)=1,OR('BUILD PLAN'!D37="0-30",'BUILD PLAN'!D37="31-60",'BUILD PLAN'!D37="61-90")))</x:f>
      </x:c>
      <x:c r="C27" s="78" t="str">
        <x:f>IF('BUILD PLAN'!B37="","",AND(IFERROR(FIND(UPPER('BUILD PLAN'!E37),'BUILD PLAN'!E37),0)=1,OR('BUILD PLAN'!E37="RESOLVED",'BUILD PLAN'!E37="BLOCKED",'BUILD PLAN'!E37="UNKNOWN")))</x:f>
      </x:c>
      <x:c r="D27" s="78" t="str">
        <x:f>IF('BUILD PLAN'!B37="","",AND(IFERROR(FIND(UPPER('BUILD PLAN'!F37),'BUILD PLAN'!F37),0)=1,OR('BUILD PLAN'!F37="RESOLVED",'BUILD PLAN'!F37="UNRESOLVED",'BUILD PLAN'!F37="UNKNOWN")))</x:f>
      </x:c>
      <x:c r="E27" s="78" t="str">
        <x:f>IF('BUILD PLAN'!B37="","",AND(IFERROR(FIND(UPPER('BUILD PLAN'!G37),'BUILD PLAN'!G37),0)=1,OR('BUILD PLAN'!G37="NONE",'BUILD PLAN'!G37="0-30",'BUILD PLAN'!G37="31-60",'BUILD PLAN'!G37="61-90")))</x:f>
      </x:c>
      <x:c r="F27" s="78" t="str">
        <x:f>IF('BUILD PLAN'!B37="","",AND(IFERROR(FIND(UPPER('BUILD PLAN'!H37),'BUILD PLAN'!H37),0)=1,OR('BUILD PLAN'!H37="AVAILABLE",'BUILD PLAN'!H37="CONSTRAINED",'BUILD PLAN'!H37="UNAVAILABLE",'BUILD PLAN'!H37="UNKNOWN")))</x:f>
      </x:c>
      <x:c r="G27" s="78" t="str">
        <x:f>IF('BUILD PLAN'!B37="","",AND(IFERROR(FIND(UPPER('BUILD PLAN'!J37),'BUILD PLAN'!J37),0)=1,OR('BUILD PLAN'!J37="READY",'BUILD PLAN'!J37="MISSING",'BUILD PLAN'!J37="UNKNOWN")))</x:f>
      </x:c>
      <x:c r="H27" s="78" t="str">
        <x:f>IF('BUILD PLAN'!B37="","",AND(IFERROR(FIND(UPPER('BUILD PLAN'!$B$7),'BUILD PLAN'!$B$7),0)=1,OR('BUILD PLAN'!$B$7="YES",'BUILD PLAN'!$B$7="NO")))</x:f>
      </x:c>
      <x:c r="I27" s="78" t="str">
        <x:f>IF('BUILD PLAN'!B37="","",IF(OR('BUILD PLAN'!D37="",'BUILD PLAN'!G37=""),FALSE,OR(AND('BUILD PLAN'!G37="31-60",'BUILD PLAN'!D37="0-30"),AND('BUILD PLAN'!G37="61-90",OR('BUILD PLAN'!D37="0-30",'BUILD PLAN'!D37="31-60")))))</x:f>
      </x:c>
      <x:c r="J27" s="78" t="str">
        <x:f>IF('BUILD PLAN'!B37="","",OR('BUILD PLAN'!E37="BLOCKED",'BUILD PLAN'!E37="UNKNOWN",'BUILD PLAN'!F37="UNRESOLVED",'BUILD PLAN'!F37="UNKNOWN",'BUILD PLAN'!H37="UNAVAILABLE",'BUILD PLAN'!H37="UNKNOWN"))</x:f>
      </x:c>
      <x:c r="K27" s="78" t="str">
        <x:f>IF('BUILD PLAN'!B37="","",OR('BUILD PLAN'!J37="MISSING",'BUILD PLAN'!J37="UNKNOWN"))</x:f>
      </x:c>
      <x:c r="L27" s="78" t="str">
        <x:f>IF('BUILD PLAN'!B37="","",IF(OR(B27=FALSE,C27=FALSE,D27=FALSE,E27=FALSE,F27=FALSE,G27=FALSE,H27=FALSE),"INVALID INPUT",IF(I27=TRUE,"RESEQUENCE",IF(J27=TRUE,"RESEQUENCE",IF(K27=TRUE,"EVIDENCE INCOMPLETE","OK")))))</x:f>
      </x:c>
      <x:c r="M27" s="6"/>
      <x:c r="N27" s="6"/>
      <x:c r="O27" s="6"/>
    </x:row>
    <x:row r="28">
      <x:c r="A28" s="78" t="n">
        <x:v>38</x:v>
      </x:c>
      <x:c r="B28" s="78" t="str">
        <x:f>IF('BUILD PLAN'!B38="","",AND(IFERROR(FIND(UPPER('BUILD PLAN'!D38),'BUILD PLAN'!D38),0)=1,OR('BUILD PLAN'!D38="0-30",'BUILD PLAN'!D38="31-60",'BUILD PLAN'!D38="61-90")))</x:f>
      </x:c>
      <x:c r="C28" s="78" t="str">
        <x:f>IF('BUILD PLAN'!B38="","",AND(IFERROR(FIND(UPPER('BUILD PLAN'!E38),'BUILD PLAN'!E38),0)=1,OR('BUILD PLAN'!E38="RESOLVED",'BUILD PLAN'!E38="BLOCKED",'BUILD PLAN'!E38="UNKNOWN")))</x:f>
      </x:c>
      <x:c r="D28" s="78" t="str">
        <x:f>IF('BUILD PLAN'!B38="","",AND(IFERROR(FIND(UPPER('BUILD PLAN'!F38),'BUILD PLAN'!F38),0)=1,OR('BUILD PLAN'!F38="RESOLVED",'BUILD PLAN'!F38="UNRESOLVED",'BUILD PLAN'!F38="UNKNOWN")))</x:f>
      </x:c>
      <x:c r="E28" s="78" t="str">
        <x:f>IF('BUILD PLAN'!B38="","",AND(IFERROR(FIND(UPPER('BUILD PLAN'!G38),'BUILD PLAN'!G38),0)=1,OR('BUILD PLAN'!G38="NONE",'BUILD PLAN'!G38="0-30",'BUILD PLAN'!G38="31-60",'BUILD PLAN'!G38="61-90")))</x:f>
      </x:c>
      <x:c r="F28" s="78" t="str">
        <x:f>IF('BUILD PLAN'!B38="","",AND(IFERROR(FIND(UPPER('BUILD PLAN'!H38),'BUILD PLAN'!H38),0)=1,OR('BUILD PLAN'!H38="AVAILABLE",'BUILD PLAN'!H38="CONSTRAINED",'BUILD PLAN'!H38="UNAVAILABLE",'BUILD PLAN'!H38="UNKNOWN")))</x:f>
      </x:c>
      <x:c r="G28" s="78" t="str">
        <x:f>IF('BUILD PLAN'!B38="","",AND(IFERROR(FIND(UPPER('BUILD PLAN'!J38),'BUILD PLAN'!J38),0)=1,OR('BUILD PLAN'!J38="READY",'BUILD PLAN'!J38="MISSING",'BUILD PLAN'!J38="UNKNOWN")))</x:f>
      </x:c>
      <x:c r="H28" s="78" t="str">
        <x:f>IF('BUILD PLAN'!B38="","",AND(IFERROR(FIND(UPPER('BUILD PLAN'!$B$7),'BUILD PLAN'!$B$7),0)=1,OR('BUILD PLAN'!$B$7="YES",'BUILD PLAN'!$B$7="NO")))</x:f>
      </x:c>
      <x:c r="I28" s="78" t="str">
        <x:f>IF('BUILD PLAN'!B38="","",IF(OR('BUILD PLAN'!D38="",'BUILD PLAN'!G38=""),FALSE,OR(AND('BUILD PLAN'!G38="31-60",'BUILD PLAN'!D38="0-30"),AND('BUILD PLAN'!G38="61-90",OR('BUILD PLAN'!D38="0-30",'BUILD PLAN'!D38="31-60")))))</x:f>
      </x:c>
      <x:c r="J28" s="78" t="str">
        <x:f>IF('BUILD PLAN'!B38="","",OR('BUILD PLAN'!E38="BLOCKED",'BUILD PLAN'!E38="UNKNOWN",'BUILD PLAN'!F38="UNRESOLVED",'BUILD PLAN'!F38="UNKNOWN",'BUILD PLAN'!H38="UNAVAILABLE",'BUILD PLAN'!H38="UNKNOWN"))</x:f>
      </x:c>
      <x:c r="K28" s="78" t="str">
        <x:f>IF('BUILD PLAN'!B38="","",OR('BUILD PLAN'!J38="MISSING",'BUILD PLAN'!J38="UNKNOWN"))</x:f>
      </x:c>
      <x:c r="L28" s="78" t="str">
        <x:f>IF('BUILD PLAN'!B38="","",IF(OR(B28=FALSE,C28=FALSE,D28=FALSE,E28=FALSE,F28=FALSE,G28=FALSE,H28=FALSE),"INVALID INPUT",IF(I28=TRUE,"RESEQUENCE",IF(J28=TRUE,"RESEQUENCE",IF(K28=TRUE,"EVIDENCE INCOMPLETE","OK")))))</x:f>
      </x:c>
      <x:c r="M28" s="6"/>
      <x:c r="N28" s="6"/>
      <x:c r="O28" s="6"/>
    </x:row>
    <x:row r="29">
      <x:c r="A29" s="78" t="n">
        <x:v>39</x:v>
      </x:c>
      <x:c r="B29" s="78" t="str">
        <x:f>IF('BUILD PLAN'!B39="","",AND(IFERROR(FIND(UPPER('BUILD PLAN'!D39),'BUILD PLAN'!D39),0)=1,OR('BUILD PLAN'!D39="0-30",'BUILD PLAN'!D39="31-60",'BUILD PLAN'!D39="61-90")))</x:f>
      </x:c>
      <x:c r="C29" s="78" t="str">
        <x:f>IF('BUILD PLAN'!B39="","",AND(IFERROR(FIND(UPPER('BUILD PLAN'!E39),'BUILD PLAN'!E39),0)=1,OR('BUILD PLAN'!E39="RESOLVED",'BUILD PLAN'!E39="BLOCKED",'BUILD PLAN'!E39="UNKNOWN")))</x:f>
      </x:c>
      <x:c r="D29" s="78" t="str">
        <x:f>IF('BUILD PLAN'!B39="","",AND(IFERROR(FIND(UPPER('BUILD PLAN'!F39),'BUILD PLAN'!F39),0)=1,OR('BUILD PLAN'!F39="RESOLVED",'BUILD PLAN'!F39="UNRESOLVED",'BUILD PLAN'!F39="UNKNOWN")))</x:f>
      </x:c>
      <x:c r="E29" s="78" t="str">
        <x:f>IF('BUILD PLAN'!B39="","",AND(IFERROR(FIND(UPPER('BUILD PLAN'!G39),'BUILD PLAN'!G39),0)=1,OR('BUILD PLAN'!G39="NONE",'BUILD PLAN'!G39="0-30",'BUILD PLAN'!G39="31-60",'BUILD PLAN'!G39="61-90")))</x:f>
      </x:c>
      <x:c r="F29" s="78" t="str">
        <x:f>IF('BUILD PLAN'!B39="","",AND(IFERROR(FIND(UPPER('BUILD PLAN'!H39),'BUILD PLAN'!H39),0)=1,OR('BUILD PLAN'!H39="AVAILABLE",'BUILD PLAN'!H39="CONSTRAINED",'BUILD PLAN'!H39="UNAVAILABLE",'BUILD PLAN'!H39="UNKNOWN")))</x:f>
      </x:c>
      <x:c r="G29" s="78" t="str">
        <x:f>IF('BUILD PLAN'!B39="","",AND(IFERROR(FIND(UPPER('BUILD PLAN'!J39),'BUILD PLAN'!J39),0)=1,OR('BUILD PLAN'!J39="READY",'BUILD PLAN'!J39="MISSING",'BUILD PLAN'!J39="UNKNOWN")))</x:f>
      </x:c>
      <x:c r="H29" s="78" t="str">
        <x:f>IF('BUILD PLAN'!B39="","",AND(IFERROR(FIND(UPPER('BUILD PLAN'!$B$7),'BUILD PLAN'!$B$7),0)=1,OR('BUILD PLAN'!$B$7="YES",'BUILD PLAN'!$B$7="NO")))</x:f>
      </x:c>
      <x:c r="I29" s="78" t="str">
        <x:f>IF('BUILD PLAN'!B39="","",IF(OR('BUILD PLAN'!D39="",'BUILD PLAN'!G39=""),FALSE,OR(AND('BUILD PLAN'!G39="31-60",'BUILD PLAN'!D39="0-30"),AND('BUILD PLAN'!G39="61-90",OR('BUILD PLAN'!D39="0-30",'BUILD PLAN'!D39="31-60")))))</x:f>
      </x:c>
      <x:c r="J29" s="78" t="str">
        <x:f>IF('BUILD PLAN'!B39="","",OR('BUILD PLAN'!E39="BLOCKED",'BUILD PLAN'!E39="UNKNOWN",'BUILD PLAN'!F39="UNRESOLVED",'BUILD PLAN'!F39="UNKNOWN",'BUILD PLAN'!H39="UNAVAILABLE",'BUILD PLAN'!H39="UNKNOWN"))</x:f>
      </x:c>
      <x:c r="K29" s="78" t="str">
        <x:f>IF('BUILD PLAN'!B39="","",OR('BUILD PLAN'!J39="MISSING",'BUILD PLAN'!J39="UNKNOWN"))</x:f>
      </x:c>
      <x:c r="L29" s="78" t="str">
        <x:f>IF('BUILD PLAN'!B39="","",IF(OR(B29=FALSE,C29=FALSE,D29=FALSE,E29=FALSE,F29=FALSE,G29=FALSE,H29=FALSE),"INVALID INPUT",IF(I29=TRUE,"RESEQUENCE",IF(J29=TRUE,"RESEQUENCE",IF(K29=TRUE,"EVIDENCE INCOMPLETE","OK")))))</x:f>
      </x:c>
      <x:c r="M29" s="6"/>
      <x:c r="N29" s="6"/>
      <x:c r="O29" s="6"/>
    </x:row>
    <x:row r="30">
      <x:c r="A30" s="78" t="n">
        <x:v>40</x:v>
      </x:c>
      <x:c r="B30" s="78" t="str">
        <x:f>IF('BUILD PLAN'!B40="","",AND(IFERROR(FIND(UPPER('BUILD PLAN'!D40),'BUILD PLAN'!D40),0)=1,OR('BUILD PLAN'!D40="0-30",'BUILD PLAN'!D40="31-60",'BUILD PLAN'!D40="61-90")))</x:f>
      </x:c>
      <x:c r="C30" s="78" t="str">
        <x:f>IF('BUILD PLAN'!B40="","",AND(IFERROR(FIND(UPPER('BUILD PLAN'!E40),'BUILD PLAN'!E40),0)=1,OR('BUILD PLAN'!E40="RESOLVED",'BUILD PLAN'!E40="BLOCKED",'BUILD PLAN'!E40="UNKNOWN")))</x:f>
      </x:c>
      <x:c r="D30" s="78" t="str">
        <x:f>IF('BUILD PLAN'!B40="","",AND(IFERROR(FIND(UPPER('BUILD PLAN'!F40),'BUILD PLAN'!F40),0)=1,OR('BUILD PLAN'!F40="RESOLVED",'BUILD PLAN'!F40="UNRESOLVED",'BUILD PLAN'!F40="UNKNOWN")))</x:f>
      </x:c>
      <x:c r="E30" s="78" t="str">
        <x:f>IF('BUILD PLAN'!B40="","",AND(IFERROR(FIND(UPPER('BUILD PLAN'!G40),'BUILD PLAN'!G40),0)=1,OR('BUILD PLAN'!G40="NONE",'BUILD PLAN'!G40="0-30",'BUILD PLAN'!G40="31-60",'BUILD PLAN'!G40="61-90")))</x:f>
      </x:c>
      <x:c r="F30" s="78" t="str">
        <x:f>IF('BUILD PLAN'!B40="","",AND(IFERROR(FIND(UPPER('BUILD PLAN'!H40),'BUILD PLAN'!H40),0)=1,OR('BUILD PLAN'!H40="AVAILABLE",'BUILD PLAN'!H40="CONSTRAINED",'BUILD PLAN'!H40="UNAVAILABLE",'BUILD PLAN'!H40="UNKNOWN")))</x:f>
      </x:c>
      <x:c r="G30" s="78" t="str">
        <x:f>IF('BUILD PLAN'!B40="","",AND(IFERROR(FIND(UPPER('BUILD PLAN'!J40),'BUILD PLAN'!J40),0)=1,OR('BUILD PLAN'!J40="READY",'BUILD PLAN'!J40="MISSING",'BUILD PLAN'!J40="UNKNOWN")))</x:f>
      </x:c>
      <x:c r="H30" s="78" t="str">
        <x:f>IF('BUILD PLAN'!B40="","",AND(IFERROR(FIND(UPPER('BUILD PLAN'!$B$7),'BUILD PLAN'!$B$7),0)=1,OR('BUILD PLAN'!$B$7="YES",'BUILD PLAN'!$B$7="NO")))</x:f>
      </x:c>
      <x:c r="I30" s="78" t="str">
        <x:f>IF('BUILD PLAN'!B40="","",IF(OR('BUILD PLAN'!D40="",'BUILD PLAN'!G40=""),FALSE,OR(AND('BUILD PLAN'!G40="31-60",'BUILD PLAN'!D40="0-30"),AND('BUILD PLAN'!G40="61-90",OR('BUILD PLAN'!D40="0-30",'BUILD PLAN'!D40="31-60")))))</x:f>
      </x:c>
      <x:c r="J30" s="78" t="str">
        <x:f>IF('BUILD PLAN'!B40="","",OR('BUILD PLAN'!E40="BLOCKED",'BUILD PLAN'!E40="UNKNOWN",'BUILD PLAN'!F40="UNRESOLVED",'BUILD PLAN'!F40="UNKNOWN",'BUILD PLAN'!H40="UNAVAILABLE",'BUILD PLAN'!H40="UNKNOWN"))</x:f>
      </x:c>
      <x:c r="K30" s="78" t="str">
        <x:f>IF('BUILD PLAN'!B40="","",OR('BUILD PLAN'!J40="MISSING",'BUILD PLAN'!J40="UNKNOWN"))</x:f>
      </x:c>
      <x:c r="L30" s="78" t="str">
        <x:f>IF('BUILD PLAN'!B40="","",IF(OR(B30=FALSE,C30=FALSE,D30=FALSE,E30=FALSE,F30=FALSE,G30=FALSE,H30=FALSE),"INVALID INPUT",IF(I30=TRUE,"RESEQUENCE",IF(J30=TRUE,"RESEQUENCE",IF(K30=TRUE,"EVIDENCE INCOMPLETE","OK")))))</x:f>
      </x:c>
      <x:c r="M30" s="6"/>
      <x:c r="N30" s="6"/>
      <x:c r="O30" s="6"/>
    </x:row>
    <x:row r="31">
      <x:c r="A31" s="82" t="n">
        <x:v>41</x:v>
      </x:c>
      <x:c r="B31" s="82" t="str">
        <x:f>IF('BUILD PLAN'!B41="","",AND(IFERROR(FIND(UPPER('BUILD PLAN'!D41),'BUILD PLAN'!D41),0)=1,OR('BUILD PLAN'!D41="0-30",'BUILD PLAN'!D41="31-60",'BUILD PLAN'!D41="61-90")))</x:f>
      </x:c>
      <x:c r="C31" s="82" t="str">
        <x:f>IF('BUILD PLAN'!B41="","",AND(IFERROR(FIND(UPPER('BUILD PLAN'!E41),'BUILD PLAN'!E41),0)=1,OR('BUILD PLAN'!E41="RESOLVED",'BUILD PLAN'!E41="BLOCKED",'BUILD PLAN'!E41="UNKNOWN")))</x:f>
      </x:c>
      <x:c r="D31" s="82" t="str">
        <x:f>IF('BUILD PLAN'!B41="","",AND(IFERROR(FIND(UPPER('BUILD PLAN'!F41),'BUILD PLAN'!F41),0)=1,OR('BUILD PLAN'!F41="RESOLVED",'BUILD PLAN'!F41="UNRESOLVED",'BUILD PLAN'!F41="UNKNOWN")))</x:f>
      </x:c>
      <x:c r="E31" s="82" t="str">
        <x:f>IF('BUILD PLAN'!B41="","",AND(IFERROR(FIND(UPPER('BUILD PLAN'!G41),'BUILD PLAN'!G41),0)=1,OR('BUILD PLAN'!G41="NONE",'BUILD PLAN'!G41="0-30",'BUILD PLAN'!G41="31-60",'BUILD PLAN'!G41="61-90")))</x:f>
      </x:c>
      <x:c r="F31" s="82" t="str">
        <x:f>IF('BUILD PLAN'!B41="","",AND(IFERROR(FIND(UPPER('BUILD PLAN'!H41),'BUILD PLAN'!H41),0)=1,OR('BUILD PLAN'!H41="AVAILABLE",'BUILD PLAN'!H41="CONSTRAINED",'BUILD PLAN'!H41="UNAVAILABLE",'BUILD PLAN'!H41="UNKNOWN")))</x:f>
      </x:c>
      <x:c r="G31" s="82" t="str">
        <x:f>IF('BUILD PLAN'!B41="","",AND(IFERROR(FIND(UPPER('BUILD PLAN'!J41),'BUILD PLAN'!J41),0)=1,OR('BUILD PLAN'!J41="READY",'BUILD PLAN'!J41="MISSING",'BUILD PLAN'!J41="UNKNOWN")))</x:f>
      </x:c>
      <x:c r="H31" s="82" t="str">
        <x:f>IF('BUILD PLAN'!B41="","",AND(IFERROR(FIND(UPPER('BUILD PLAN'!$B$7),'BUILD PLAN'!$B$7),0)=1,OR('BUILD PLAN'!$B$7="YES",'BUILD PLAN'!$B$7="NO")))</x:f>
      </x:c>
      <x:c r="I31" s="82" t="str">
        <x:f>IF('BUILD PLAN'!B41="","",IF(OR('BUILD PLAN'!D41="",'BUILD PLAN'!G41=""),FALSE,OR(AND('BUILD PLAN'!G41="31-60",'BUILD PLAN'!D41="0-30"),AND('BUILD PLAN'!G41="61-90",OR('BUILD PLAN'!D41="0-30",'BUILD PLAN'!D41="31-60")))))</x:f>
      </x:c>
      <x:c r="J31" s="82" t="str">
        <x:f>IF('BUILD PLAN'!B41="","",OR('BUILD PLAN'!E41="BLOCKED",'BUILD PLAN'!E41="UNKNOWN",'BUILD PLAN'!F41="UNRESOLVED",'BUILD PLAN'!F41="UNKNOWN",'BUILD PLAN'!H41="UNAVAILABLE",'BUILD PLAN'!H41="UNKNOWN"))</x:f>
      </x:c>
      <x:c r="K31" s="82" t="str">
        <x:f>IF('BUILD PLAN'!B41="","",OR('BUILD PLAN'!J41="MISSING",'BUILD PLAN'!J41="UNKNOWN"))</x:f>
      </x:c>
      <x:c r="L31" s="82" t="str">
        <x:f>IF('BUILD PLAN'!B41="","",IF(OR(B31=FALSE,C31=FALSE,D31=FALSE,E31=FALSE,F31=FALSE,G31=FALSE,H31=FALSE),"INVALID INPUT",IF(I31=TRUE,"RESEQUENCE",IF(J31=TRUE,"RESEQUENCE",IF(K31=TRUE,"EVIDENCE INCOMPLETE","OK")))))</x:f>
      </x:c>
      <x:c r="M31" s="83"/>
      <x:c r="N31" s="83"/>
      <x:c r="O31" s="83"/>
    </x:row>
  </x:sheetData>
  <x:pageMargins left="0.7" right="0.7" top="0.75" bottom="0.75" header="0.3" footer="0.3"/>
</x:worksheet>
</file>